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6360" windowWidth="23250" windowHeight="6420"/>
  </bookViews>
  <sheets>
    <sheet name="Отчет мероприятия" sheetId="5" r:id="rId1"/>
    <sheet name="Отчет ОКС" sheetId="12" r:id="rId2"/>
  </sheets>
  <definedNames>
    <definedName name="_xlnm._FilterDatabase" localSheetId="0" hidden="1">'Отчет мероприятия'!$A$6:$XEP$437</definedName>
    <definedName name="_xlnm.Print_Titles" localSheetId="0">'Отчет мероприятия'!$6:$7</definedName>
    <definedName name="_xlnm.Print_Area" localSheetId="0">'Отчет мероприятия'!$A$1:$M$438</definedName>
    <definedName name="_xlnm.Print_Area" localSheetId="1">'Отчет ОКС'!$A$1:$Q$46</definedName>
  </definedNames>
  <calcPr calcId="125725"/>
</workbook>
</file>

<file path=xl/calcChain.xml><?xml version="1.0" encoding="utf-8"?>
<calcChain xmlns="http://schemas.openxmlformats.org/spreadsheetml/2006/main">
  <c r="E279" i="5"/>
  <c r="F258" l="1"/>
  <c r="E429" l="1"/>
  <c r="D323"/>
  <c r="D300"/>
  <c r="D301"/>
  <c r="D302"/>
  <c r="D299"/>
  <c r="D275"/>
  <c r="D276"/>
  <c r="J29" l="1"/>
  <c r="J13"/>
  <c r="J17" s="1"/>
  <c r="J18"/>
  <c r="J22" s="1"/>
  <c r="J23"/>
  <c r="J27" s="1"/>
  <c r="J35"/>
  <c r="J36"/>
  <c r="J11" s="1"/>
  <c r="J34"/>
  <c r="J38"/>
  <c r="J45"/>
  <c r="N29" i="12"/>
  <c r="L29"/>
  <c r="L28"/>
  <c r="N28" s="1"/>
  <c r="N27"/>
  <c r="K26"/>
  <c r="J26"/>
  <c r="I26"/>
  <c r="H26"/>
  <c r="L23"/>
  <c r="L13" s="1"/>
  <c r="L22"/>
  <c r="N22" s="1"/>
  <c r="K21"/>
  <c r="J21"/>
  <c r="I21"/>
  <c r="H21"/>
  <c r="N17"/>
  <c r="L16"/>
  <c r="K16"/>
  <c r="J16"/>
  <c r="M15"/>
  <c r="M10" s="1"/>
  <c r="L15"/>
  <c r="K15"/>
  <c r="K10" s="1"/>
  <c r="J15"/>
  <c r="J10" s="1"/>
  <c r="M14"/>
  <c r="M9" s="1"/>
  <c r="L14"/>
  <c r="L9" s="1"/>
  <c r="K14"/>
  <c r="J14"/>
  <c r="J9" s="1"/>
  <c r="M13"/>
  <c r="M8" s="1"/>
  <c r="K13"/>
  <c r="J13"/>
  <c r="M12"/>
  <c r="M7" s="1"/>
  <c r="L12"/>
  <c r="L7" s="1"/>
  <c r="K12"/>
  <c r="K7" s="1"/>
  <c r="J12"/>
  <c r="J7" s="1"/>
  <c r="L10"/>
  <c r="K9"/>
  <c r="I9"/>
  <c r="H9"/>
  <c r="K8"/>
  <c r="J8"/>
  <c r="I8"/>
  <c r="H8"/>
  <c r="I7"/>
  <c r="I6" s="1"/>
  <c r="H7"/>
  <c r="J10" i="5" l="1"/>
  <c r="J9"/>
  <c r="L21" i="12"/>
  <c r="N21" s="1"/>
  <c r="J8" i="5"/>
  <c r="J12" s="1"/>
  <c r="J43"/>
  <c r="J47" s="1"/>
  <c r="J33"/>
  <c r="J37" s="1"/>
  <c r="J28"/>
  <c r="J32" s="1"/>
  <c r="J11" i="12"/>
  <c r="H6"/>
  <c r="N9"/>
  <c r="N16"/>
  <c r="J6"/>
  <c r="K11"/>
  <c r="K6"/>
  <c r="N13"/>
  <c r="L11"/>
  <c r="N11" s="1"/>
  <c r="L8"/>
  <c r="N8" s="1"/>
  <c r="N7"/>
  <c r="N12"/>
  <c r="N14"/>
  <c r="L6"/>
  <c r="L26"/>
  <c r="N26" s="1"/>
  <c r="N6" l="1"/>
  <c r="D364" i="5"/>
  <c r="D45" l="1"/>
  <c r="E45"/>
  <c r="F45"/>
  <c r="D46"/>
  <c r="E46"/>
  <c r="F46"/>
  <c r="D47"/>
  <c r="E47"/>
  <c r="F47"/>
  <c r="E44"/>
  <c r="F44"/>
  <c r="D44"/>
  <c r="D40"/>
  <c r="E40"/>
  <c r="F40"/>
  <c r="D41"/>
  <c r="E41"/>
  <c r="F41"/>
  <c r="D42"/>
  <c r="E42"/>
  <c r="F42"/>
  <c r="D30"/>
  <c r="E30"/>
  <c r="F30"/>
  <c r="D31"/>
  <c r="E31"/>
  <c r="F31"/>
  <c r="D32"/>
  <c r="E32"/>
  <c r="F32"/>
  <c r="E29"/>
  <c r="F29"/>
  <c r="G29" s="1"/>
  <c r="D25"/>
  <c r="E25"/>
  <c r="F25"/>
  <c r="D26"/>
  <c r="E26"/>
  <c r="F26"/>
  <c r="D27"/>
  <c r="E27"/>
  <c r="F27"/>
  <c r="E24"/>
  <c r="F24"/>
  <c r="E20"/>
  <c r="F20"/>
  <c r="E21"/>
  <c r="F21"/>
  <c r="D22"/>
  <c r="E22"/>
  <c r="F22"/>
  <c r="E19"/>
  <c r="F19"/>
  <c r="F364"/>
  <c r="E364"/>
  <c r="E348"/>
  <c r="D18" l="1"/>
  <c r="D23"/>
  <c r="D43"/>
  <c r="D28"/>
  <c r="E18"/>
  <c r="E23"/>
  <c r="E43"/>
  <c r="F18"/>
  <c r="F23"/>
  <c r="E28"/>
  <c r="G44"/>
  <c r="F28"/>
  <c r="G28" s="1"/>
  <c r="F43"/>
  <c r="F313"/>
  <c r="F318"/>
  <c r="E318"/>
  <c r="F323"/>
  <c r="E299"/>
  <c r="F299"/>
  <c r="E300"/>
  <c r="F300"/>
  <c r="E301"/>
  <c r="F301"/>
  <c r="E302"/>
  <c r="F302"/>
  <c r="D330"/>
  <c r="E330"/>
  <c r="F330"/>
  <c r="D331"/>
  <c r="E331"/>
  <c r="F331"/>
  <c r="D332"/>
  <c r="E332"/>
  <c r="F332"/>
  <c r="G23" l="1"/>
  <c r="G43"/>
  <c r="E298"/>
  <c r="F298"/>
  <c r="D298"/>
  <c r="D54" l="1"/>
  <c r="J51"/>
  <c r="J50"/>
  <c r="J275"/>
  <c r="J276"/>
  <c r="J274"/>
  <c r="E275"/>
  <c r="F275"/>
  <c r="E276"/>
  <c r="F276"/>
  <c r="D277"/>
  <c r="E277"/>
  <c r="F277"/>
  <c r="E274"/>
  <c r="F279"/>
  <c r="F274" s="1"/>
  <c r="J278"/>
  <c r="J298"/>
  <c r="E334"/>
  <c r="E329" s="1"/>
  <c r="E328" s="1"/>
  <c r="F334"/>
  <c r="F329" s="1"/>
  <c r="F328" s="1"/>
  <c r="D334"/>
  <c r="D329" s="1"/>
  <c r="D328" s="1"/>
  <c r="J330"/>
  <c r="J331"/>
  <c r="J329"/>
  <c r="J360"/>
  <c r="J361"/>
  <c r="J359"/>
  <c r="J273" l="1"/>
  <c r="J328"/>
  <c r="J358"/>
  <c r="E273"/>
  <c r="F273"/>
  <c r="G379"/>
  <c r="F378"/>
  <c r="E378"/>
  <c r="G378" s="1"/>
  <c r="J428" l="1"/>
  <c r="J363" l="1"/>
  <c r="J367" s="1"/>
  <c r="G369"/>
  <c r="F368"/>
  <c r="E368"/>
  <c r="D368" l="1"/>
  <c r="G368" s="1"/>
  <c r="E365"/>
  <c r="E360" s="1"/>
  <c r="F365"/>
  <c r="F360" s="1"/>
  <c r="E366"/>
  <c r="E361" s="1"/>
  <c r="F366"/>
  <c r="F361" s="1"/>
  <c r="E367"/>
  <c r="E362" s="1"/>
  <c r="F367"/>
  <c r="F362" s="1"/>
  <c r="D365"/>
  <c r="D366"/>
  <c r="D361" s="1"/>
  <c r="D367"/>
  <c r="D362" s="1"/>
  <c r="G365" l="1"/>
  <c r="D360"/>
  <c r="F363"/>
  <c r="G364"/>
  <c r="E363"/>
  <c r="D363"/>
  <c r="G363" l="1"/>
  <c r="J432" l="1"/>
  <c r="F223" l="1"/>
  <c r="J302" l="1"/>
  <c r="E268" l="1"/>
  <c r="D268"/>
  <c r="F267"/>
  <c r="E267"/>
  <c r="D267"/>
  <c r="F266"/>
  <c r="E266"/>
  <c r="D266"/>
  <c r="F265"/>
  <c r="E265"/>
  <c r="D265"/>
  <c r="F264"/>
  <c r="E264"/>
  <c r="D264"/>
  <c r="E258"/>
  <c r="D258"/>
  <c r="E253"/>
  <c r="D253"/>
  <c r="E248"/>
  <c r="D248"/>
  <c r="F243"/>
  <c r="E243"/>
  <c r="D243"/>
  <c r="E238"/>
  <c r="D238"/>
  <c r="F237"/>
  <c r="E237"/>
  <c r="D237"/>
  <c r="F236"/>
  <c r="E236"/>
  <c r="D236"/>
  <c r="F235"/>
  <c r="E235"/>
  <c r="D235"/>
  <c r="F234"/>
  <c r="E234"/>
  <c r="D234"/>
  <c r="F228"/>
  <c r="E228"/>
  <c r="D228"/>
  <c r="E223"/>
  <c r="D223"/>
  <c r="F222"/>
  <c r="E222"/>
  <c r="D222"/>
  <c r="F221"/>
  <c r="E221"/>
  <c r="D221"/>
  <c r="F220"/>
  <c r="E220"/>
  <c r="D220"/>
  <c r="F219"/>
  <c r="E219"/>
  <c r="D219"/>
  <c r="F213"/>
  <c r="E213"/>
  <c r="D213"/>
  <c r="F208"/>
  <c r="E208"/>
  <c r="D208"/>
  <c r="F207"/>
  <c r="E207"/>
  <c r="D207"/>
  <c r="F206"/>
  <c r="E206"/>
  <c r="D206"/>
  <c r="F205"/>
  <c r="E205"/>
  <c r="D205"/>
  <c r="F204"/>
  <c r="E204"/>
  <c r="D204"/>
  <c r="F198"/>
  <c r="E198"/>
  <c r="D198"/>
  <c r="F193"/>
  <c r="E193"/>
  <c r="D193"/>
  <c r="F188"/>
  <c r="E188"/>
  <c r="D188"/>
  <c r="F183"/>
  <c r="E183"/>
  <c r="D183"/>
  <c r="F178"/>
  <c r="E178"/>
  <c r="D178"/>
  <c r="F173"/>
  <c r="E173"/>
  <c r="D173"/>
  <c r="F168"/>
  <c r="E168"/>
  <c r="D168"/>
  <c r="F163"/>
  <c r="E163"/>
  <c r="D163"/>
  <c r="F162"/>
  <c r="E162"/>
  <c r="D162"/>
  <c r="F161"/>
  <c r="E161"/>
  <c r="D161"/>
  <c r="F160"/>
  <c r="E160"/>
  <c r="D160"/>
  <c r="F159"/>
  <c r="E159"/>
  <c r="D159"/>
  <c r="F153"/>
  <c r="E153"/>
  <c r="D153"/>
  <c r="F152"/>
  <c r="E152"/>
  <c r="D152"/>
  <c r="F151"/>
  <c r="E151"/>
  <c r="D151"/>
  <c r="F150"/>
  <c r="E150"/>
  <c r="D150"/>
  <c r="F149"/>
  <c r="E149"/>
  <c r="D149"/>
  <c r="F143"/>
  <c r="E143"/>
  <c r="D143"/>
  <c r="F138"/>
  <c r="E138"/>
  <c r="D138"/>
  <c r="F133"/>
  <c r="E133"/>
  <c r="D133"/>
  <c r="F128"/>
  <c r="E128"/>
  <c r="D128"/>
  <c r="F123"/>
  <c r="E123"/>
  <c r="D123"/>
  <c r="F122"/>
  <c r="E122"/>
  <c r="D122"/>
  <c r="F121"/>
  <c r="E121"/>
  <c r="D121"/>
  <c r="F120"/>
  <c r="E120"/>
  <c r="D120"/>
  <c r="F119"/>
  <c r="E119"/>
  <c r="D119"/>
  <c r="D117" l="1"/>
  <c r="D12" s="1"/>
  <c r="F115"/>
  <c r="D114"/>
  <c r="F218"/>
  <c r="F158"/>
  <c r="F233"/>
  <c r="E114"/>
  <c r="E263"/>
  <c r="E148"/>
  <c r="E203"/>
  <c r="F203"/>
  <c r="D233"/>
  <c r="D263"/>
  <c r="F263"/>
  <c r="E118"/>
  <c r="D115"/>
  <c r="D10" s="1"/>
  <c r="E116"/>
  <c r="E16" s="1"/>
  <c r="F117"/>
  <c r="F17" s="1"/>
  <c r="E115"/>
  <c r="E15" s="1"/>
  <c r="F116"/>
  <c r="D158"/>
  <c r="E158"/>
  <c r="D203"/>
  <c r="E233"/>
  <c r="F148"/>
  <c r="F118"/>
  <c r="D116"/>
  <c r="E117"/>
  <c r="E17" s="1"/>
  <c r="D218"/>
  <c r="E218"/>
  <c r="F114"/>
  <c r="D148"/>
  <c r="D118"/>
  <c r="D16" l="1"/>
  <c r="D11"/>
  <c r="F15"/>
  <c r="G15" s="1"/>
  <c r="F16"/>
  <c r="D13"/>
  <c r="G17"/>
  <c r="D113"/>
  <c r="E113"/>
  <c r="F113"/>
  <c r="F108" l="1"/>
  <c r="E108"/>
  <c r="D108"/>
  <c r="J87" l="1"/>
  <c r="J97"/>
  <c r="J49"/>
  <c r="J48" s="1"/>
  <c r="J57" l="1"/>
  <c r="J52"/>
  <c r="G100" l="1"/>
  <c r="G98"/>
  <c r="G95"/>
  <c r="G93"/>
  <c r="G389" l="1"/>
  <c r="F388"/>
  <c r="E388"/>
  <c r="D388"/>
  <c r="G388" l="1"/>
  <c r="G408"/>
  <c r="F408"/>
  <c r="E408"/>
  <c r="D408"/>
  <c r="G404" l="1"/>
  <c r="F403"/>
  <c r="E403"/>
  <c r="D403"/>
  <c r="G399"/>
  <c r="F398"/>
  <c r="E398"/>
  <c r="D398"/>
  <c r="G398" l="1"/>
  <c r="G403"/>
  <c r="F54"/>
  <c r="E54"/>
  <c r="E50"/>
  <c r="E10" s="1"/>
  <c r="F50"/>
  <c r="E51"/>
  <c r="E11" s="1"/>
  <c r="F51"/>
  <c r="F11" s="1"/>
  <c r="E52"/>
  <c r="E12" s="1"/>
  <c r="F52"/>
  <c r="F12" s="1"/>
  <c r="G89"/>
  <c r="F88"/>
  <c r="E88"/>
  <c r="D88"/>
  <c r="G84"/>
  <c r="F83"/>
  <c r="E83"/>
  <c r="D83"/>
  <c r="G79"/>
  <c r="F78"/>
  <c r="E78"/>
  <c r="D78"/>
  <c r="G64"/>
  <c r="F63"/>
  <c r="E63"/>
  <c r="D63"/>
  <c r="G59"/>
  <c r="F58"/>
  <c r="E58"/>
  <c r="D58"/>
  <c r="D53"/>
  <c r="D48"/>
  <c r="G58" l="1"/>
  <c r="G50"/>
  <c r="F10"/>
  <c r="F49"/>
  <c r="F14"/>
  <c r="E49"/>
  <c r="E48" s="1"/>
  <c r="E14"/>
  <c r="G63"/>
  <c r="G78"/>
  <c r="G83"/>
  <c r="G88"/>
  <c r="G54"/>
  <c r="F53"/>
  <c r="G53" s="1"/>
  <c r="E53"/>
  <c r="F48"/>
  <c r="G48" s="1"/>
  <c r="G349"/>
  <c r="G348"/>
  <c r="G344"/>
  <c r="G343"/>
  <c r="G339"/>
  <c r="G338"/>
  <c r="J337"/>
  <c r="G334"/>
  <c r="E333"/>
  <c r="J332"/>
  <c r="G49" l="1"/>
  <c r="G14"/>
  <c r="F13"/>
  <c r="G13" s="1"/>
  <c r="E13"/>
  <c r="G11"/>
  <c r="G10"/>
  <c r="F333"/>
  <c r="G333" s="1"/>
  <c r="G24"/>
  <c r="G329" l="1"/>
  <c r="G328"/>
  <c r="J42"/>
  <c r="J362"/>
  <c r="G434"/>
  <c r="F433"/>
  <c r="F428" s="1"/>
  <c r="G428" s="1"/>
  <c r="E433"/>
  <c r="E428" s="1"/>
  <c r="F429"/>
  <c r="E39"/>
  <c r="E38" s="1"/>
  <c r="G301"/>
  <c r="G275"/>
  <c r="G299"/>
  <c r="G298"/>
  <c r="D289"/>
  <c r="D284"/>
  <c r="F283"/>
  <c r="G283" s="1"/>
  <c r="E283"/>
  <c r="E278" s="1"/>
  <c r="J282"/>
  <c r="J277"/>
  <c r="G276"/>
  <c r="G429" l="1"/>
  <c r="F39"/>
  <c r="G284"/>
  <c r="D38"/>
  <c r="D279"/>
  <c r="D274" s="1"/>
  <c r="F278"/>
  <c r="G300"/>
  <c r="G433"/>
  <c r="D278" l="1"/>
  <c r="G278" s="1"/>
  <c r="G279"/>
  <c r="F38"/>
  <c r="G38" s="1"/>
  <c r="G39"/>
  <c r="G324"/>
  <c r="G323"/>
  <c r="G321"/>
  <c r="G320"/>
  <c r="G319"/>
  <c r="G318"/>
  <c r="G314"/>
  <c r="G313"/>
  <c r="G21"/>
  <c r="G20"/>
  <c r="G19"/>
  <c r="G18"/>
  <c r="D273" l="1"/>
  <c r="G273" s="1"/>
  <c r="G274"/>
  <c r="J417"/>
  <c r="E424"/>
  <c r="F424" s="1"/>
  <c r="F423" s="1"/>
  <c r="D423"/>
  <c r="E419"/>
  <c r="G419" s="1"/>
  <c r="D418"/>
  <c r="D414"/>
  <c r="D359" l="1"/>
  <c r="D413"/>
  <c r="E418"/>
  <c r="G418" s="1"/>
  <c r="F419"/>
  <c r="F418" s="1"/>
  <c r="G424"/>
  <c r="E423"/>
  <c r="D358" l="1"/>
  <c r="D9"/>
  <c r="D8" s="1"/>
  <c r="D33"/>
  <c r="E414"/>
  <c r="E359" s="1"/>
  <c r="E9" s="1"/>
  <c r="E8" s="1"/>
  <c r="G423"/>
  <c r="E34" l="1"/>
  <c r="E358"/>
  <c r="E413"/>
  <c r="G413" s="1"/>
  <c r="F414"/>
  <c r="G414"/>
  <c r="G74"/>
  <c r="G73"/>
  <c r="G124"/>
  <c r="G129"/>
  <c r="G134"/>
  <c r="G139"/>
  <c r="F34" l="1"/>
  <c r="F359"/>
  <c r="E33"/>
  <c r="G33" s="1"/>
  <c r="G34"/>
  <c r="F413"/>
  <c r="G123"/>
  <c r="G138"/>
  <c r="G133"/>
  <c r="G128"/>
  <c r="G119"/>
  <c r="F358" l="1"/>
  <c r="G358" s="1"/>
  <c r="F9"/>
  <c r="F8" s="1"/>
  <c r="F33"/>
  <c r="G359"/>
  <c r="G118"/>
  <c r="G8" l="1"/>
  <c r="G9"/>
  <c r="J263"/>
  <c r="J267" s="1"/>
  <c r="J233"/>
  <c r="J237" s="1"/>
  <c r="J218"/>
  <c r="J203"/>
  <c r="J207" s="1"/>
  <c r="J158"/>
  <c r="J162" s="1"/>
  <c r="J148"/>
  <c r="J152" s="1"/>
  <c r="J118"/>
  <c r="J122" s="1"/>
  <c r="J115"/>
  <c r="J116"/>
  <c r="J114"/>
  <c r="J222" l="1"/>
  <c r="J113"/>
  <c r="G194"/>
  <c r="J117" l="1"/>
  <c r="G236"/>
  <c r="G237"/>
  <c r="G266"/>
  <c r="G267"/>
  <c r="G144"/>
  <c r="G154"/>
  <c r="G164"/>
  <c r="G169"/>
  <c r="G174"/>
  <c r="G179"/>
  <c r="G184"/>
  <c r="G189"/>
  <c r="G190"/>
  <c r="G192"/>
  <c r="G199"/>
  <c r="G209"/>
  <c r="G214"/>
  <c r="G224"/>
  <c r="G225"/>
  <c r="G229"/>
  <c r="G230"/>
  <c r="G239"/>
  <c r="G240"/>
  <c r="G244"/>
  <c r="G245"/>
  <c r="G249"/>
  <c r="G250"/>
  <c r="G254"/>
  <c r="G255"/>
  <c r="G259"/>
  <c r="G260"/>
  <c r="G269"/>
  <c r="G270"/>
  <c r="G268" l="1"/>
  <c r="G168"/>
  <c r="G253" l="1"/>
  <c r="G228"/>
  <c r="G183"/>
  <c r="G163"/>
  <c r="G178"/>
  <c r="G193"/>
  <c r="G198"/>
  <c r="G223"/>
  <c r="G235"/>
  <c r="G162"/>
  <c r="G149"/>
  <c r="G219"/>
  <c r="G248"/>
  <c r="G143"/>
  <c r="G188"/>
  <c r="G208"/>
  <c r="G238"/>
  <c r="G258"/>
  <c r="G234"/>
  <c r="G153"/>
  <c r="G173"/>
  <c r="G160"/>
  <c r="G213"/>
  <c r="G220"/>
  <c r="G243"/>
  <c r="G265"/>
  <c r="G204"/>
  <c r="G264"/>
  <c r="G159"/>
  <c r="G218" l="1"/>
  <c r="G117"/>
  <c r="G148"/>
  <c r="G263"/>
  <c r="G115"/>
  <c r="G203"/>
  <c r="G233"/>
  <c r="G114"/>
  <c r="G158"/>
  <c r="G113" l="1"/>
</calcChain>
</file>

<file path=xl/sharedStrings.xml><?xml version="1.0" encoding="utf-8"?>
<sst xmlns="http://schemas.openxmlformats.org/spreadsheetml/2006/main" count="1110" uniqueCount="397">
  <si>
    <t xml:space="preserve"> № п/п</t>
  </si>
  <si>
    <t>Государственная программа, подпрограмма, основное мероприятие, мероприятие</t>
  </si>
  <si>
    <t>Объемы и источники финансирования (тыс. руб.)</t>
  </si>
  <si>
    <t>Соисполнители, участники, исполнители</t>
  </si>
  <si>
    <t>Всего</t>
  </si>
  <si>
    <t>ОБ</t>
  </si>
  <si>
    <t>ФБ</t>
  </si>
  <si>
    <t>МБ</t>
  </si>
  <si>
    <t>ВБС</t>
  </si>
  <si>
    <t>Комитет по тарифному регулированию Мурманской области</t>
  </si>
  <si>
    <t>Министерство имущественных отношений Мурманской области</t>
  </si>
  <si>
    <t>1.</t>
  </si>
  <si>
    <t>2.</t>
  </si>
  <si>
    <t>Запланировано на отчетный год</t>
  </si>
  <si>
    <t>Кассовое исполнение ГРБС</t>
  </si>
  <si>
    <t>Источник</t>
  </si>
  <si>
    <t>Фактические результаты реализации (краткая характеристика) мероприятий</t>
  </si>
  <si>
    <t xml:space="preserve"> Результаты выполнения мероприятий </t>
  </si>
  <si>
    <t>Причины низкой степени освоения средств, невыполнения мероприятий</t>
  </si>
  <si>
    <t>Код ГРБС</t>
  </si>
  <si>
    <t>№ п/п</t>
  </si>
  <si>
    <t>Фактическое исполнение</t>
  </si>
  <si>
    <t>Степень освоения средств</t>
  </si>
  <si>
    <t>Выполнение (да/нет/ частично)</t>
  </si>
  <si>
    <t>Количество мероприятий, всего, в т.ч.:</t>
  </si>
  <si>
    <t>Выполнено в полном объеме</t>
  </si>
  <si>
    <t>Выполнено частично</t>
  </si>
  <si>
    <t>Не выполнено</t>
  </si>
  <si>
    <t>Степень выполнения мероприятий</t>
  </si>
  <si>
    <t>Соисполнитель (ГРБС), заказчик-застройщик</t>
  </si>
  <si>
    <t>Проектная мощность</t>
  </si>
  <si>
    <t>Сроки выполнения работ</t>
  </si>
  <si>
    <t>Источник финанси-рования</t>
  </si>
  <si>
    <t>Кассовые расходы по состоянию на начало отчетного периода, тыс. рублей</t>
  </si>
  <si>
    <t>Стоимость работ, выполненных по состоянию на начало отчетного периода, тыс. рублей</t>
  </si>
  <si>
    <t>Кассовые расходы, тыс. рублей</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</si>
  <si>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</si>
  <si>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</si>
  <si>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Краткая характеристика работ, выполненных за отчетный период, причины отставания </t>
  </si>
  <si>
    <t xml:space="preserve">ОБ </t>
  </si>
  <si>
    <t xml:space="preserve">ФБ </t>
  </si>
  <si>
    <t>Комитет по туризму Мурманской области</t>
  </si>
  <si>
    <t>Комитет по конкурентной политике Мурманской области</t>
  </si>
  <si>
    <t>Министерство цифрового развития Мурманской области</t>
  </si>
  <si>
    <t>Министерство строительства Мурманской области</t>
  </si>
  <si>
    <t>3.</t>
  </si>
  <si>
    <t>Приложение №2</t>
  </si>
  <si>
    <t>Информация о ходе работ на объектах капитального строительства за 6 месяцев 2020 года</t>
  </si>
  <si>
    <t>Ожидаемые результаты реализации (краткая характеристика) мероприятий</t>
  </si>
  <si>
    <t xml:space="preserve">Государственная программа Мурманской области "Экономический потенциал"
</t>
  </si>
  <si>
    <t>Сведения о ходе реализации мероприятий государственной программы Мурманской области "Экономический потенциал" 
за 6 месяцев 2021 года</t>
  </si>
  <si>
    <t>Министерство развития Арктики и экономики Мурманской области</t>
  </si>
  <si>
    <t>&lt;*&gt; Указываются все объекты капитального строительства, работы на которых запланированы государственной программой на отчетный год, а также объекты, работы на которых были запланированы, но не завершены в полном объеме в предшествующие годы.</t>
  </si>
  <si>
    <t>&lt;**&gt; Указывается в соответствии с редакцией государственной программы, действующей по состоянию на конец отчетного периода.</t>
  </si>
  <si>
    <t>&lt;***&gt; Отношение объемов, указанных в графе "Выполнено за счет средств, предусмотренных на год", к объемам, предусмотренным на год в государственной программе.</t>
  </si>
  <si>
    <t>&lt;****&gt; Определяется исходя из общей стоимости выполненных работ по состоянию на конец отчетного периода и общей стоимости объекта (без учета стоимости проектно-изыскательских и подготовительных работ). Полная техническая готовность объекта (100 %)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t>
  </si>
  <si>
    <t>&lt;*****&gt; Рассчитывается исходя из общей стоимости объекта и общего объема кассовых расходов по состоянию на конец отчетного периода.</t>
  </si>
  <si>
    <t>Государственная программа, подпрограмма, объект капитального строительства &lt;*&gt;</t>
  </si>
  <si>
    <t>Общая стоимость объекта, тыс. рублей &lt;**&gt;</t>
  </si>
  <si>
    <t>Предусмотрено программой на год, тыс. рублей &lt;**&gt;</t>
  </si>
  <si>
    <t xml:space="preserve">Степень выполнения,  &lt;***&gt; % </t>
  </si>
  <si>
    <t>Техническая готовность объекта,  &lt;****&gt;%</t>
  </si>
  <si>
    <t>Остаточная стоимость, тыс. рублей &lt;*****&gt;</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</si>
  <si>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</si>
  <si>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</si>
  <si>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</si>
  <si>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</si>
  <si>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</si>
  <si>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</si>
  <si>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</si>
  <si>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2.1.3.</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</si>
  <si>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t>
  </si>
  <si>
    <t>2.1.4.</t>
  </si>
  <si>
    <t>Предоставление Губернаторского стартапа на поддержку предпринимательских инициатив</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</si>
  <si>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</si>
  <si>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</si>
  <si>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</si>
  <si>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</si>
  <si>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2.2.1.</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</si>
  <si>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</si>
  <si>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</si>
  <si>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</si>
  <si>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</si>
  <si>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2.3.2.</t>
  </si>
  <si>
    <t>Организация и проведение мероприятий по вопросам предпринимательской деятельности в том числе совместно с представителями бизнеса, а так же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</si>
  <si>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2.3.3.</t>
  </si>
  <si>
    <t>Подготовка и переподготовка кадров для малого и среднего предпринимательства: проведение тренинг - курсов для начинающих предпринимателей, мастер-классов, организация и проведение специализированных семинаров для предпринимателей</t>
  </si>
  <si>
    <t>2.3.4.</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</si>
  <si>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</si>
  <si>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2.3.5.</t>
  </si>
  <si>
    <t>Проведение исследований по проблемам и перспективам развития предпринимательства и инноваций</t>
  </si>
  <si>
    <t>2.3.6.</t>
  </si>
  <si>
    <t xml:space="preserve">Подготовка управленческих кадров для организаций народного хозяйства Российской Федерации </t>
  </si>
  <si>
    <t>2.3.7.</t>
  </si>
  <si>
    <t>Организация предоставления государственных и муниципальных услуг в Центрах оказания услуг для бизнеса (ЦОУ)</t>
  </si>
  <si>
    <t>2.3.8.</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</si>
  <si>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</si>
  <si>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</si>
  <si>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</si>
  <si>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</si>
  <si>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</si>
  <si>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</si>
  <si>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</si>
  <si>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</si>
  <si>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</si>
  <si>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</si>
  <si>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</si>
  <si>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П 2.1.2.</t>
  </si>
  <si>
    <t>Предоставление грантов субъектам малого и среднего предпринимательства, включенным в реестр социальных предприятий</t>
  </si>
  <si>
    <t>П 2.2.</t>
  </si>
  <si>
    <t>Региональный проект "Акселерация субъектов малого и среднего предпринимательства"</t>
  </si>
  <si>
    <t>П 2.2.1.</t>
  </si>
  <si>
    <t>Имущественный взнос в организацию инфраструктуры поддержки для предоставления поручительств (гарантий) субъектам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</si>
  <si>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</si>
  <si>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</si>
  <si>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</si>
  <si>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</si>
  <si>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</si>
  <si>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t>П 2.2.5.</t>
  </si>
  <si>
    <t>Обеспечение деятельности Центра поддержки экспорта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</si>
  <si>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</si>
  <si>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</si>
  <si>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</si>
  <si>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</si>
  <si>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 xml:space="preserve">Количество самозанятых граждан, получивших услуги, в том числе прошедших программы обучения, составит в 2021 году: не менее 63 чел.
</t>
  </si>
  <si>
    <t>Финансовое обеспечение деятельности регионального Центра кластерного развития Мурманской области, оказание поддержки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</si>
  <si>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Предоставление государственной поддержки не менее 242 СМСП в год. Обеспечение бюджетного финансирования объекта инфраструктуры</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</si>
  <si>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</si>
  <si>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 xml:space="preserve">Предоставление грантов не менее 22 субъектам малого и среднего предпринимательства, включённым в реестр социальных предпринимателей  в год </t>
  </si>
  <si>
    <t>Проведение не менее 6 мероприятий ежегодно (в том числе тренингов, мастер классов, семинаров)
Предоставление услуг не менее чем 846 гражданам ежегодно</t>
  </si>
  <si>
    <t>Обеспечение своевременной оплаты расходов, связанных с оплатой проезда и провоза багажа</t>
  </si>
  <si>
    <t xml:space="preserve">Обеспечение предоставления ГОБУ МРИБИ консультационных и методических услуг субъектам малого и среднего предпринимательства </t>
  </si>
  <si>
    <t xml:space="preserve">Предоставление не менее 3 инновационных ваучеров в год </t>
  </si>
  <si>
    <t>Обеспечение предоставления услуг субъектам малого и среднего предпринимательства по принципу "одного окна"</t>
  </si>
  <si>
    <t>Ежегодное обучение не менее 5 человек</t>
  </si>
  <si>
    <t>Ежегодное проведение не менее 2 исследований</t>
  </si>
  <si>
    <t>Освещение телевизионного проекта направленного на популяризацию предпринимательства</t>
  </si>
  <si>
    <t>Проведение не менее 1 мероприятия для предпринимателей (стратегические сессии, тренинги, мастер классы, семинары и др.) ежегодно</t>
  </si>
  <si>
    <t>Ежегодное проведение не менее 6 мероприятий</t>
  </si>
  <si>
    <t>Ежегодное финансирование не менее 1 проекта</t>
  </si>
  <si>
    <t>Обеспечение организации и проведения не менее 4 ярмарок</t>
  </si>
  <si>
    <t xml:space="preserve">Предоставление поддержки не менее 3 СМСП </t>
  </si>
  <si>
    <t xml:space="preserve">Предоставление поддержки не менее 15 СМСП </t>
  </si>
  <si>
    <t xml:space="preserve">Предоставление субсидий не менее чем 10 муниципальным образованиям </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</si>
  <si>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</si>
  <si>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частично</t>
  </si>
  <si>
    <t>нет</t>
  </si>
  <si>
    <t xml:space="preserve">2021 - 2023 годы:                                                           
1. Предоставление СМСП не менее 3 субсидий в год.
2. Создание не менее 7 рабочих мест.                                                                                                                                                                                                                                                                                                                                                                                                                                                                                                    </t>
  </si>
  <si>
    <t>Мероприятие реализуется в течение года</t>
  </si>
  <si>
    <t>да</t>
  </si>
  <si>
    <t>Объем финансовой поддержки, оказанной субъектам МСП при гарантийной поддержке РГО составил 310,03 млн. руб.
Выдано 25 поручительств 21 СМСП</t>
  </si>
  <si>
    <t>Министерство цифрового развития Мурманской области, ГОБУ "МФЦ МО"</t>
  </si>
  <si>
    <t>На территории Мурманской области функционируют следующие организации инфраструктуры поддержки СМСП, предоставляющие услуги : ЦПП МО, ЦКР МО, НМКК "ФОРМАП" (Фонд), ЦМИТ, Центр "Мой бизнес"</t>
  </si>
  <si>
    <t>Произведена оплата расходов, связанных с оплатой проезда и провоза багажа</t>
  </si>
  <si>
    <t>В целях реализации мероприятия приняты 3 сотрудника по 0,1 ставке, осуществляется выплата заработной платы, перечисление начислений на оплату труда</t>
  </si>
  <si>
    <t>Конкурс на предоставление гранта запланирован на сентябрь</t>
  </si>
  <si>
    <t>Государственная поддержка в виде оказания комплексных услуг предоставлена 37 СМСП</t>
  </si>
  <si>
    <t xml:space="preserve">Поддержку в виде комплексных услуг получили 25 СМСП. 
Проведено 1 мероприятие - круглый стол «Слет участников кластера». 
</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</si>
  <si>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</si>
  <si>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</si>
  <si>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Реализация функции "одного окна" АО "Корпорация развития Мурманской области"</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</si>
  <si>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</si>
  <si>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</si>
  <si>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</si>
  <si>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</si>
  <si>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</si>
  <si>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социально-экономического развития «Столица Арктики» </t>
  </si>
  <si>
    <t>Предоставление субсидии на финансовое обеспечение затрат ООО "УК "Столица Арктики", связанных с выполнением в Мурманской области функций управляющей компании по управлению территорией опережающего социально-экономического развития "Столица Арктики" и Арктической зоны Российской Федерации</t>
  </si>
  <si>
    <t>П 1.1.</t>
  </si>
  <si>
    <t>Реализация регионального проекта "Адресная поддержка повышения производительности труда на предприятиях"</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</si>
  <si>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</si>
  <si>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</si>
  <si>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</si>
  <si>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</si>
  <si>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П 1.3.</t>
  </si>
  <si>
    <t>Региональный проект "Промышленный экспорт"*</t>
  </si>
  <si>
    <t>Проведение ежегодного мониторинга состояния конкурентной среды на рынках товаров, работ, услуг Мурманской области</t>
  </si>
  <si>
    <t>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инвестиционного климата, участие сотрудников органов местного самоуправления в выездных мероприятиях, не менее 3 органов местного самоуправления в год</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</si>
  <si>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</si>
  <si>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</si>
  <si>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</si>
  <si>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</si>
  <si>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Финансовое обеспечение реализации 28 функции Комитета, и необходимыми программно-техническими средствами</t>
  </si>
  <si>
    <t xml:space="preserve">Комитетом осуществлено финансовое обеспечение реализации 28 функций Комитета в сфере государственного регулирования цен (тарифов), государственного контроля и надзора и прочих, в том числе по защите прав потребителей (по направлениям отнесенным к компетенции Комитета)
</t>
  </si>
  <si>
    <t>5.3.2.</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</si>
  <si>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</si>
  <si>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Установление регулируемых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</si>
  <si>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 xml:space="preserve">Комитетом были предоставлены субвенции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 муниципальным образованиям в соответствии с их заявками на 100%. </t>
  </si>
  <si>
    <t xml:space="preserve">Подпрограмма 3. Развитие туризма </t>
  </si>
  <si>
    <t>Основное мероприятие 1. Продвижение Мурманской области как привлекательного для туристов региона</t>
  </si>
  <si>
    <t>Функционирование регионального центра кластерного развития в сфере туризма</t>
  </si>
  <si>
    <t>Функционирование АНО "Туристский информационный центр Мурманской области"</t>
  </si>
  <si>
    <t>Субсидия автономной некоммерческой организации по развитию конгрессно-выставочной деятельности «Мурмансконгресс» на финансовое обеспечение затрат в сфере конгрессно-выставочной деятельности, направленных на развитие туризма</t>
  </si>
  <si>
    <t>Основное мероприятие 2. Государственная поддержка субъектов туриндустрии</t>
  </si>
  <si>
    <t xml:space="preserve">Внедрение системы навигации и ориентирующей информации для туристов на территории Мурманской области </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</si>
  <si>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</si>
  <si>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3.2.4.</t>
  </si>
  <si>
    <t>3.2.5.</t>
  </si>
  <si>
    <t>3.2.6.</t>
  </si>
  <si>
    <t xml:space="preserve">Предприятие питания, расположенное по адресу: Мурманская обл., МО г. Кировск с подведомственной территорией, городской склон горы Айкуайвенчорр"  Этап 1. Сети водоснабжения и водоотведения </t>
  </si>
  <si>
    <t>Подпрограмма 4 "Развитие международных и внешнеэкономических связей, приграничного, межрегионального сотрудничества"</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</si>
  <si>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</si>
  <si>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</si>
  <si>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</si>
  <si>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</si>
  <si>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</si>
  <si>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 xml:space="preserve">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t>
  </si>
  <si>
    <t>П 4.1.</t>
  </si>
  <si>
    <t>Региональный проект "Системные меры развития международной кооперации и экспорта"</t>
  </si>
  <si>
    <t>Система искусственного оснежения для ГОАУМО "Кировская спортивная школа олимпийского резерва по горнолыжному спорту</t>
  </si>
  <si>
    <t>Окончание строительства и ввод в эксплуатацию</t>
  </si>
  <si>
    <t>Министерство строительства Мурманской области
Комитет по туризму Мурманской области</t>
  </si>
  <si>
    <t>Cтроительство и ввод в эксплуатацию</t>
  </si>
  <si>
    <t>Ведутся работы по устройству подводящего трубопровода, устройства сетей системы искусственного снегообразования, а также строительство насосной станции и резервуара. Окончание строительства и ввод в эксплуатацию октябрь 2021. Техническая готовность объекта - 45 % 30.10.2021 окончание работ</t>
  </si>
  <si>
    <t xml:space="preserve">Заключено соглашение с между Правительством Мурманской области и Фондом моногородов. Осуществляются конкурсные процедуры. Заключение контракта первая декада июля. Выполнение работ с августа 2021 года. Ввод в эксплуатацию октябрь 2021 года. Принято постановление Правительства Мурманской области  от 02.07.2021 № 443-ПП «О выделении денежных средств из резервного фонда Правительства Мурманской области» в размере 94 954 996,00 рублей </t>
  </si>
  <si>
    <t xml:space="preserve">электрическая мощность - 500 кВт;
водоснабжение - 72 куб. м/час
</t>
  </si>
  <si>
    <t xml:space="preserve">электрическая мощность - 2000 кВт;
водоснабжение - 360 куб. м/час
</t>
  </si>
  <si>
    <t>Заключено соглашение с между Правительством Мурманской области и Фондом моногородов. Осуществляются конкурсные процедуры. Заключение контракта первая декада июля. Выполнение работ с августа 2021 года. Ввод в эксплуатацию октябрь 2021 года</t>
  </si>
  <si>
    <t>ОМ 3.1</t>
  </si>
  <si>
    <t>Комитет по туризму Мурманской области, Автономная некоммерческая организация по развитию конгрессно-выставочной деятельности "Мурманконгресс", Центр кластерного развития Мурманской области, АНО "ТИЦ"</t>
  </si>
  <si>
    <t>3.1.1</t>
  </si>
  <si>
    <t>3.1.2</t>
  </si>
  <si>
    <t>Комитет по туризму Мурманской области АНО "Туристский информационный центр Мурманской области"</t>
  </si>
  <si>
    <t>3.1.3</t>
  </si>
  <si>
    <t>Обеспечение организации и сопровождения  не менее 4-х мероприятий, направленных на развитие туризма, в т.ч мероприятий в сфере гастрономического туризма, конгрессно-выставочных мероприятий в сфере туризма</t>
  </si>
  <si>
    <t>ОМ 3.2</t>
  </si>
  <si>
    <t>3.2.1</t>
  </si>
  <si>
    <t xml:space="preserve">Установка не менее 7 знаков туристской навигации
</t>
  </si>
  <si>
    <t>3.2.2</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</si>
  <si>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</si>
  <si>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</si>
  <si>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</si>
  <si>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</si>
  <si>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Финансовое обеспечение реализации 26 функций Комитета</t>
  </si>
  <si>
    <t>Обеспечена реализация 26 функций Комитета по туризму Мурманской области</t>
  </si>
  <si>
    <t>5</t>
  </si>
  <si>
    <t>Подпрограмма 5. Обеспечение реализации государственной программы</t>
  </si>
  <si>
    <t>ОМ 4.1</t>
  </si>
  <si>
    <t xml:space="preserve">Проведение не менее 2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
</t>
  </si>
  <si>
    <t>Изготовление не менее 1500 информационных носителей в год</t>
  </si>
  <si>
    <t>4.1.3</t>
  </si>
  <si>
    <t>Проведение не менее 7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</si>
  <si>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Министерство развития Арктики и экономики Мурманской области, Автономная некоммерческая организация по развитию конгрессно-выставочной деятельности "Мурманконгресс" </t>
  </si>
  <si>
    <t xml:space="preserve">4.1. Внедрен и реализуется Региональный экспортный стандарт 2.0.
4.3. Доля экспорта товаров в объеме внешнеторгового оборота не менее 90 %
                                                     </t>
  </si>
  <si>
    <t>Внедрение Регионального экспортного стандарта 2.0 запланировано на 2022 год</t>
  </si>
  <si>
    <t xml:space="preserve">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 ООО "УК "Столица Арктики", АНО "Арктический центр компетенций" </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</si>
  <si>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</si>
  <si>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1.1.1</t>
  </si>
  <si>
    <t xml:space="preserve">Министерство развития Арктики и экономики Мурманской области, Министерство имущественных Мурманской области </t>
  </si>
  <si>
    <t>1.1.2</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</si>
  <si>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не менее 4 мероприятий в год</t>
  </si>
  <si>
    <t>1.1.5</t>
  </si>
  <si>
    <t>Количество инвестиционных проектов, получивших поддержку в рамках системы проекты проектного финансирования, не менее 2</t>
  </si>
  <si>
    <t>Министерство имущественных отношений Мурманской области, Министерство развития Арктики и экономики Мурманской области, АО "Корпорация развития Мурманской области"</t>
  </si>
  <si>
    <t>Министерство развития Арктики и экономики Мурманской области, ООО "УК "Столица Арктики",  АО "Корпорация развития Мурманской области"</t>
  </si>
  <si>
    <t>1.2.1</t>
  </si>
  <si>
    <t>Обеспечение деятельности управляющей компании ООО "УК "Столица Арктики"</t>
  </si>
  <si>
    <t>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"УК "Столица Арктики", НМК "ФОРМАП", ГОБУ МРИБИ, ГОБУ "МФЦ МО", АНО "Арктический центр компетенций", Автономная некоммерческая организация по развитию конгрессно-выставочной деятельности "Мурманконгресс", АНО "Центр поддержки экспорта"</t>
  </si>
  <si>
    <t>ОМ 1.1</t>
  </si>
  <si>
    <t xml:space="preserve"> ОМ 1.2</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</si>
  <si>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</si>
  <si>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</si>
  <si>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</si>
  <si>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</si>
  <si>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</si>
  <si>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</si>
  <si>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</si>
  <si>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</si>
  <si>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5.1.4.</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</si>
  <si>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</si>
  <si>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5.1.5.</t>
  </si>
  <si>
    <t xml:space="preserve">Предоставление субвенций на исполнение органами местного самоуправления муниципальных образований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</si>
  <si>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5.1.6.</t>
  </si>
  <si>
    <t xml:space="preserve">Проведение социологического опроса населения городских округов, муниципальных округов и муниципальных районов в целях выявления оценки населением деятельности органов местного самоуправления </t>
  </si>
  <si>
    <t>5.1.7.</t>
  </si>
  <si>
    <t>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</si>
  <si>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5.1.8.</t>
  </si>
  <si>
    <t>Предоставление субсидии некоммерческим организациям на осуществление деятельности Ресурсного центра СО НКО</t>
  </si>
  <si>
    <t>5.1.9.</t>
  </si>
  <si>
    <t>Проведение Всероссийской переписи населения 2020 года</t>
  </si>
  <si>
    <t>Подготовка ежегодного отчета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t>
  </si>
  <si>
    <t>1. Подготовлены:
- публичный отчет Губернатора Мурманской области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которые расположены на территории Мурманской области, за 2020 год (исх. от 18.05.2021 № 01/1906-АЧ);
- выступление министра развития Арктики и экономики Мурманской области на заседание Мурманской областной Думы с представлением публичного отчета Губернатора Мурманской области о результатах НОК за 2020 год.
2. По итогам открытого электронного конкурса заключен государственный контракт № 01492000023210026170001 от 28.06.2021 (далее - Контракт) на сумму 337,00 рублей. 01.07.2021 Контракт расторгнут по соглашению сторон. В ближайшее время конкурсные процедуры будут заново запущены.</t>
  </si>
  <si>
    <t>Оплата по государственному контракту после принятия аналитических отчетов оператора в IV квартале</t>
  </si>
  <si>
    <t>Предоставление субвенции бюджетам муниципальных образований со статусом городского округа и муниципального района на осуществление полномочий по подготовке и проведению Всероссийской переписи населения 2020 года в 2021 году</t>
  </si>
  <si>
    <t>Перенос срока проведения ВПН с апреля на октябрь 2021 года.
Финансирование осуществляется по заявкам муниципалитетов (фактическая потребность)</t>
  </si>
  <si>
    <t>Подготовка ежегодного отчета об итогах социологического опроса населения</t>
  </si>
  <si>
    <t>Предоставление грантов 3 муниципальным образованиям Мурманской области (в случае принятия соответствующего решения Комиссией)</t>
  </si>
  <si>
    <t>Проведение заседания Комиссии планируется в 3 кв. т.г.</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</si>
  <si>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</si>
  <si>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 xml:space="preserve">Министерство развития Арктики и экономики Мурманской области </t>
  </si>
  <si>
    <t xml:space="preserve">Средства субвенции израсходованы в соответствии с фактически сложившейся потребностью </t>
  </si>
  <si>
    <t>Приобретение статистических материалов  и предоставление доступа исполнительным органам государственной власти Мурманской области к статистической информации</t>
  </si>
  <si>
    <t xml:space="preserve">Министерство развития Арктики
и экономики Мурманской области, АНО "Арктический центр компетенций" </t>
  </si>
  <si>
    <t>В соответствии с планом проходят обучение 7 сотрудников предприятий-участников</t>
  </si>
  <si>
    <t>Аукционная документация на комплекс услуг по изготовлению имиджевой презентационной, полиграфической и аудиовизуальной продукции направлена в комитет по конкурентной политике</t>
  </si>
  <si>
    <t>Обеспечение реализации совместных кластерных проектов</t>
  </si>
  <si>
    <t xml:space="preserve">Минпромторгом России не внесены изменения в ФП "Промышленный экспорт", в первую очередь, в части установления целевых значений показателя в разрезе субъектов Российской Федерации. Соглашение между Минпромторгом России и регионом не заключено. Реализация проекта приостановлена
</t>
  </si>
  <si>
    <t>С связи отсутствием заключенного соглашения о реализации проекта с Минпромторгом России и установленных показателей проекта реализация проекта приостановлена</t>
  </si>
  <si>
    <t>Реализация мероприятия в 3 квартале 2021 года</t>
  </si>
  <si>
    <t>Реализация мероприятия в 4 квартале 2021 года</t>
  </si>
  <si>
    <t>Проведено 12 мероприятий, в которых задействовано 495 участников</t>
  </si>
  <si>
    <t xml:space="preserve">Перенос части мероприятий на сентябрь-декабрь 2021 года в связи с ограничительными мероприятиями, вызванными угрозой распространения на территории Мурманской области новой коронавирусной инфекции (Covid-19) </t>
  </si>
  <si>
    <t>Реализация мероприятия во втором полугодии 2021 года</t>
  </si>
  <si>
    <t xml:space="preserve">Реализация мероприятия во втором полугодии 2021 года в  связи с ограничительными мероприятиями, вызванными угрозой распространения на территории Мурманской области новой коронавирусной инфекции (Covid-19) </t>
  </si>
  <si>
    <t>Реализация мероприятия запланирована на второе полугодие 2021 года</t>
  </si>
  <si>
    <t>Министерство строительства Мурманской области, Комитет по туризму Мурманской области, Муниципальное образование г. Кировск</t>
  </si>
  <si>
    <t xml:space="preserve">протяженность инженерных сетей:
- водоснабжение  4380 м; 
хозяйственно-бытовая канализация - 930 м
</t>
  </si>
  <si>
    <t xml:space="preserve">2021 (строительство, ввод в эксплуатацию)
</t>
  </si>
  <si>
    <t xml:space="preserve">99 952,59  (в соответствии, с утвержденной сметной стоимостью
</t>
  </si>
  <si>
    <t>Система искусственного оснежения для ГОАУМО "Кировская спортивная школа олимпийского резерва по горнолыжному спорту"</t>
  </si>
  <si>
    <t>Министерство строительства Мурманской области,Комитет по туризму Мурманской области</t>
  </si>
  <si>
    <t>Система искусственного оснежения построена. Ведутся работы по установке системы освещения.  Для 36 опор  освещения горнолыжных трасс установлены фундаменты с опалубкой идет процесс установки опор. Ввод в эксплуатацию  сентябрь 2021</t>
  </si>
  <si>
    <t>Система искусственного оснежения для горнолыжных трасс г. Айкуайвенчорр</t>
  </si>
  <si>
    <t>Министерство строительства Мурманской области, Комитет по туризму Мурманской области</t>
  </si>
  <si>
    <t xml:space="preserve"> Ведутся работы по устройству подводящего трубопровода, устройства сетей системы искусственного снегообразования, а также строительство насосной станции и резервуара. Окончание строительства и ввод в эксплуатацию октябрь 2021</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</si>
  <si>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</si>
  <si>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 xml:space="preserve">
ПСД 2020
 (ПСД, начало строительства), 
2021 (строительство и ввод в эксплуатацию)
</t>
  </si>
  <si>
    <t xml:space="preserve">169 535,9
(на основании укрупненного норматива)
</t>
  </si>
  <si>
    <t xml:space="preserve">2020-2021 (строительство и ввод в эксплуатацию)
</t>
  </si>
  <si>
    <t xml:space="preserve">383 352,9
(в соответствии с утвержденной проектной документацией)
</t>
  </si>
  <si>
    <t>Министерство развития Арктики и экономики Мурманской области, ИОГВ МО</t>
  </si>
  <si>
    <t>Обеспечение деятельности АНО "Арктический центр компетенций"</t>
  </si>
  <si>
    <t>Министерство развития Арктики и экономики Мурманской области, ГОБУ МРИБИ</t>
  </si>
  <si>
    <t>Министерство развития Арктики и экономики Мурманской области, Автономная некоммерческая организация по развитию конгрессно-выставочной деятельности "Мурманконгресс", 
ГОБУ МРИБИ</t>
  </si>
  <si>
    <t>Министерство развития Арктики и экономики Мурманской области, Автономная некоммерческая организация по развитию конгрессно-выставочной деятельности "Мурманконгресс"</t>
  </si>
  <si>
    <t>Министерство развития Арктики и экономики, 
Министерство цифрового развития Мурманской области, НМК "ФОРМАП", ГОБУ "МФЦ МО"</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</si>
  <si>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</si>
  <si>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Министерство развития Арктики и экономики Мурманской области, 
НМК "ФОРМАП"</t>
  </si>
  <si>
    <t>Министерство развития Арктики и экономики Мурманской области, 
НМК "ФОРМАП", АНО "Центр поддержки экспорта"</t>
  </si>
  <si>
    <r>
      <rPr>
        <strike/>
        <sz val="10"/>
        <rFont val="Times New Roman"/>
        <family val="1"/>
        <charset val="204"/>
      </rPr>
      <t>Ф</t>
    </r>
    <r>
      <rPr>
        <sz val="10"/>
        <rFont val="Times New Roman"/>
        <family val="1"/>
        <charset val="204"/>
      </rPr>
      <t>ункционирование регионального Центра кластерного развития Мурманской области</t>
    </r>
  </si>
  <si>
    <t>Реализация мероприятия  по заявкам муниципалитетов (фактическая потребность)</t>
  </si>
  <si>
    <t>Обеспечена реализация функций Министерства</t>
  </si>
  <si>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</si>
  <si>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Создание системы проектного финансирования инвестиционных проектов Мурманской области (в том числе взнос в уставный капитал АО "Корпорация развития Мурманской области)</t>
  </si>
  <si>
    <t>Министерство развития Арктики и экономики Мурманской области, 
АНО "Центр поддержки экспорта"</t>
  </si>
  <si>
    <t xml:space="preserve">Комитет по туризму Мурманской области, Министерство строительства Мурманской области, НМК "ФОРМАП", Автономная некоммерческая организация по развитию конгрессно-выставочной деятельности "Мурманконгресс" </t>
  </si>
  <si>
    <t>Комитет по туризму Мурманской области, 
НМК "ФОРМАП"</t>
  </si>
  <si>
    <t xml:space="preserve">Министерство развития Арктики и экономики Мурманской области, Аппарат Правительства Мурманской области, 
Автономная некоммерческая организация по развитию конгрессно-выставочной деятельности "Мурманконгресс" </t>
  </si>
  <si>
    <t>Осуществлен запрос цен для осуществления закупки на оказание услуг по проведению мониторинга состояния и развития конкуренции на рынках товаров, работ, услуг Мурманской области за 2021 год</t>
  </si>
  <si>
    <t>Реализация мероприятия запланирована на вторе полугодие 2021 года</t>
  </si>
  <si>
    <t>Ввиду обострения эпидемиологической обстановки отменено участие в 2 программах повышения квалификации. Реализация части мероприятий запланирована на второе полугодие 2021 года</t>
  </si>
  <si>
    <t>Реализация мероприятия запланирована в 3 квартале 2021 года</t>
  </si>
  <si>
    <t xml:space="preserve">Перечисление субсидии осуществляется в соответствии с утвержденным графиком </t>
  </si>
  <si>
    <t>Реализация мероприятия запланирована  в 3 квартале 2021 года</t>
  </si>
  <si>
    <t>Прием заявок на участие в конкурсе осуществлен с 01.03.2021 по 26.03.2021. По итогам конкурса победителями Губернаторского стартапа признаны 14 заявителей на сумму 12 538 402,0 руб. На 01.07.2021 договора заключены с 3 победителями</t>
  </si>
  <si>
    <t>Реализация мероприятия запланирована в 4 квартал 2021 года</t>
  </si>
  <si>
    <t>Проведение 2 ярмарок запланировано во втором полугодии 2021 года</t>
  </si>
  <si>
    <t>Освещение в СМИ проведения "Стартаптура" в г. Мурманске по вопросам развития инноваций, совместно с Фондом "Сколково" состоялось 26.05.2021</t>
  </si>
  <si>
    <t xml:space="preserve">Оплата по договорам по  обучению в соответствие с Государственным планом подготовки управленческих кадров запланирована на второе полугодие
</t>
  </si>
  <si>
    <t>5 человек от Мурманской области начали обучение по Президентской программе подготовки Управленческих кадров для организаций народного хозяйства РФ</t>
  </si>
  <si>
    <t>Специалистами ГОБУ МРИБИ проведены: 
- консультации  223 субъектов МСП по вопросам бизнес-планирования и оказания государственной поддержки; 
- 134 экспертизы пакета конкурсной документации (ПКД), представленной субъектов МСП на получение государственной поддержки; 
- мониторинг деятельности в отношении 158 субъектов МСП - получателей государственной поддержки</t>
  </si>
  <si>
    <t>27.05.2021 проведен конкурсный отбор по признанию субъектов малого и среднего предпринимательства социальными предприятиями. На участие в конкурсе были представлены 53 заявки. Социальными предприятиями признаны 48 СМСП.
01.06.2021 сведения о социальных предприятиях внесены в Реестр МСП, информация направлена в Минэкономразвития России</t>
  </si>
  <si>
    <t xml:space="preserve">Комитет по туризму Мурманской области, 
Автономная некоммерческая организация по развитию конгрессно-выставочной деятельности "Мурманконгресс" </t>
  </si>
  <si>
    <t>Система искусственного оснежения построена. Ведутся работы по установке системы освещения.  Для 36 опор  освещения горнолыжных трасс установлены фундаменты с опалубкой идет процесс установки опор.</t>
  </si>
  <si>
    <t>Обучение осуществляется по плану. 
Прошли обучение 3 сотрудника ОАО "ОМЗ":
- 2 человека  на модельном предприятие в городе Подольск в период 25-26.05.
- 1 человек в г. Москве (в период с 17-18.06.2021).
Проходит обучение рабочая группа предприятия. Посещаемость полная</t>
  </si>
  <si>
    <t>Министерство развития Арктики и экономики Мурманской области, Министерство цифрового развития Мурманской области, НМК "ФОРМАП", ГОБУ МРИБИ, ГОБУ "МФЦ МО", Автономная некоммерческая организация по развитию конгрессно-выставочной деятельности "Мурманконгресс", АНО "Центр поддержки экспорта"</t>
  </si>
  <si>
    <t>Министерство развития Арктики и экономики Мурманской области,  НМК "ФОРМАП", ГОБУ МРИБИ</t>
  </si>
  <si>
    <t>Мероприятие реализуется в течении года. 
Срок выплаты заработной платы за июнь 2021 года осуществится в июле 2021 года</t>
  </si>
  <si>
    <t>Проведены 2 ярмарки, направленные в том числе на поддержку субъектов малого и среднего предпринимательства: "На Севере – Весна!", "На Севере – Светло!"</t>
  </si>
  <si>
    <t xml:space="preserve"> Выплата Губернаторского стартапа запланирована на полугодие 2021 года</t>
  </si>
  <si>
    <t xml:space="preserve">Количество инвесторов, которым оказано содействие в рамках заключенных соглашений с АО "Корпорация развития Мурманской области", 10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3 ед.
</t>
  </si>
  <si>
    <t xml:space="preserve">Количество инвесторов, которым оказано содействие в рамках заключенных соглашений с АО "Корпорация развития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
</t>
  </si>
  <si>
    <t>Обеспечено проведение выездного мероприятия для муниципалитетов региона – лидеров Рейтинга  6 органов местного самоуправления муниципальных образований Мурманской области. Мероприятие проведено на базе Российской академии народного хозяйства и государственной службы при Президенте Российской Федерации по программе повышения квалификации "Практика применения Стандарта развития конкуренции в субъектах Российской Федерации. Основы государственной политики в области развития конкуренции". 
Также в рамках проведения выездного мероприятия были вручены благодарственные письма Губернатора Мурманской области лидерам Рейтинга по содействию развитию конкуренции и обеспечению условий для благоприятного инвестиционного климата среди муниципальных образований Мурманской области по итогам 2020 года, которыми стали: город Мурманск, Кольский район и ЗАТО г. Североморск</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</si>
  <si>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t>
  </si>
  <si>
    <t>Обеспечение организации и проведения мероприятий по продвижению туристского потенциала МО. Общий объем возмездных работ (услуг), выполненных (оказанных) центром кластерного развития не менее 6</t>
  </si>
  <si>
    <t>Организация и функционирование фронтофисов (не менее 3-х) на территории Мурманской области. Количество обслуженных туристов (не менее 5000 чел.)</t>
  </si>
  <si>
    <t>На территории Мурманской области функционирует 3 офиса туристских информационных центром Мурманской области (Мурманск, Кировск, Апатиты). За первое полугодие консультации и помощь в планировании путешествий по Мурманской области получили 2147 гостей региона, как очно во фронтофисе, так и онлайн (через социальные сети, туристический портал, мобильную связь)</t>
  </si>
  <si>
    <t>Субвенция предоставлена 17 муниципальным образованиям Мурманской области.  С начала года в торговый реестр Мурманской области внесены сведения о 194 хозяйствующих субъектах и 251 торговом объекте, кроме того проведено 557 совещаний (консультаций), размещено 64 информационных сообщений о торговом реестре</t>
  </si>
  <si>
    <t>Заключен государственный контракт от 24.02.2021 № 04-04/1 на оказание информационных услуг по предоставлению статистической информации. Обеспечено получение и передача ИОГВ Мурманской области статистической информации</t>
  </si>
  <si>
    <t>Подготовлен финансовый план, сметы, ФЭО для получения субсидии, разработана вся нормативная база для осуществления деятельности</t>
  </si>
  <si>
    <t xml:space="preserve">Основная часть международных и межрегиональных мероприятий запланирована на второе полугодии 2021 года </t>
  </si>
  <si>
    <t>1. Проведен конкурс в 2021 году и заключено соглашение от 11.03.2021 № 04-04/2 с ЧУСО "Социальный центр - SOS Мурманск" о предоставлении субсидии из областного бюджета на финансовое обеспечение деятельности Ресурсного центра СО НКО в 2021 году.
2. Ресурсным центром СО НКО:
- разработана программа "Школа для создания СО НКО", по итогам которой зарегистрирована 1 новая СО НКО;
- оказано 93 консультации по различным направлениям деятельности СО НКО;
- проведены 2 обучающих мероприятия для представителей СО НКО с суммарным охватом в 50 участников и 1 вебинар с охватом в 22 участника;
- заключено 8 соглашений о взаимодействии с администрациями муниципальных образований по вопросам развития НКО-сектора на местном уровне.
При поддержке Ресурсного центра СО НКО:
- СО НКО подготовлены и направлены в фонды 4 грантовых заявок (в Фонд президентских грантов и Благотворительный фонд CSS);
- 4 СО НКО подали заявки на участие в конкурсах для получения бюджетных средств</t>
  </si>
  <si>
    <t xml:space="preserve"> Подготовлена и реализуется Дорожная карта по подготовке внедрения Регионального экспортного стандарта 2.0 в 2022 году.                                                                                                    Доля экспорта товаров в объеме внешнеторгового оборота в январе-мае 2021 г. составила 92 %            </t>
  </si>
  <si>
    <t>В связи с реорганизацией МИРП МО соглашения на перечисление федеральных средств были перечислены только в июне 2021 года. Мероприятие будет реализовано в течении текущего финансового года</t>
  </si>
  <si>
    <t>Мероприятие реализуется в течение года, носит заявительный характер</t>
  </si>
  <si>
    <t>ОМСУ МО мероприятия запланированы на второе полугодие 2021 года, средства из областного бюджета им еще не перечислены,  не освоены в полном объеме</t>
  </si>
  <si>
    <t>Проведение обучения руководителей по программе управленческих навыков для повышения производительности труда (7 человек)</t>
  </si>
  <si>
    <t>24.03.2021 заключен договор об участии Мурманской области в собственности субъекта инвестиций
в форме бюджетных инвестиций (срок эмиссии акций до 24.09.2021). Приняты соответствующие решения органов управления общества. Осуществляется процедура  эмиссия ценных бумаг</t>
  </si>
  <si>
    <t>В соответствии с Правилами ООО "УК "Столица Арктики" предоставлена субсидия в 1 квартале на обеспечение деятельности</t>
  </si>
  <si>
    <t>И.о. министра развития Арктики и экономики 
Мурманской области 
___________ Т.В. Лящук
23.07.2021</t>
  </si>
  <si>
    <t>Проведение обучения сотрудников предприятий-участников регионального проекта методам повышения производительности труда с использованием инструментов бережливого производства</t>
  </si>
  <si>
    <t>Поддержку получили 10 субъектов малого и среднего предпринимательства на сумму 3 600 000 руб.</t>
  </si>
  <si>
    <t>Субсидия предоставлена 11 муниципальным образованиям Мурманской области: г. Мурманск, Терский район, г. Апатиты,ЗАТО г. Североморск, г.Мончегорск, Кандалакшский район, г. Оленегорск, Ковдорский район, г. Полярные Зори, г. Кировск, Печенгский муниципальный округ. На 1 июля 2021 года два муниципальных образования Мурманской области (г.Апатиты, г. Мончегорск) уже реализовали свои муниципальные программы поддержки малого и среднего предпринимательства, в результате которых финансовую помощь получили 4 субъекта МСП</t>
  </si>
  <si>
    <t>Прием заявок на участие в конкурсе по предоставлению инновационного ваучера осуществлялся с 17.05.2021 по 11.06.2021. В соответствии с протоколом заседания Комиссии по государственной поддержке малого и среднего предпринимательства Мурманской области от 21.06.2021 № 04-07/01 победителями признаны 2 заявителя на общую  сумму 500000 руб.</t>
  </si>
  <si>
    <t>Предоставление ваучера запланировано на второе полугодие 2021 года после заключения договоров с СМСП</t>
  </si>
  <si>
    <t>Объем финансовой поддержки, оказанной субъектам МСП, при гарантийной поддержке РГО составит в 2021 году - не менее 455,6 млн. рублей</t>
  </si>
  <si>
    <t>Обеспечение вывода 19 субъектов МСП на экспорт, ежегодный объем экспорта субъектов МСП, получивших поддержку центра поддержки экспорта - 0,0085 млрд. долл.США</t>
  </si>
  <si>
    <t>Обеспечен вывод 11 субъектов МСП на экспорт, ежегодный объем экспорта субъектов МСП, получивших поддержку центра поддержки экспорта, составил 0,0045 млрд. долл.США</t>
  </si>
  <si>
    <t>Количество самозанятых граждан, получивших услуги, в том числе прошедших программы обучения, составило 22 ед.
30.06.2021 заключено доп. соглашение между НМКК "ФОРМАП" (Фонд) и Министерством развития Арктики и экономики МО в целях обеспечения возможности предоставления самозанятым гражданам кредитного продукта</t>
  </si>
  <si>
    <t>Комитет по туризму Мурманской области, Министерство строительства Мурманской области</t>
  </si>
  <si>
    <t>Идет сбор предложений от субъектов туриндустрии  на установку знаков навигации. Согласование списка субъектов и заключение контракта 3 кв. Установка знаков 4 кв.</t>
  </si>
  <si>
    <t xml:space="preserve">Предоставление не менее 10 субсидий субъектам туриндустрии в сфере внутреннего и въездного туризма </t>
  </si>
  <si>
    <t xml:space="preserve">Объявлен конкурсный отбор.  Заявки принимаются с 29 июня по 6 августа 2021 включительно. </t>
  </si>
  <si>
    <t>Обеспечение консультационного сопровождения СО НКО по вопросам доступа к предоставлению услуг социальной сферы</t>
  </si>
  <si>
    <t>В соответствии с постановлением Правительства Российской Федерации от 21 июня 2021 г. № 949 "О внесении изменений в акты Правительства Российской Федерации по вопросу переноса срока проведения Всероссийской переписи населения 2020 года" установлен новый срок проведения переписи населения с 01 по 31 октября 2021 года. 
Проводится подготовительная работа по подготовке к проведению ВПН. Осуществлено распределение объема субвенции между муниципальными образованиями Мурманской области на реализацию государственных полномочий по подготовке и проведению ВПН</t>
  </si>
  <si>
    <t>Проведена III Международная онлайн-сессия «Баренцев/Евроарктический регион против коронавируса» - 31.03.2021; проведены III Дни Российско-Финляндского приграничного сотрудничеств в период с 20 по 21 мая 2021 года</t>
  </si>
  <si>
    <t>На 01.07.2021:
- проведена онлайн-выставка «Знай Наше! Лето 2021», международная туристическая выставка "Интурмаркет;
- изготовлена визуальная и сувенирная продукция по участию в выставке "Интурмаркет";
-проведен  полуфинал Всероссийского профессионального конкурса "Мастера гостеприимства"
- размещены баннеры на территории аэропорта п. Мурмаши 
- подготовлена и размещена информация о туристическом потенциале Мурманской области в журналах Discovery и National Geographic (журналы вышли в июне 2021 г., тираж Discovery 160 тыс. экз. и National Geographic 110 тыс. экз.)
- оказано содействие в организации работы команды проекта "Поедем, поедим!" (НТВ) по продвижению туристического потенциала Мурманской области
- подготовлены и заключены договоры по продвижению туристического потенциала Мурманской области в организации съемок журнала Vogue и информационного тура для экспертов (блогеров)
Общий объем возмездных работ (услуг), выполненных (оказанных) Центром кластерного развития МО составил 4 ед.</t>
  </si>
</sst>
</file>

<file path=xl/styles.xml><?xml version="1.0" encoding="utf-8"?>
<styleSheet xmlns="http://schemas.openxmlformats.org/spreadsheetml/2006/main">
  <numFmts count="4">
    <numFmt numFmtId="164" formatCode="#,##0.0"/>
    <numFmt numFmtId="165" formatCode="#,##0.000"/>
    <numFmt numFmtId="166" formatCode="#,##0.0000"/>
    <numFmt numFmtId="167" formatCode="0.0%"/>
  </numFmts>
  <fonts count="21">
    <font>
      <sz val="11"/>
      <color theme="1"/>
      <name val="Calibri"/>
      <family val="2"/>
      <charset val="204"/>
      <scheme val="minor"/>
    </font>
    <font>
      <sz val="8"/>
      <color theme="1"/>
      <name val="Times New Roman"/>
      <family val="1"/>
      <charset val="204"/>
    </font>
    <font>
      <sz val="11"/>
      <color theme="1"/>
      <name val="Times New Roman"/>
      <family val="1"/>
      <charset val="204"/>
    </font>
    <font>
      <sz val="10"/>
      <color theme="1"/>
      <name val="Times New Roman"/>
      <family val="1"/>
      <charset val="204"/>
    </font>
    <font>
      <sz val="14"/>
      <color theme="1"/>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sz val="10"/>
      <color rgb="FF000000"/>
      <name val="Arial Cyr"/>
      <family val="2"/>
    </font>
    <font>
      <sz val="10"/>
      <color rgb="FF000000"/>
      <name val="Arial Cyr"/>
    </font>
    <font>
      <b/>
      <sz val="11"/>
      <color theme="1"/>
      <name val="Times New Roman"/>
      <family val="1"/>
      <charset val="204"/>
    </font>
    <font>
      <sz val="8"/>
      <name val="Times New Roman"/>
      <family val="1"/>
      <charset val="204"/>
    </font>
    <font>
      <sz val="11"/>
      <color rgb="FF9C0006"/>
      <name val="Calibri"/>
      <family val="2"/>
      <charset val="204"/>
      <scheme val="minor"/>
    </font>
    <font>
      <sz val="10"/>
      <color rgb="FF000000"/>
      <name val="Times New Roman"/>
      <family val="1"/>
      <charset val="204"/>
    </font>
    <font>
      <u/>
      <sz val="11"/>
      <color theme="10"/>
      <name val="Calibri"/>
      <family val="2"/>
      <charset val="204"/>
      <scheme val="minor"/>
    </font>
    <font>
      <sz val="10"/>
      <name val="Times New Roman"/>
      <family val="1"/>
      <charset val="204"/>
    </font>
    <font>
      <sz val="10"/>
      <color theme="1"/>
      <name val="Times New Roman"/>
      <family val="1"/>
    </font>
    <font>
      <strike/>
      <sz val="10"/>
      <name val="Times New Roman"/>
      <family val="1"/>
      <charset val="204"/>
    </font>
    <font>
      <b/>
      <sz val="10"/>
      <name val="Times New Roman"/>
      <family val="1"/>
      <charset val="204"/>
    </font>
    <font>
      <strike/>
      <sz val="10"/>
      <color theme="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5" fillId="0" borderId="0"/>
    <xf numFmtId="49" fontId="8" fillId="0" borderId="10">
      <alignment horizontal="left" shrinkToFit="1"/>
    </xf>
    <xf numFmtId="4" fontId="9" fillId="0" borderId="10">
      <alignment horizontal="right" vertical="top" shrinkToFit="1"/>
    </xf>
    <xf numFmtId="0" fontId="12" fillId="2" borderId="0" applyNumberFormat="0" applyBorder="0" applyAlignment="0" applyProtection="0"/>
    <xf numFmtId="0" fontId="13" fillId="0" borderId="0">
      <alignment vertical="top" wrapText="1"/>
    </xf>
    <xf numFmtId="0" fontId="14" fillId="0" borderId="0" applyNumberFormat="0" applyFill="0" applyBorder="0" applyAlignment="0" applyProtection="0"/>
  </cellStyleXfs>
  <cellXfs count="207">
    <xf numFmtId="0" fontId="0" fillId="0" borderId="0" xfId="0"/>
    <xf numFmtId="167" fontId="3" fillId="0" borderId="1" xfId="0" applyNumberFormat="1" applyFont="1" applyFill="1" applyBorder="1" applyAlignment="1">
      <alignment horizontal="center" vertical="top" wrapText="1"/>
    </xf>
    <xf numFmtId="0" fontId="0" fillId="0" borderId="0" xfId="0" applyFont="1" applyFill="1" applyBorder="1"/>
    <xf numFmtId="0" fontId="0" fillId="0" borderId="0" xfId="0" applyFont="1" applyFill="1"/>
    <xf numFmtId="0" fontId="0" fillId="0" borderId="0" xfId="0" applyNumberFormat="1" applyFont="1" applyFill="1" applyAlignment="1">
      <alignment horizontal="center" vertical="top"/>
    </xf>
    <xf numFmtId="0" fontId="0" fillId="0" borderId="0" xfId="0" applyFont="1" applyFill="1" applyAlignment="1">
      <alignment vertical="top"/>
    </xf>
    <xf numFmtId="0" fontId="0" fillId="0" borderId="0" xfId="0" applyFont="1" applyFill="1" applyAlignment="1">
      <alignment horizontal="center" vertical="top"/>
    </xf>
    <xf numFmtId="164" fontId="0" fillId="0" borderId="0" xfId="0" applyNumberFormat="1" applyFont="1" applyFill="1" applyAlignment="1">
      <alignment horizontal="center" vertical="top"/>
    </xf>
    <xf numFmtId="165" fontId="0" fillId="0" borderId="0" xfId="0" applyNumberFormat="1" applyFont="1" applyFill="1" applyAlignment="1">
      <alignment horizontal="center" vertical="top"/>
    </xf>
    <xf numFmtId="0" fontId="0" fillId="0" borderId="0" xfId="0" applyFont="1" applyFill="1" applyAlignment="1">
      <alignment horizontal="left" vertical="top"/>
    </xf>
    <xf numFmtId="0" fontId="0" fillId="0" borderId="0" xfId="0" applyFont="1" applyFill="1" applyAlignment="1">
      <alignment horizontal="left" vertical="center"/>
    </xf>
    <xf numFmtId="164" fontId="3" fillId="0" borderId="1" xfId="0" applyNumberFormat="1" applyFont="1" applyFill="1" applyBorder="1" applyAlignment="1">
      <alignment horizontal="center" vertical="center" wrapText="1"/>
    </xf>
    <xf numFmtId="0" fontId="0" fillId="0" borderId="0" xfId="0" applyFill="1"/>
    <xf numFmtId="0" fontId="2" fillId="0" borderId="0" xfId="0" applyFont="1" applyFill="1" applyAlignment="1">
      <alignment horizontal="right" vertical="center"/>
    </xf>
    <xf numFmtId="4" fontId="11" fillId="0" borderId="2" xfId="0" applyNumberFormat="1" applyFont="1" applyFill="1" applyBorder="1" applyAlignment="1" applyProtection="1">
      <alignment horizontal="center" vertical="center" wrapText="1"/>
      <protection locked="0"/>
    </xf>
    <xf numFmtId="4" fontId="11" fillId="0" borderId="1"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167" fontId="3" fillId="0" borderId="1" xfId="0" applyNumberFormat="1" applyFont="1" applyFill="1" applyBorder="1" applyAlignment="1">
      <alignment horizontal="center" vertical="top"/>
    </xf>
    <xf numFmtId="0" fontId="2" fillId="0" borderId="0" xfId="0" applyFont="1" applyFill="1" applyAlignment="1">
      <alignment horizontal="right"/>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164" fontId="3" fillId="3" borderId="1" xfId="0" applyNumberFormat="1" applyFont="1" applyFill="1" applyBorder="1" applyAlignment="1">
      <alignment horizontal="center" vertical="top" wrapText="1"/>
    </xf>
    <xf numFmtId="164" fontId="15" fillId="0" borderId="1" xfId="0" applyNumberFormat="1" applyFont="1" applyFill="1" applyBorder="1" applyAlignment="1">
      <alignment horizontal="center" vertical="top" wrapText="1"/>
    </xf>
    <xf numFmtId="164" fontId="15" fillId="3"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164" fontId="3" fillId="0" borderId="1" xfId="0" applyNumberFormat="1" applyFont="1" applyFill="1" applyBorder="1" applyAlignment="1">
      <alignment horizontal="center" vertical="top"/>
    </xf>
    <xf numFmtId="0" fontId="3" fillId="0" borderId="1" xfId="0" applyFont="1" applyFill="1" applyBorder="1" applyAlignment="1">
      <alignment horizontal="center"/>
    </xf>
    <xf numFmtId="49"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164" fontId="3" fillId="0" borderId="0" xfId="0" applyNumberFormat="1" applyFont="1" applyFill="1" applyBorder="1" applyAlignment="1">
      <alignment horizontal="center" vertical="top" wrapText="1"/>
    </xf>
    <xf numFmtId="167" fontId="3" fillId="0" borderId="0" xfId="0" applyNumberFormat="1" applyFont="1" applyFill="1" applyBorder="1" applyAlignment="1">
      <alignment horizontal="center" vertical="top" wrapText="1"/>
    </xf>
    <xf numFmtId="0" fontId="3" fillId="0" borderId="0" xfId="0"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164" fontId="3" fillId="4" borderId="1" xfId="0" applyNumberFormat="1" applyFont="1" applyFill="1" applyBorder="1" applyAlignment="1">
      <alignment horizontal="center" vertical="top" wrapText="1"/>
    </xf>
    <xf numFmtId="164" fontId="3" fillId="3"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0" fillId="0" borderId="0" xfId="0" applyFont="1" applyFill="1" applyAlignment="1">
      <alignment horizontal="center" vertical="center"/>
    </xf>
    <xf numFmtId="0" fontId="1" fillId="0" borderId="2" xfId="0" applyFont="1" applyFill="1" applyBorder="1" applyAlignment="1">
      <alignment horizontal="center" vertical="center" wrapText="1"/>
    </xf>
    <xf numFmtId="4" fontId="16" fillId="3" borderId="1" xfId="0" applyNumberFormat="1" applyFont="1" applyFill="1" applyBorder="1" applyAlignment="1">
      <alignment horizontal="center" vertical="top" wrapText="1"/>
    </xf>
    <xf numFmtId="164" fontId="16" fillId="0" borderId="1" xfId="0" applyNumberFormat="1" applyFont="1" applyFill="1" applyBorder="1" applyAlignment="1">
      <alignment horizontal="center" vertical="top" wrapText="1"/>
    </xf>
    <xf numFmtId="4" fontId="16" fillId="0" borderId="1" xfId="0" applyNumberFormat="1" applyFont="1" applyFill="1" applyBorder="1" applyAlignment="1">
      <alignment horizontal="center" vertical="top" wrapText="1"/>
    </xf>
    <xf numFmtId="167" fontId="15" fillId="0" borderId="1" xfId="0" applyNumberFormat="1" applyFont="1" applyFill="1" applyBorder="1" applyAlignment="1">
      <alignment horizontal="center" vertical="top" wrapText="1"/>
    </xf>
    <xf numFmtId="164" fontId="16" fillId="3" borderId="1" xfId="0" applyNumberFormat="1" applyFont="1" applyFill="1" applyBorder="1" applyAlignment="1">
      <alignment horizontal="center" vertical="top" wrapText="1"/>
    </xf>
    <xf numFmtId="0" fontId="3" fillId="0" borderId="0" xfId="0" applyFont="1" applyFill="1" applyBorder="1"/>
    <xf numFmtId="0" fontId="3" fillId="0" borderId="0" xfId="0" applyFont="1" applyFill="1"/>
    <xf numFmtId="165" fontId="3" fillId="0" borderId="0" xfId="0" applyNumberFormat="1" applyFont="1" applyFill="1" applyAlignment="1">
      <alignment horizontal="center" vertical="top"/>
    </xf>
    <xf numFmtId="0" fontId="3" fillId="0" borderId="0" xfId="0" applyFont="1" applyFill="1" applyAlignment="1">
      <alignment vertical="top"/>
    </xf>
    <xf numFmtId="164" fontId="3" fillId="0" borderId="0" xfId="0" applyNumberFormat="1" applyFont="1" applyFill="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center" vertical="top"/>
    </xf>
    <xf numFmtId="164" fontId="3" fillId="0" borderId="0" xfId="0" applyNumberFormat="1"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3"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64" fontId="3" fillId="0" borderId="1" xfId="0" applyNumberFormat="1" applyFont="1" applyFill="1" applyBorder="1" applyAlignment="1">
      <alignment horizontal="center" vertical="top"/>
    </xf>
    <xf numFmtId="0" fontId="6" fillId="0" borderId="1" xfId="0"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167"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horizontal="center" vertical="top" wrapText="1"/>
    </xf>
    <xf numFmtId="0" fontId="4" fillId="0" borderId="0" xfId="0" applyNumberFormat="1" applyFont="1" applyFill="1" applyAlignment="1">
      <alignment horizontal="center" vertical="top" wrapText="1"/>
    </xf>
    <xf numFmtId="0" fontId="3" fillId="0" borderId="8" xfId="0"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20" fillId="0" borderId="0" xfId="0" applyFont="1" applyFill="1" applyAlignment="1">
      <alignment horizontal="right" vertical="top" wrapText="1"/>
    </xf>
    <xf numFmtId="0" fontId="0" fillId="0" borderId="0" xfId="0" applyAlignment="1">
      <alignment horizontal="right" vertical="top" wrapText="1"/>
    </xf>
    <xf numFmtId="0" fontId="3"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167" fontId="3" fillId="0" borderId="2" xfId="0" applyNumberFormat="1" applyFont="1" applyFill="1" applyBorder="1" applyAlignment="1">
      <alignment horizontal="center" vertical="top" wrapText="1"/>
    </xf>
    <xf numFmtId="167" fontId="3" fillId="0" borderId="3" xfId="0" applyNumberFormat="1" applyFont="1" applyFill="1" applyBorder="1" applyAlignment="1">
      <alignment horizontal="center" vertical="top" wrapText="1"/>
    </xf>
    <xf numFmtId="167" fontId="3" fillId="0" borderId="5" xfId="0" applyNumberFormat="1" applyFont="1" applyFill="1" applyBorder="1" applyAlignment="1">
      <alignment horizontal="center"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15" fillId="0"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15" fillId="0" borderId="2" xfId="0" applyNumberFormat="1" applyFont="1" applyFill="1" applyBorder="1" applyAlignment="1">
      <alignment horizontal="left" vertical="top" wrapText="1"/>
    </xf>
    <xf numFmtId="0" fontId="15" fillId="0" borderId="3" xfId="0" applyNumberFormat="1" applyFont="1" applyFill="1" applyBorder="1" applyAlignment="1">
      <alignment horizontal="left"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3" fillId="0" borderId="5" xfId="0" applyNumberFormat="1" applyFont="1" applyFill="1" applyBorder="1" applyAlignment="1">
      <alignment horizontal="center" vertical="top" wrapText="1"/>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5" xfId="0" applyFont="1" applyFill="1" applyBorder="1" applyAlignment="1">
      <alignment horizontal="left" vertical="top"/>
    </xf>
    <xf numFmtId="0" fontId="15" fillId="0" borderId="2" xfId="0" applyNumberFormat="1" applyFont="1" applyFill="1" applyBorder="1" applyAlignment="1">
      <alignment horizontal="center" vertical="top" wrapText="1"/>
    </xf>
    <xf numFmtId="0" fontId="15" fillId="0" borderId="3" xfId="0" applyNumberFormat="1" applyFont="1" applyFill="1" applyBorder="1" applyAlignment="1">
      <alignment horizontal="center" vertical="top" wrapText="1"/>
    </xf>
    <xf numFmtId="0" fontId="15" fillId="0" borderId="5" xfId="0" applyNumberFormat="1" applyFont="1" applyFill="1" applyBorder="1" applyAlignment="1">
      <alignment horizontal="center" vertical="top" wrapText="1"/>
    </xf>
    <xf numFmtId="0" fontId="15" fillId="0" borderId="5" xfId="0" applyNumberFormat="1" applyFont="1" applyFill="1" applyBorder="1" applyAlignment="1">
      <alignment horizontal="lef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left" vertical="top" wrapText="1"/>
    </xf>
    <xf numFmtId="0" fontId="15" fillId="0" borderId="1" xfId="0" applyNumberFormat="1" applyFont="1" applyFill="1" applyBorder="1" applyAlignment="1">
      <alignment horizontal="center" vertical="top" wrapText="1"/>
    </xf>
    <xf numFmtId="0" fontId="15" fillId="0" borderId="1" xfId="0" applyNumberFormat="1" applyFont="1" applyFill="1" applyBorder="1" applyAlignment="1">
      <alignment horizontal="left" vertical="top" wrapText="1"/>
    </xf>
    <xf numFmtId="14" fontId="15" fillId="3" borderId="1" xfId="0" applyNumberFormat="1" applyFont="1" applyFill="1" applyBorder="1" applyAlignment="1">
      <alignment horizontal="center" vertical="top" wrapText="1"/>
    </xf>
    <xf numFmtId="0" fontId="15" fillId="3" borderId="1" xfId="0" applyNumberFormat="1" applyFont="1" applyFill="1" applyBorder="1" applyAlignment="1">
      <alignment horizontal="left" vertical="top" wrapText="1"/>
    </xf>
    <xf numFmtId="0" fontId="19" fillId="0" borderId="1" xfId="0" applyFont="1" applyFill="1" applyBorder="1" applyAlignment="1">
      <alignment horizontal="center"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5" xfId="0" applyFont="1" applyFill="1" applyBorder="1" applyAlignment="1">
      <alignment vertical="top" wrapText="1"/>
    </xf>
    <xf numFmtId="49" fontId="15" fillId="0" borderId="2" xfId="0" applyNumberFormat="1" applyFont="1" applyFill="1" applyBorder="1" applyAlignment="1">
      <alignment horizontal="center" vertical="top" wrapText="1"/>
    </xf>
    <xf numFmtId="49" fontId="15" fillId="0" borderId="3" xfId="0" applyNumberFormat="1"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0" fontId="15" fillId="3" borderId="1" xfId="4" applyNumberFormat="1" applyFont="1" applyFill="1" applyBorder="1" applyAlignment="1">
      <alignment horizontal="center" vertical="top" wrapText="1"/>
    </xf>
    <xf numFmtId="0" fontId="15" fillId="0" borderId="1" xfId="4" applyNumberFormat="1"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166" fontId="3" fillId="0" borderId="1" xfId="0" applyNumberFormat="1" applyFont="1" applyFill="1" applyBorder="1" applyAlignment="1">
      <alignment horizontal="center" vertical="top"/>
    </xf>
    <xf numFmtId="49" fontId="3" fillId="0" borderId="2"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49" fontId="3" fillId="0" borderId="5"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NumberFormat="1" applyFont="1" applyFill="1" applyBorder="1" applyAlignment="1">
      <alignment horizontal="center" vertical="top"/>
    </xf>
    <xf numFmtId="0" fontId="6"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164" fontId="3" fillId="0" borderId="1" xfId="0" applyNumberFormat="1" applyFont="1" applyFill="1" applyBorder="1" applyAlignment="1">
      <alignment horizontal="left" vertical="top"/>
    </xf>
    <xf numFmtId="165" fontId="6" fillId="0" borderId="2" xfId="0" applyNumberFormat="1" applyFont="1" applyFill="1" applyBorder="1" applyAlignment="1">
      <alignment horizontal="left" vertical="top"/>
    </xf>
    <xf numFmtId="165" fontId="6" fillId="0" borderId="3" xfId="0" applyNumberFormat="1" applyFont="1" applyFill="1" applyBorder="1" applyAlignment="1">
      <alignment horizontal="left" vertical="top"/>
    </xf>
    <xf numFmtId="165" fontId="6" fillId="0" borderId="5" xfId="0" applyNumberFormat="1" applyFont="1" applyFill="1" applyBorder="1" applyAlignment="1">
      <alignment horizontal="left" vertical="top"/>
    </xf>
    <xf numFmtId="166" fontId="3" fillId="0" borderId="2" xfId="0" applyNumberFormat="1" applyFont="1" applyFill="1" applyBorder="1" applyAlignment="1">
      <alignment horizontal="left" vertical="top"/>
    </xf>
    <xf numFmtId="166" fontId="3" fillId="0" borderId="3" xfId="0" applyNumberFormat="1" applyFont="1" applyFill="1" applyBorder="1" applyAlignment="1">
      <alignment horizontal="left" vertical="top"/>
    </xf>
    <xf numFmtId="166" fontId="3" fillId="0" borderId="5" xfId="0" applyNumberFormat="1" applyFont="1" applyFill="1" applyBorder="1" applyAlignment="1">
      <alignment horizontal="left" vertical="top"/>
    </xf>
    <xf numFmtId="0" fontId="3" fillId="0" borderId="2"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top" wrapText="1"/>
    </xf>
    <xf numFmtId="0" fontId="15" fillId="0" borderId="3" xfId="0" applyFont="1" applyFill="1" applyBorder="1" applyAlignment="1">
      <alignment vertical="top"/>
    </xf>
    <xf numFmtId="0" fontId="19" fillId="0" borderId="2"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5"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3" borderId="3" xfId="0" applyNumberFormat="1" applyFont="1" applyFill="1" applyBorder="1" applyAlignment="1">
      <alignment horizontal="center" vertical="top" wrapText="1"/>
    </xf>
    <xf numFmtId="0" fontId="15" fillId="3" borderId="2" xfId="0" applyNumberFormat="1" applyFont="1" applyFill="1" applyBorder="1" applyAlignment="1">
      <alignment horizontal="left" vertical="top" wrapText="1"/>
    </xf>
    <xf numFmtId="0" fontId="15" fillId="3" borderId="3" xfId="0" applyNumberFormat="1" applyFont="1" applyFill="1" applyBorder="1" applyAlignment="1">
      <alignment horizontal="left" vertical="top" wrapText="1"/>
    </xf>
    <xf numFmtId="0" fontId="15" fillId="3" borderId="5" xfId="0" applyNumberFormat="1" applyFont="1" applyFill="1" applyBorder="1" applyAlignment="1">
      <alignment horizontal="left" vertical="top" wrapText="1"/>
    </xf>
    <xf numFmtId="0" fontId="15" fillId="3" borderId="2" xfId="0" applyNumberFormat="1" applyFont="1" applyFill="1" applyBorder="1" applyAlignment="1">
      <alignment horizontal="center" vertical="top" wrapText="1"/>
    </xf>
    <xf numFmtId="0" fontId="15" fillId="3" borderId="2" xfId="0" applyFont="1" applyFill="1" applyBorder="1" applyAlignment="1">
      <alignment horizontal="left" vertical="top" wrapText="1"/>
    </xf>
    <xf numFmtId="0" fontId="6" fillId="0" borderId="2" xfId="0" applyNumberFormat="1" applyFont="1" applyFill="1" applyBorder="1" applyAlignment="1">
      <alignment horizontal="center" vertical="top" wrapText="1"/>
    </xf>
    <xf numFmtId="0" fontId="6" fillId="0" borderId="3" xfId="0" applyNumberFormat="1" applyFont="1" applyFill="1" applyBorder="1" applyAlignment="1">
      <alignment horizontal="center" vertical="top" wrapText="1"/>
    </xf>
    <xf numFmtId="0" fontId="6" fillId="0" borderId="5" xfId="0" applyNumberFormat="1" applyFont="1" applyFill="1" applyBorder="1" applyAlignment="1">
      <alignment horizontal="center" vertical="top" wrapText="1"/>
    </xf>
    <xf numFmtId="14" fontId="15" fillId="3" borderId="2" xfId="0" applyNumberFormat="1" applyFont="1" applyFill="1" applyBorder="1" applyAlignment="1">
      <alignment horizontal="center" vertical="top" wrapText="1"/>
    </xf>
    <xf numFmtId="14" fontId="15" fillId="0" borderId="2" xfId="0" applyNumberFormat="1" applyFont="1" applyFill="1" applyBorder="1" applyAlignment="1">
      <alignment horizontal="center" vertical="top" wrapText="1"/>
    </xf>
    <xf numFmtId="14" fontId="15" fillId="0" borderId="3" xfId="0" applyNumberFormat="1" applyFont="1" applyFill="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15" fillId="3" borderId="5" xfId="0"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xf>
    <xf numFmtId="0" fontId="20" fillId="0" borderId="0" xfId="0" applyFont="1" applyFill="1" applyAlignment="1">
      <alignment horizontal="right" vertical="top" wrapText="1"/>
    </xf>
    <xf numFmtId="0" fontId="0" fillId="0" borderId="0" xfId="0" applyAlignment="1">
      <alignment vertical="top"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5" xfId="0" applyFont="1" applyFill="1" applyBorder="1" applyAlignment="1">
      <alignment horizontal="left" vertical="top"/>
    </xf>
    <xf numFmtId="164" fontId="3" fillId="0" borderId="1" xfId="0" applyNumberFormat="1" applyFont="1" applyFill="1" applyBorder="1" applyAlignment="1">
      <alignment horizontal="center" vertical="top"/>
    </xf>
    <xf numFmtId="0" fontId="3" fillId="0" borderId="1" xfId="0" applyFont="1" applyFill="1" applyBorder="1" applyAlignment="1">
      <alignment horizontal="center"/>
    </xf>
    <xf numFmtId="167" fontId="3" fillId="0" borderId="2" xfId="0" applyNumberFormat="1" applyFont="1" applyFill="1" applyBorder="1" applyAlignment="1">
      <alignment horizontal="center" vertical="top"/>
    </xf>
    <xf numFmtId="0" fontId="3" fillId="0" borderId="3" xfId="0" applyFont="1" applyFill="1" applyBorder="1" applyAlignment="1">
      <alignment horizontal="center" vertical="top"/>
    </xf>
    <xf numFmtId="0" fontId="3" fillId="0" borderId="5" xfId="0" applyFont="1" applyFill="1" applyBorder="1" applyAlignment="1">
      <alignment horizontal="center" vertical="top"/>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5" xfId="0" applyFont="1" applyFill="1" applyBorder="1" applyAlignment="1">
      <alignment horizontal="center" vertical="top" wrapText="1"/>
    </xf>
    <xf numFmtId="0" fontId="10" fillId="0" borderId="0" xfId="0" applyFont="1" applyFill="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164" fontId="15" fillId="0" borderId="1" xfId="0" applyNumberFormat="1" applyFont="1" applyFill="1" applyBorder="1" applyAlignment="1">
      <alignment horizontal="center" vertical="top"/>
    </xf>
    <xf numFmtId="0" fontId="15" fillId="0" borderId="1" xfId="0" applyFont="1" applyFill="1" applyBorder="1" applyAlignment="1">
      <alignment horizontal="center" vertical="top"/>
    </xf>
    <xf numFmtId="0" fontId="0" fillId="0" borderId="0" xfId="0" applyAlignment="1">
      <alignment horizontal="justify"/>
    </xf>
    <xf numFmtId="0" fontId="0" fillId="0" borderId="0" xfId="0" applyAlignment="1"/>
  </cellXfs>
  <cellStyles count="7">
    <cellStyle name="xl28" xfId="2"/>
    <cellStyle name="xl39" xfId="3"/>
    <cellStyle name="Гиперссылка 2" xfId="6"/>
    <cellStyle name="Обычный" xfId="0" builtinId="0"/>
    <cellStyle name="Обычный 2" xfId="5"/>
    <cellStyle name="Обычный 5" xfId="1"/>
    <cellStyle name="Плохой 2" xfId="4"/>
  </cellStyles>
  <dxfs count="0"/>
  <tableStyles count="0" defaultTableStyle="TableStyleMedium9" defaultPivotStyle="PivotStyleLight16"/>
  <colors>
    <mruColors>
      <color rgb="FFFF0000"/>
      <color rgb="FF66FF33"/>
      <color rgb="FF99FF3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outlinePr summaryBelow="0" summaryRight="0"/>
  </sheetPr>
  <dimension ref="A1:SN451"/>
  <sheetViews>
    <sheetView tabSelected="1" view="pageBreakPreview" zoomScale="90" zoomScaleSheetLayoutView="90" zoomScalePageLayoutView="70" workbookViewId="0">
      <pane xSplit="2" ySplit="7" topLeftCell="C277" activePane="bottomRight" state="frozen"/>
      <selection pane="topRight" activeCell="C1" sqref="C1"/>
      <selection pane="bottomLeft" activeCell="A5" sqref="A5"/>
      <selection pane="bottomRight" activeCell="I283" sqref="I283:I287"/>
    </sheetView>
  </sheetViews>
  <sheetFormatPr defaultRowHeight="15"/>
  <cols>
    <col min="1" max="1" width="8.85546875" style="4" customWidth="1"/>
    <col min="2" max="2" width="34.28515625" style="5" customWidth="1"/>
    <col min="3" max="3" width="9.85546875" style="6" customWidth="1"/>
    <col min="4" max="4" width="14.85546875" style="7" customWidth="1"/>
    <col min="5" max="5" width="18.28515625" style="7" customWidth="1"/>
    <col min="6" max="6" width="12.7109375" style="7" customWidth="1"/>
    <col min="7" max="7" width="9.7109375" style="8" customWidth="1"/>
    <col min="8" max="8" width="39.7109375" style="9" customWidth="1"/>
    <col min="9" max="9" width="50.5703125" style="9" customWidth="1"/>
    <col min="10" max="10" width="11.85546875" style="9" customWidth="1"/>
    <col min="11" max="11" width="32.42578125" style="6" customWidth="1"/>
    <col min="12" max="12" width="24.5703125" style="6" customWidth="1"/>
    <col min="13" max="13" width="5.85546875" style="40" customWidth="1"/>
    <col min="14" max="238" width="9.140625" style="2" customWidth="1"/>
    <col min="239" max="495" width="9.140625" style="2"/>
    <col min="496" max="496" width="10.28515625" style="3" bestFit="1" customWidth="1"/>
    <col min="497" max="498" width="9.28515625" style="3" bestFit="1" customWidth="1"/>
    <col min="499" max="499" width="9.140625" style="3"/>
    <col min="500" max="500" width="10.28515625" style="3" bestFit="1" customWidth="1"/>
    <col min="501" max="502" width="9.28515625" style="3" bestFit="1" customWidth="1"/>
    <col min="503" max="503" width="9.140625" style="3"/>
    <col min="504" max="504" width="10.28515625" style="3" bestFit="1" customWidth="1"/>
    <col min="505" max="506" width="9.28515625" style="3" bestFit="1" customWidth="1"/>
    <col min="507" max="507" width="9.140625" style="3"/>
    <col min="508" max="508" width="10.28515625" style="3" bestFit="1" customWidth="1"/>
    <col min="509" max="510" width="9.28515625" style="3" bestFit="1" customWidth="1"/>
    <col min="511" max="511" width="9.140625" style="3"/>
    <col min="512" max="512" width="10.28515625" style="3" bestFit="1" customWidth="1"/>
    <col min="513" max="514" width="9.28515625" style="3" bestFit="1" customWidth="1"/>
    <col min="515" max="515" width="9.140625" style="3"/>
    <col min="516" max="516" width="10.28515625" style="3" bestFit="1" customWidth="1"/>
    <col min="517" max="518" width="9.28515625" style="3" bestFit="1" customWidth="1"/>
    <col min="519" max="519" width="9.140625" style="3"/>
    <col min="520" max="520" width="10.28515625" style="3" bestFit="1" customWidth="1"/>
    <col min="521" max="522" width="9.28515625" style="3" bestFit="1" customWidth="1"/>
    <col min="523" max="523" width="9.140625" style="3"/>
    <col min="524" max="524" width="10.28515625" style="3" bestFit="1" customWidth="1"/>
    <col min="525" max="526" width="9.28515625" style="3" bestFit="1" customWidth="1"/>
    <col min="527" max="527" width="9.140625" style="3"/>
    <col min="528" max="528" width="10.28515625" style="3" bestFit="1" customWidth="1"/>
    <col min="529" max="530" width="9.28515625" style="3" bestFit="1" customWidth="1"/>
    <col min="531" max="531" width="9.140625" style="3"/>
    <col min="532" max="532" width="10.28515625" style="3" bestFit="1" customWidth="1"/>
    <col min="533" max="534" width="9.28515625" style="3" bestFit="1" customWidth="1"/>
    <col min="535" max="535" width="9.140625" style="3"/>
    <col min="536" max="536" width="10.28515625" style="3" bestFit="1" customWidth="1"/>
    <col min="537" max="538" width="9.28515625" style="3" bestFit="1" customWidth="1"/>
    <col min="539" max="539" width="9.140625" style="3"/>
    <col min="540" max="540" width="10.28515625" style="3" bestFit="1" customWidth="1"/>
    <col min="541" max="542" width="9.28515625" style="3" bestFit="1" customWidth="1"/>
    <col min="543" max="543" width="9.140625" style="3"/>
    <col min="544" max="544" width="10.28515625" style="3" bestFit="1" customWidth="1"/>
    <col min="545" max="546" width="9.28515625" style="3" bestFit="1" customWidth="1"/>
    <col min="547" max="547" width="9.140625" style="3"/>
    <col min="548" max="548" width="10.28515625" style="3" bestFit="1" customWidth="1"/>
    <col min="549" max="550" width="9.28515625" style="3" bestFit="1" customWidth="1"/>
    <col min="551" max="551" width="9.140625" style="3"/>
    <col min="552" max="552" width="10.28515625" style="3" bestFit="1" customWidth="1"/>
    <col min="553" max="554" width="9.28515625" style="3" bestFit="1" customWidth="1"/>
    <col min="555" max="555" width="9.140625" style="3"/>
    <col min="556" max="556" width="10.28515625" style="3" bestFit="1" customWidth="1"/>
    <col min="557" max="558" width="9.28515625" style="3" bestFit="1" customWidth="1"/>
    <col min="559" max="559" width="9.140625" style="3"/>
    <col min="560" max="560" width="10.28515625" style="3" bestFit="1" customWidth="1"/>
    <col min="561" max="562" width="9.28515625" style="3" bestFit="1" customWidth="1"/>
    <col min="563" max="563" width="9.140625" style="3"/>
    <col min="564" max="564" width="10.28515625" style="3" bestFit="1" customWidth="1"/>
    <col min="565" max="566" width="9.28515625" style="3" bestFit="1" customWidth="1"/>
    <col min="567" max="567" width="9.140625" style="3"/>
    <col min="568" max="568" width="10.28515625" style="3" bestFit="1" customWidth="1"/>
    <col min="569" max="570" width="9.28515625" style="3" bestFit="1" customWidth="1"/>
    <col min="571" max="571" width="9.140625" style="3"/>
    <col min="572" max="572" width="10.28515625" style="3" bestFit="1" customWidth="1"/>
    <col min="573" max="574" width="9.28515625" style="3" bestFit="1" customWidth="1"/>
    <col min="575" max="575" width="9.140625" style="3"/>
    <col min="576" max="576" width="10.28515625" style="3" bestFit="1" customWidth="1"/>
    <col min="577" max="578" width="9.28515625" style="3" bestFit="1" customWidth="1"/>
    <col min="579" max="579" width="9.140625" style="3"/>
    <col min="580" max="580" width="10.28515625" style="3" bestFit="1" customWidth="1"/>
    <col min="581" max="582" width="9.28515625" style="3" bestFit="1" customWidth="1"/>
    <col min="583" max="583" width="9.140625" style="3"/>
    <col min="584" max="584" width="10.28515625" style="3" bestFit="1" customWidth="1"/>
    <col min="585" max="586" width="9.28515625" style="3" bestFit="1" customWidth="1"/>
    <col min="587" max="587" width="9.140625" style="3"/>
    <col min="588" max="588" width="10.28515625" style="3" bestFit="1" customWidth="1"/>
    <col min="589" max="590" width="9.28515625" style="3" bestFit="1" customWidth="1"/>
    <col min="591" max="591" width="9.140625" style="3"/>
    <col min="592" max="592" width="10.28515625" style="3" bestFit="1" customWidth="1"/>
    <col min="593" max="594" width="9.28515625" style="3" bestFit="1" customWidth="1"/>
    <col min="595" max="595" width="9.140625" style="3"/>
    <col min="596" max="596" width="10.28515625" style="3" bestFit="1" customWidth="1"/>
    <col min="597" max="598" width="9.28515625" style="3" bestFit="1" customWidth="1"/>
    <col min="599" max="599" width="9.140625" style="3"/>
    <col min="600" max="600" width="10.28515625" style="3" bestFit="1" customWidth="1"/>
    <col min="601" max="602" width="9.28515625" style="3" bestFit="1" customWidth="1"/>
    <col min="603" max="603" width="9.140625" style="3"/>
    <col min="604" max="604" width="10.28515625" style="3" bestFit="1" customWidth="1"/>
    <col min="605" max="606" width="9.28515625" style="3" bestFit="1" customWidth="1"/>
    <col min="607" max="607" width="9.140625" style="3"/>
    <col min="608" max="608" width="10.28515625" style="3" bestFit="1" customWidth="1"/>
    <col min="609" max="610" width="9.28515625" style="3" bestFit="1" customWidth="1"/>
    <col min="611" max="611" width="9.140625" style="3"/>
    <col min="612" max="612" width="10.28515625" style="3" bestFit="1" customWidth="1"/>
    <col min="613" max="614" width="9.28515625" style="3" bestFit="1" customWidth="1"/>
    <col min="615" max="615" width="9.140625" style="3"/>
    <col min="616" max="616" width="10.28515625" style="3" bestFit="1" customWidth="1"/>
    <col min="617" max="618" width="9.28515625" style="3" bestFit="1" customWidth="1"/>
    <col min="619" max="619" width="9.140625" style="3"/>
    <col min="620" max="620" width="10.28515625" style="3" bestFit="1" customWidth="1"/>
    <col min="621" max="622" width="9.28515625" style="3" bestFit="1" customWidth="1"/>
    <col min="623" max="623" width="9.140625" style="3"/>
    <col min="624" max="624" width="10.28515625" style="3" bestFit="1" customWidth="1"/>
    <col min="625" max="626" width="9.28515625" style="3" bestFit="1" customWidth="1"/>
    <col min="627" max="627" width="9.140625" style="3"/>
    <col min="628" max="628" width="10.28515625" style="3" bestFit="1" customWidth="1"/>
    <col min="629" max="630" width="9.28515625" style="3" bestFit="1" customWidth="1"/>
    <col min="631" max="631" width="9.140625" style="3"/>
    <col min="632" max="632" width="10.28515625" style="3" bestFit="1" customWidth="1"/>
    <col min="633" max="634" width="9.28515625" style="3" bestFit="1" customWidth="1"/>
    <col min="635" max="635" width="9.140625" style="3"/>
    <col min="636" max="636" width="10.28515625" style="3" bestFit="1" customWidth="1"/>
    <col min="637" max="638" width="9.28515625" style="3" bestFit="1" customWidth="1"/>
    <col min="639" max="639" width="9.140625" style="3"/>
    <col min="640" max="640" width="10.28515625" style="3" bestFit="1" customWidth="1"/>
    <col min="641" max="642" width="9.28515625" style="3" bestFit="1" customWidth="1"/>
    <col min="643" max="643" width="9.140625" style="3"/>
    <col min="644" max="644" width="10.28515625" style="3" bestFit="1" customWidth="1"/>
    <col min="645" max="646" width="9.28515625" style="3" bestFit="1" customWidth="1"/>
    <col min="647" max="647" width="9.140625" style="3"/>
    <col min="648" max="648" width="10.28515625" style="3" bestFit="1" customWidth="1"/>
    <col min="649" max="650" width="9.28515625" style="3" bestFit="1" customWidth="1"/>
    <col min="651" max="651" width="9.140625" style="3"/>
    <col min="652" max="652" width="10.28515625" style="3" bestFit="1" customWidth="1"/>
    <col min="653" max="654" width="9.28515625" style="3" bestFit="1" customWidth="1"/>
    <col min="655" max="655" width="9.140625" style="3"/>
    <col min="656" max="656" width="10.28515625" style="3" bestFit="1" customWidth="1"/>
    <col min="657" max="658" width="9.28515625" style="3" bestFit="1" customWidth="1"/>
    <col min="659" max="659" width="9.140625" style="3"/>
    <col min="660" max="660" width="10.28515625" style="3" bestFit="1" customWidth="1"/>
    <col min="661" max="662" width="9.28515625" style="3" bestFit="1" customWidth="1"/>
    <col min="663" max="663" width="9.140625" style="3"/>
    <col min="664" max="664" width="10.28515625" style="3" bestFit="1" customWidth="1"/>
    <col min="665" max="666" width="9.28515625" style="3" bestFit="1" customWidth="1"/>
    <col min="667" max="667" width="9.140625" style="3"/>
    <col min="668" max="668" width="10.28515625" style="3" bestFit="1" customWidth="1"/>
    <col min="669" max="670" width="9.28515625" style="3" bestFit="1" customWidth="1"/>
    <col min="671" max="671" width="9.140625" style="3"/>
    <col min="672" max="672" width="10.28515625" style="3" bestFit="1" customWidth="1"/>
    <col min="673" max="674" width="9.28515625" style="3" bestFit="1" customWidth="1"/>
    <col min="675" max="675" width="9.140625" style="3"/>
    <col min="676" max="676" width="10.28515625" style="3" bestFit="1" customWidth="1"/>
    <col min="677" max="678" width="9.28515625" style="3" bestFit="1" customWidth="1"/>
    <col min="679" max="679" width="9.140625" style="3"/>
    <col min="680" max="680" width="10.28515625" style="3" bestFit="1" customWidth="1"/>
    <col min="681" max="682" width="9.28515625" style="3" bestFit="1" customWidth="1"/>
    <col min="683" max="683" width="9.140625" style="3"/>
    <col min="684" max="684" width="10.28515625" style="3" bestFit="1" customWidth="1"/>
    <col min="685" max="686" width="9.28515625" style="3" bestFit="1" customWidth="1"/>
    <col min="687" max="687" width="9.140625" style="3"/>
    <col min="688" max="688" width="10.28515625" style="3" bestFit="1" customWidth="1"/>
    <col min="689" max="690" width="9.28515625" style="3" bestFit="1" customWidth="1"/>
    <col min="691" max="691" width="9.140625" style="3"/>
    <col min="692" max="692" width="10.28515625" style="3" bestFit="1" customWidth="1"/>
    <col min="693" max="694" width="9.28515625" style="3" bestFit="1" customWidth="1"/>
    <col min="695" max="695" width="9.140625" style="3"/>
    <col min="696" max="696" width="10.28515625" style="3" bestFit="1" customWidth="1"/>
    <col min="697" max="698" width="9.28515625" style="3" bestFit="1" customWidth="1"/>
    <col min="699" max="699" width="9.140625" style="3"/>
    <col min="700" max="700" width="10.28515625" style="3" bestFit="1" customWidth="1"/>
    <col min="701" max="702" width="9.28515625" style="3" bestFit="1" customWidth="1"/>
    <col min="703" max="703" width="9.140625" style="3"/>
    <col min="704" max="704" width="10.28515625" style="3" bestFit="1" customWidth="1"/>
    <col min="705" max="706" width="9.28515625" style="3" bestFit="1" customWidth="1"/>
    <col min="707" max="707" width="9.140625" style="3"/>
    <col min="708" max="708" width="10.28515625" style="3" bestFit="1" customWidth="1"/>
    <col min="709" max="710" width="9.28515625" style="3" bestFit="1" customWidth="1"/>
    <col min="711" max="711" width="9.140625" style="3"/>
    <col min="712" max="712" width="10.28515625" style="3" bestFit="1" customWidth="1"/>
    <col min="713" max="714" width="9.28515625" style="3" bestFit="1" customWidth="1"/>
    <col min="715" max="715" width="9.140625" style="3"/>
    <col min="716" max="716" width="10.28515625" style="3" bestFit="1" customWidth="1"/>
    <col min="717" max="718" width="9.28515625" style="3" bestFit="1" customWidth="1"/>
    <col min="719" max="719" width="9.140625" style="3"/>
    <col min="720" max="720" width="10.28515625" style="3" bestFit="1" customWidth="1"/>
    <col min="721" max="722" width="9.28515625" style="3" bestFit="1" customWidth="1"/>
    <col min="723" max="723" width="9.140625" style="3"/>
    <col min="724" max="724" width="10.28515625" style="3" bestFit="1" customWidth="1"/>
    <col min="725" max="726" width="9.28515625" style="3" bestFit="1" customWidth="1"/>
    <col min="727" max="727" width="9.140625" style="3"/>
    <col min="728" max="728" width="10.28515625" style="3" bestFit="1" customWidth="1"/>
    <col min="729" max="730" width="9.28515625" style="3" bestFit="1" customWidth="1"/>
    <col min="731" max="731" width="9.140625" style="3"/>
    <col min="732" max="732" width="10.28515625" style="3" bestFit="1" customWidth="1"/>
    <col min="733" max="734" width="9.28515625" style="3" bestFit="1" customWidth="1"/>
    <col min="735" max="735" width="9.140625" style="3"/>
    <col min="736" max="736" width="10.28515625" style="3" bestFit="1" customWidth="1"/>
    <col min="737" max="738" width="9.28515625" style="3" bestFit="1" customWidth="1"/>
    <col min="739" max="739" width="9.140625" style="3"/>
    <col min="740" max="740" width="10.28515625" style="3" bestFit="1" customWidth="1"/>
    <col min="741" max="742" width="9.28515625" style="3" bestFit="1" customWidth="1"/>
    <col min="743" max="743" width="9.140625" style="3"/>
    <col min="744" max="744" width="10.28515625" style="3" bestFit="1" customWidth="1"/>
    <col min="745" max="746" width="9.28515625" style="3" bestFit="1" customWidth="1"/>
    <col min="747" max="747" width="9.140625" style="3"/>
    <col min="748" max="748" width="10.28515625" style="3" bestFit="1" customWidth="1"/>
    <col min="749" max="750" width="9.28515625" style="3" bestFit="1" customWidth="1"/>
    <col min="751" max="751" width="9.140625" style="3"/>
    <col min="752" max="752" width="10.28515625" style="3" bestFit="1" customWidth="1"/>
    <col min="753" max="754" width="9.28515625" style="3" bestFit="1" customWidth="1"/>
    <col min="755" max="755" width="9.140625" style="3"/>
    <col min="756" max="756" width="10.28515625" style="3" bestFit="1" customWidth="1"/>
    <col min="757" max="758" width="9.28515625" style="3" bestFit="1" customWidth="1"/>
    <col min="759" max="759" width="9.140625" style="3"/>
    <col min="760" max="760" width="10.28515625" style="3" bestFit="1" customWidth="1"/>
    <col min="761" max="762" width="9.28515625" style="3" bestFit="1" customWidth="1"/>
    <col min="763" max="763" width="9.140625" style="3"/>
    <col min="764" max="764" width="10.28515625" style="3" bestFit="1" customWidth="1"/>
    <col min="765" max="766" width="9.28515625" style="3" bestFit="1" customWidth="1"/>
    <col min="767" max="767" width="9.140625" style="3"/>
    <col min="768" max="768" width="10.28515625" style="3" bestFit="1" customWidth="1"/>
    <col min="769" max="770" width="9.28515625" style="3" bestFit="1" customWidth="1"/>
    <col min="771" max="771" width="9.140625" style="3"/>
    <col min="772" max="772" width="10.28515625" style="3" bestFit="1" customWidth="1"/>
    <col min="773" max="774" width="9.28515625" style="3" bestFit="1" customWidth="1"/>
    <col min="775" max="775" width="9.140625" style="3"/>
    <col min="776" max="776" width="10.28515625" style="3" bestFit="1" customWidth="1"/>
    <col min="777" max="778" width="9.28515625" style="3" bestFit="1" customWidth="1"/>
    <col min="779" max="779" width="9.140625" style="3"/>
    <col min="780" max="780" width="10.28515625" style="3" bestFit="1" customWidth="1"/>
    <col min="781" max="782" width="9.28515625" style="3" bestFit="1" customWidth="1"/>
    <col min="783" max="783" width="9.140625" style="3"/>
    <col min="784" max="784" width="10.28515625" style="3" bestFit="1" customWidth="1"/>
    <col min="785" max="786" width="9.28515625" style="3" bestFit="1" customWidth="1"/>
    <col min="787" max="787" width="9.140625" style="3"/>
    <col min="788" max="788" width="10.28515625" style="3" bestFit="1" customWidth="1"/>
    <col min="789" max="790" width="9.28515625" style="3" bestFit="1" customWidth="1"/>
    <col min="791" max="791" width="9.140625" style="3"/>
    <col min="792" max="792" width="10.28515625" style="3" bestFit="1" customWidth="1"/>
    <col min="793" max="794" width="9.28515625" style="3" bestFit="1" customWidth="1"/>
    <col min="795" max="795" width="9.140625" style="3"/>
    <col min="796" max="796" width="10.28515625" style="3" bestFit="1" customWidth="1"/>
    <col min="797" max="798" width="9.28515625" style="3" bestFit="1" customWidth="1"/>
    <col min="799" max="799" width="9.140625" style="3"/>
    <col min="800" max="800" width="10.28515625" style="3" bestFit="1" customWidth="1"/>
    <col min="801" max="802" width="9.28515625" style="3" bestFit="1" customWidth="1"/>
    <col min="803" max="803" width="9.140625" style="3"/>
    <col min="804" max="804" width="10.28515625" style="3" bestFit="1" customWidth="1"/>
    <col min="805" max="806" width="9.28515625" style="3" bestFit="1" customWidth="1"/>
    <col min="807" max="807" width="9.140625" style="3"/>
    <col min="808" max="808" width="10.28515625" style="3" bestFit="1" customWidth="1"/>
    <col min="809" max="810" width="9.28515625" style="3" bestFit="1" customWidth="1"/>
    <col min="811" max="811" width="9.140625" style="3"/>
    <col min="812" max="812" width="10.28515625" style="3" bestFit="1" customWidth="1"/>
    <col min="813" max="814" width="9.28515625" style="3" bestFit="1" customWidth="1"/>
    <col min="815" max="815" width="9.140625" style="3"/>
    <col min="816" max="816" width="10.28515625" style="3" bestFit="1" customWidth="1"/>
    <col min="817" max="818" width="9.28515625" style="3" bestFit="1" customWidth="1"/>
    <col min="819" max="819" width="9.140625" style="3"/>
    <col min="820" max="820" width="10.28515625" style="3" bestFit="1" customWidth="1"/>
    <col min="821" max="822" width="9.28515625" style="3" bestFit="1" customWidth="1"/>
    <col min="823" max="823" width="9.140625" style="3"/>
    <col min="824" max="824" width="10.28515625" style="3" bestFit="1" customWidth="1"/>
    <col min="825" max="826" width="9.28515625" style="3" bestFit="1" customWidth="1"/>
    <col min="827" max="827" width="9.140625" style="3"/>
    <col min="828" max="828" width="10.28515625" style="3" bestFit="1" customWidth="1"/>
    <col min="829" max="830" width="9.28515625" style="3" bestFit="1" customWidth="1"/>
    <col min="831" max="831" width="9.140625" style="3"/>
    <col min="832" max="832" width="10.28515625" style="3" bestFit="1" customWidth="1"/>
    <col min="833" max="834" width="9.28515625" style="3" bestFit="1" customWidth="1"/>
    <col min="835" max="835" width="9.140625" style="3"/>
    <col min="836" max="836" width="10.28515625" style="3" bestFit="1" customWidth="1"/>
    <col min="837" max="838" width="9.28515625" style="3" bestFit="1" customWidth="1"/>
    <col min="839" max="839" width="9.140625" style="3"/>
    <col min="840" max="840" width="10.28515625" style="3" bestFit="1" customWidth="1"/>
    <col min="841" max="842" width="9.28515625" style="3" bestFit="1" customWidth="1"/>
    <col min="843" max="843" width="9.140625" style="3"/>
    <col min="844" max="844" width="10.28515625" style="3" bestFit="1" customWidth="1"/>
    <col min="845" max="846" width="9.28515625" style="3" bestFit="1" customWidth="1"/>
    <col min="847" max="847" width="9.140625" style="3"/>
    <col min="848" max="848" width="10.28515625" style="3" bestFit="1" customWidth="1"/>
    <col min="849" max="850" width="9.28515625" style="3" bestFit="1" customWidth="1"/>
    <col min="851" max="851" width="9.140625" style="3"/>
    <col min="852" max="852" width="10.28515625" style="3" bestFit="1" customWidth="1"/>
    <col min="853" max="854" width="9.28515625" style="3" bestFit="1" customWidth="1"/>
    <col min="855" max="855" width="9.140625" style="3"/>
    <col min="856" max="856" width="10.28515625" style="3" bestFit="1" customWidth="1"/>
    <col min="857" max="858" width="9.28515625" style="3" bestFit="1" customWidth="1"/>
    <col min="859" max="859" width="9.140625" style="3"/>
    <col min="860" max="860" width="10.28515625" style="3" bestFit="1" customWidth="1"/>
    <col min="861" max="862" width="9.28515625" style="3" bestFit="1" customWidth="1"/>
    <col min="863" max="863" width="9.140625" style="3"/>
    <col min="864" max="864" width="10.28515625" style="3" bestFit="1" customWidth="1"/>
    <col min="865" max="866" width="9.28515625" style="3" bestFit="1" customWidth="1"/>
    <col min="867" max="867" width="9.140625" style="3"/>
    <col min="868" max="868" width="10.28515625" style="3" bestFit="1" customWidth="1"/>
    <col min="869" max="870" width="9.28515625" style="3" bestFit="1" customWidth="1"/>
    <col min="871" max="871" width="9.140625" style="3"/>
    <col min="872" max="872" width="10.28515625" style="3" bestFit="1" customWidth="1"/>
    <col min="873" max="874" width="9.28515625" style="3" bestFit="1" customWidth="1"/>
    <col min="875" max="875" width="9.140625" style="3"/>
    <col min="876" max="876" width="10.28515625" style="3" bestFit="1" customWidth="1"/>
    <col min="877" max="878" width="9.28515625" style="3" bestFit="1" customWidth="1"/>
    <col min="879" max="879" width="9.140625" style="3"/>
    <col min="880" max="880" width="10.28515625" style="3" bestFit="1" customWidth="1"/>
    <col min="881" max="882" width="9.28515625" style="3" bestFit="1" customWidth="1"/>
    <col min="883" max="883" width="9.140625" style="3"/>
    <col min="884" max="884" width="10.28515625" style="3" bestFit="1" customWidth="1"/>
    <col min="885" max="886" width="9.28515625" style="3" bestFit="1" customWidth="1"/>
    <col min="887" max="887" width="9.140625" style="3"/>
    <col min="888" max="888" width="10.28515625" style="3" bestFit="1" customWidth="1"/>
    <col min="889" max="890" width="9.28515625" style="3" bestFit="1" customWidth="1"/>
    <col min="891" max="891" width="9.140625" style="3"/>
    <col min="892" max="892" width="10.28515625" style="3" bestFit="1" customWidth="1"/>
    <col min="893" max="894" width="9.28515625" style="3" bestFit="1" customWidth="1"/>
    <col min="895" max="895" width="9.140625" style="3"/>
    <col min="896" max="896" width="10.28515625" style="3" bestFit="1" customWidth="1"/>
    <col min="897" max="898" width="9.28515625" style="3" bestFit="1" customWidth="1"/>
    <col min="899" max="899" width="9.140625" style="3"/>
    <col min="900" max="900" width="10.28515625" style="3" bestFit="1" customWidth="1"/>
    <col min="901" max="902" width="9.28515625" style="3" bestFit="1" customWidth="1"/>
    <col min="903" max="903" width="9.140625" style="3"/>
    <col min="904" max="904" width="10.28515625" style="3" bestFit="1" customWidth="1"/>
    <col min="905" max="906" width="9.28515625" style="3" bestFit="1" customWidth="1"/>
    <col min="907" max="907" width="9.140625" style="3"/>
    <col min="908" max="908" width="10.28515625" style="3" bestFit="1" customWidth="1"/>
    <col min="909" max="910" width="9.28515625" style="3" bestFit="1" customWidth="1"/>
    <col min="911" max="911" width="9.140625" style="3"/>
    <col min="912" max="912" width="10.28515625" style="3" bestFit="1" customWidth="1"/>
    <col min="913" max="914" width="9.28515625" style="3" bestFit="1" customWidth="1"/>
    <col min="915" max="915" width="9.140625" style="3"/>
    <col min="916" max="916" width="10.28515625" style="3" bestFit="1" customWidth="1"/>
    <col min="917" max="918" width="9.28515625" style="3" bestFit="1" customWidth="1"/>
    <col min="919" max="919" width="9.140625" style="3"/>
    <col min="920" max="920" width="10.28515625" style="3" bestFit="1" customWidth="1"/>
    <col min="921" max="922" width="9.28515625" style="3" bestFit="1" customWidth="1"/>
    <col min="923" max="923" width="9.140625" style="3"/>
    <col min="924" max="924" width="10.28515625" style="3" bestFit="1" customWidth="1"/>
    <col min="925" max="926" width="9.28515625" style="3" bestFit="1" customWidth="1"/>
    <col min="927" max="927" width="9.140625" style="3"/>
    <col min="928" max="928" width="10.28515625" style="3" bestFit="1" customWidth="1"/>
    <col min="929" max="930" width="9.28515625" style="3" bestFit="1" customWidth="1"/>
    <col min="931" max="931" width="9.140625" style="3"/>
    <col min="932" max="932" width="10.28515625" style="3" bestFit="1" customWidth="1"/>
    <col min="933" max="934" width="9.28515625" style="3" bestFit="1" customWidth="1"/>
    <col min="935" max="935" width="9.140625" style="3"/>
    <col min="936" max="936" width="10.28515625" style="3" bestFit="1" customWidth="1"/>
    <col min="937" max="938" width="9.28515625" style="3" bestFit="1" customWidth="1"/>
    <col min="939" max="939" width="9.140625" style="3"/>
    <col min="940" max="940" width="10.28515625" style="3" bestFit="1" customWidth="1"/>
    <col min="941" max="942" width="9.28515625" style="3" bestFit="1" customWidth="1"/>
    <col min="943" max="943" width="9.140625" style="3"/>
    <col min="944" max="944" width="10.28515625" style="3" bestFit="1" customWidth="1"/>
    <col min="945" max="946" width="9.28515625" style="3" bestFit="1" customWidth="1"/>
    <col min="947" max="947" width="9.140625" style="3"/>
    <col min="948" max="948" width="10.28515625" style="3" bestFit="1" customWidth="1"/>
    <col min="949" max="950" width="9.28515625" style="3" bestFit="1" customWidth="1"/>
    <col min="951" max="951" width="9.140625" style="3"/>
    <col min="952" max="952" width="10.28515625" style="3" bestFit="1" customWidth="1"/>
    <col min="953" max="954" width="9.28515625" style="3" bestFit="1" customWidth="1"/>
    <col min="955" max="955" width="9.140625" style="3"/>
    <col min="956" max="956" width="10.28515625" style="3" bestFit="1" customWidth="1"/>
    <col min="957" max="958" width="9.28515625" style="3" bestFit="1" customWidth="1"/>
    <col min="959" max="959" width="9.140625" style="3"/>
    <col min="960" max="960" width="10.28515625" style="3" bestFit="1" customWidth="1"/>
    <col min="961" max="962" width="9.28515625" style="3" bestFit="1" customWidth="1"/>
    <col min="963" max="963" width="9.140625" style="3"/>
    <col min="964" max="964" width="10.28515625" style="3" bestFit="1" customWidth="1"/>
    <col min="965" max="966" width="9.28515625" style="3" bestFit="1" customWidth="1"/>
    <col min="967" max="967" width="9.140625" style="3"/>
    <col min="968" max="968" width="10.28515625" style="3" bestFit="1" customWidth="1"/>
    <col min="969" max="970" width="9.28515625" style="3" bestFit="1" customWidth="1"/>
    <col min="971" max="971" width="9.140625" style="3"/>
    <col min="972" max="972" width="10.28515625" style="3" bestFit="1" customWidth="1"/>
    <col min="973" max="974" width="9.28515625" style="3" bestFit="1" customWidth="1"/>
    <col min="975" max="975" width="9.140625" style="3"/>
    <col min="976" max="976" width="10.28515625" style="3" bestFit="1" customWidth="1"/>
    <col min="977" max="978" width="9.28515625" style="3" bestFit="1" customWidth="1"/>
    <col min="979" max="979" width="9.140625" style="3"/>
    <col min="980" max="980" width="10.28515625" style="3" bestFit="1" customWidth="1"/>
    <col min="981" max="982" width="9.28515625" style="3" bestFit="1" customWidth="1"/>
    <col min="983" max="983" width="9.140625" style="3"/>
    <col min="984" max="984" width="10.28515625" style="3" bestFit="1" customWidth="1"/>
    <col min="985" max="986" width="9.28515625" style="3" bestFit="1" customWidth="1"/>
    <col min="987" max="987" width="9.140625" style="3"/>
    <col min="988" max="988" width="10.28515625" style="3" bestFit="1" customWidth="1"/>
    <col min="989" max="990" width="9.28515625" style="3" bestFit="1" customWidth="1"/>
    <col min="991" max="991" width="9.140625" style="3"/>
    <col min="992" max="992" width="10.28515625" style="3" bestFit="1" customWidth="1"/>
    <col min="993" max="994" width="9.28515625" style="3" bestFit="1" customWidth="1"/>
    <col min="995" max="995" width="9.140625" style="3"/>
    <col min="996" max="996" width="10.28515625" style="3" bestFit="1" customWidth="1"/>
    <col min="997" max="998" width="9.28515625" style="3" bestFit="1" customWidth="1"/>
    <col min="999" max="999" width="9.140625" style="3"/>
    <col min="1000" max="1000" width="10.28515625" style="3" bestFit="1" customWidth="1"/>
    <col min="1001" max="1002" width="9.28515625" style="3" bestFit="1" customWidth="1"/>
    <col min="1003" max="1003" width="9.140625" style="3"/>
    <col min="1004" max="1004" width="10.28515625" style="3" bestFit="1" customWidth="1"/>
    <col min="1005" max="1006" width="9.28515625" style="3" bestFit="1" customWidth="1"/>
    <col min="1007" max="1007" width="9.140625" style="3"/>
    <col min="1008" max="1008" width="10.28515625" style="3" bestFit="1" customWidth="1"/>
    <col min="1009" max="1010" width="9.28515625" style="3" bestFit="1" customWidth="1"/>
    <col min="1011" max="1011" width="9.140625" style="3"/>
    <col min="1012" max="1012" width="10.28515625" style="3" bestFit="1" customWidth="1"/>
    <col min="1013" max="1014" width="9.28515625" style="3" bestFit="1" customWidth="1"/>
    <col min="1015" max="1015" width="9.140625" style="3"/>
    <col min="1016" max="1016" width="10.28515625" style="3" bestFit="1" customWidth="1"/>
    <col min="1017" max="1018" width="9.28515625" style="3" bestFit="1" customWidth="1"/>
    <col min="1019" max="1019" width="9.140625" style="3"/>
    <col min="1020" max="1020" width="10.28515625" style="3" bestFit="1" customWidth="1"/>
    <col min="1021" max="1022" width="9.28515625" style="3" bestFit="1" customWidth="1"/>
    <col min="1023" max="1023" width="9.140625" style="3"/>
    <col min="1024" max="1024" width="10.28515625" style="3" bestFit="1" customWidth="1"/>
    <col min="1025" max="1026" width="9.28515625" style="3" bestFit="1" customWidth="1"/>
    <col min="1027" max="1027" width="9.140625" style="3"/>
    <col min="1028" max="1028" width="10.28515625" style="3" bestFit="1" customWidth="1"/>
    <col min="1029" max="1030" width="9.28515625" style="3" bestFit="1" customWidth="1"/>
    <col min="1031" max="1031" width="9.140625" style="3"/>
    <col min="1032" max="1032" width="10.28515625" style="3" bestFit="1" customWidth="1"/>
    <col min="1033" max="1034" width="9.28515625" style="3" bestFit="1" customWidth="1"/>
    <col min="1035" max="1035" width="9.140625" style="3"/>
    <col min="1036" max="1036" width="10.28515625" style="3" bestFit="1" customWidth="1"/>
    <col min="1037" max="1038" width="9.28515625" style="3" bestFit="1" customWidth="1"/>
    <col min="1039" max="1039" width="9.140625" style="3"/>
    <col min="1040" max="1040" width="10.28515625" style="3" bestFit="1" customWidth="1"/>
    <col min="1041" max="1042" width="9.28515625" style="3" bestFit="1" customWidth="1"/>
    <col min="1043" max="1043" width="9.140625" style="3"/>
    <col min="1044" max="1044" width="10.28515625" style="3" bestFit="1" customWidth="1"/>
    <col min="1045" max="1046" width="9.28515625" style="3" bestFit="1" customWidth="1"/>
    <col min="1047" max="1047" width="9.140625" style="3"/>
    <col min="1048" max="1048" width="10.28515625" style="3" bestFit="1" customWidth="1"/>
    <col min="1049" max="1050" width="9.28515625" style="3" bestFit="1" customWidth="1"/>
    <col min="1051" max="1051" width="9.140625" style="3"/>
    <col min="1052" max="1052" width="10.28515625" style="3" bestFit="1" customWidth="1"/>
    <col min="1053" max="1054" width="9.28515625" style="3" bestFit="1" customWidth="1"/>
    <col min="1055" max="1055" width="9.140625" style="3"/>
    <col min="1056" max="1056" width="10.28515625" style="3" bestFit="1" customWidth="1"/>
    <col min="1057" max="1058" width="9.28515625" style="3" bestFit="1" customWidth="1"/>
    <col min="1059" max="1059" width="9.140625" style="3"/>
    <col min="1060" max="1060" width="10.28515625" style="3" bestFit="1" customWidth="1"/>
    <col min="1061" max="1062" width="9.28515625" style="3" bestFit="1" customWidth="1"/>
    <col min="1063" max="1063" width="9.140625" style="3"/>
    <col min="1064" max="1064" width="10.28515625" style="3" bestFit="1" customWidth="1"/>
    <col min="1065" max="1066" width="9.28515625" style="3" bestFit="1" customWidth="1"/>
    <col min="1067" max="1067" width="9.140625" style="3"/>
    <col min="1068" max="1068" width="10.28515625" style="3" bestFit="1" customWidth="1"/>
    <col min="1069" max="1070" width="9.28515625" style="3" bestFit="1" customWidth="1"/>
    <col min="1071" max="1071" width="9.140625" style="3"/>
    <col min="1072" max="1072" width="10.28515625" style="3" bestFit="1" customWidth="1"/>
    <col min="1073" max="1074" width="9.28515625" style="3" bestFit="1" customWidth="1"/>
    <col min="1075" max="1075" width="9.140625" style="3"/>
    <col min="1076" max="1076" width="10.28515625" style="3" bestFit="1" customWidth="1"/>
    <col min="1077" max="1078" width="9.28515625" style="3" bestFit="1" customWidth="1"/>
    <col min="1079" max="1079" width="9.140625" style="3"/>
    <col min="1080" max="1080" width="10.28515625" style="3" bestFit="1" customWidth="1"/>
    <col min="1081" max="1082" width="9.28515625" style="3" bestFit="1" customWidth="1"/>
    <col min="1083" max="1083" width="9.140625" style="3"/>
    <col min="1084" max="1084" width="10.28515625" style="3" bestFit="1" customWidth="1"/>
    <col min="1085" max="1086" width="9.28515625" style="3" bestFit="1" customWidth="1"/>
    <col min="1087" max="1087" width="9.140625" style="3"/>
    <col min="1088" max="1088" width="10.28515625" style="3" bestFit="1" customWidth="1"/>
    <col min="1089" max="1090" width="9.28515625" style="3" bestFit="1" customWidth="1"/>
    <col min="1091" max="1091" width="9.140625" style="3"/>
    <col min="1092" max="1092" width="10.28515625" style="3" bestFit="1" customWidth="1"/>
    <col min="1093" max="1094" width="9.28515625" style="3" bestFit="1" customWidth="1"/>
    <col min="1095" max="1095" width="9.140625" style="3"/>
    <col min="1096" max="1096" width="10.28515625" style="3" bestFit="1" customWidth="1"/>
    <col min="1097" max="1098" width="9.28515625" style="3" bestFit="1" customWidth="1"/>
    <col min="1099" max="1099" width="9.140625" style="3"/>
    <col min="1100" max="1100" width="10.28515625" style="3" bestFit="1" customWidth="1"/>
    <col min="1101" max="1102" width="9.28515625" style="3" bestFit="1" customWidth="1"/>
    <col min="1103" max="1103" width="9.140625" style="3"/>
    <col min="1104" max="1104" width="10.28515625" style="3" bestFit="1" customWidth="1"/>
    <col min="1105" max="1106" width="9.28515625" style="3" bestFit="1" customWidth="1"/>
    <col min="1107" max="1107" width="9.140625" style="3"/>
    <col min="1108" max="1108" width="10.28515625" style="3" bestFit="1" customWidth="1"/>
    <col min="1109" max="1110" width="9.28515625" style="3" bestFit="1" customWidth="1"/>
    <col min="1111" max="1111" width="9.140625" style="3"/>
    <col min="1112" max="1112" width="10.28515625" style="3" bestFit="1" customWidth="1"/>
    <col min="1113" max="1114" width="9.28515625" style="3" bestFit="1" customWidth="1"/>
    <col min="1115" max="1115" width="9.140625" style="3"/>
    <col min="1116" max="1116" width="10.28515625" style="3" bestFit="1" customWidth="1"/>
    <col min="1117" max="1118" width="9.28515625" style="3" bestFit="1" customWidth="1"/>
    <col min="1119" max="1119" width="9.140625" style="3"/>
    <col min="1120" max="1120" width="10.28515625" style="3" bestFit="1" customWidth="1"/>
    <col min="1121" max="1122" width="9.28515625" style="3" bestFit="1" customWidth="1"/>
    <col min="1123" max="1123" width="9.140625" style="3"/>
    <col min="1124" max="1124" width="10.28515625" style="3" bestFit="1" customWidth="1"/>
    <col min="1125" max="1126" width="9.28515625" style="3" bestFit="1" customWidth="1"/>
    <col min="1127" max="1127" width="9.140625" style="3"/>
    <col min="1128" max="1128" width="10.28515625" style="3" bestFit="1" customWidth="1"/>
    <col min="1129" max="1130" width="9.28515625" style="3" bestFit="1" customWidth="1"/>
    <col min="1131" max="1131" width="9.140625" style="3"/>
    <col min="1132" max="1132" width="10.28515625" style="3" bestFit="1" customWidth="1"/>
    <col min="1133" max="1134" width="9.28515625" style="3" bestFit="1" customWidth="1"/>
    <col min="1135" max="1135" width="9.140625" style="3"/>
    <col min="1136" max="1136" width="10.28515625" style="3" bestFit="1" customWidth="1"/>
    <col min="1137" max="1138" width="9.28515625" style="3" bestFit="1" customWidth="1"/>
    <col min="1139" max="1139" width="9.140625" style="3"/>
    <col min="1140" max="1140" width="10.28515625" style="3" bestFit="1" customWidth="1"/>
    <col min="1141" max="1142" width="9.28515625" style="3" bestFit="1" customWidth="1"/>
    <col min="1143" max="1143" width="9.140625" style="3"/>
    <col min="1144" max="1144" width="10.28515625" style="3" bestFit="1" customWidth="1"/>
    <col min="1145" max="1146" width="9.28515625" style="3" bestFit="1" customWidth="1"/>
    <col min="1147" max="1147" width="9.140625" style="3"/>
    <col min="1148" max="1148" width="10.28515625" style="3" bestFit="1" customWidth="1"/>
    <col min="1149" max="1150" width="9.28515625" style="3" bestFit="1" customWidth="1"/>
    <col min="1151" max="1151" width="9.140625" style="3"/>
    <col min="1152" max="1152" width="10.28515625" style="3" bestFit="1" customWidth="1"/>
    <col min="1153" max="1154" width="9.28515625" style="3" bestFit="1" customWidth="1"/>
    <col min="1155" max="1155" width="9.140625" style="3"/>
    <col min="1156" max="1156" width="10.28515625" style="3" bestFit="1" customWidth="1"/>
    <col min="1157" max="1158" width="9.28515625" style="3" bestFit="1" customWidth="1"/>
    <col min="1159" max="1159" width="9.140625" style="3"/>
    <col min="1160" max="1160" width="10.28515625" style="3" bestFit="1" customWidth="1"/>
    <col min="1161" max="1162" width="9.28515625" style="3" bestFit="1" customWidth="1"/>
    <col min="1163" max="1163" width="9.140625" style="3"/>
    <col min="1164" max="1164" width="10.28515625" style="3" bestFit="1" customWidth="1"/>
    <col min="1165" max="1166" width="9.28515625" style="3" bestFit="1" customWidth="1"/>
    <col min="1167" max="1167" width="9.140625" style="3"/>
    <col min="1168" max="1168" width="10.28515625" style="3" bestFit="1" customWidth="1"/>
    <col min="1169" max="1170" width="9.28515625" style="3" bestFit="1" customWidth="1"/>
    <col min="1171" max="1171" width="9.140625" style="3"/>
    <col min="1172" max="1172" width="10.28515625" style="3" bestFit="1" customWidth="1"/>
    <col min="1173" max="1174" width="9.28515625" style="3" bestFit="1" customWidth="1"/>
    <col min="1175" max="1175" width="9.140625" style="3"/>
    <col min="1176" max="1176" width="10.28515625" style="3" bestFit="1" customWidth="1"/>
    <col min="1177" max="1178" width="9.28515625" style="3" bestFit="1" customWidth="1"/>
    <col min="1179" max="1179" width="9.140625" style="3"/>
    <col min="1180" max="1180" width="10.28515625" style="3" bestFit="1" customWidth="1"/>
    <col min="1181" max="1182" width="9.28515625" style="3" bestFit="1" customWidth="1"/>
    <col min="1183" max="1183" width="9.140625" style="3"/>
    <col min="1184" max="1184" width="10.28515625" style="3" bestFit="1" customWidth="1"/>
    <col min="1185" max="1186" width="9.28515625" style="3" bestFit="1" customWidth="1"/>
    <col min="1187" max="1187" width="9.140625" style="3"/>
    <col min="1188" max="1188" width="10.28515625" style="3" bestFit="1" customWidth="1"/>
    <col min="1189" max="1190" width="9.28515625" style="3" bestFit="1" customWidth="1"/>
    <col min="1191" max="1191" width="9.140625" style="3"/>
    <col min="1192" max="1192" width="10.28515625" style="3" bestFit="1" customWidth="1"/>
    <col min="1193" max="1194" width="9.28515625" style="3" bestFit="1" customWidth="1"/>
    <col min="1195" max="1195" width="9.140625" style="3"/>
    <col min="1196" max="1196" width="10.28515625" style="3" bestFit="1" customWidth="1"/>
    <col min="1197" max="1198" width="9.28515625" style="3" bestFit="1" customWidth="1"/>
    <col min="1199" max="1199" width="9.140625" style="3"/>
    <col min="1200" max="1200" width="10.28515625" style="3" bestFit="1" customWidth="1"/>
    <col min="1201" max="1202" width="9.28515625" style="3" bestFit="1" customWidth="1"/>
    <col min="1203" max="1203" width="9.140625" style="3"/>
    <col min="1204" max="1204" width="10.28515625" style="3" bestFit="1" customWidth="1"/>
    <col min="1205" max="1206" width="9.28515625" style="3" bestFit="1" customWidth="1"/>
    <col min="1207" max="1207" width="9.140625" style="3"/>
    <col min="1208" max="1208" width="10.28515625" style="3" bestFit="1" customWidth="1"/>
    <col min="1209" max="1210" width="9.28515625" style="3" bestFit="1" customWidth="1"/>
    <col min="1211" max="1211" width="9.140625" style="3"/>
    <col min="1212" max="1212" width="10.28515625" style="3" bestFit="1" customWidth="1"/>
    <col min="1213" max="1214" width="9.28515625" style="3" bestFit="1" customWidth="1"/>
    <col min="1215" max="1215" width="9.140625" style="3"/>
    <col min="1216" max="1216" width="10.28515625" style="3" bestFit="1" customWidth="1"/>
    <col min="1217" max="1218" width="9.28515625" style="3" bestFit="1" customWidth="1"/>
    <col min="1219" max="1219" width="9.140625" style="3"/>
    <col min="1220" max="1220" width="10.28515625" style="3" bestFit="1" customWidth="1"/>
    <col min="1221" max="1222" width="9.28515625" style="3" bestFit="1" customWidth="1"/>
    <col min="1223" max="1223" width="9.140625" style="3"/>
    <col min="1224" max="1224" width="10.28515625" style="3" bestFit="1" customWidth="1"/>
    <col min="1225" max="1226" width="9.28515625" style="3" bestFit="1" customWidth="1"/>
    <col min="1227" max="1227" width="9.140625" style="3"/>
    <col min="1228" max="1228" width="10.28515625" style="3" bestFit="1" customWidth="1"/>
    <col min="1229" max="1230" width="9.28515625" style="3" bestFit="1" customWidth="1"/>
    <col min="1231" max="1231" width="9.140625" style="3"/>
    <col min="1232" max="1232" width="10.28515625" style="3" bestFit="1" customWidth="1"/>
    <col min="1233" max="1234" width="9.28515625" style="3" bestFit="1" customWidth="1"/>
    <col min="1235" max="1235" width="9.140625" style="3"/>
    <col min="1236" max="1236" width="10.28515625" style="3" bestFit="1" customWidth="1"/>
    <col min="1237" max="1238" width="9.28515625" style="3" bestFit="1" customWidth="1"/>
    <col min="1239" max="1239" width="9.140625" style="3"/>
    <col min="1240" max="1240" width="10.28515625" style="3" bestFit="1" customWidth="1"/>
    <col min="1241" max="1242" width="9.28515625" style="3" bestFit="1" customWidth="1"/>
    <col min="1243" max="1243" width="9.140625" style="3"/>
    <col min="1244" max="1244" width="10.28515625" style="3" bestFit="1" customWidth="1"/>
    <col min="1245" max="1246" width="9.28515625" style="3" bestFit="1" customWidth="1"/>
    <col min="1247" max="1247" width="9.140625" style="3"/>
    <col min="1248" max="1248" width="10.28515625" style="3" bestFit="1" customWidth="1"/>
    <col min="1249" max="1250" width="9.28515625" style="3" bestFit="1" customWidth="1"/>
    <col min="1251" max="1251" width="9.140625" style="3"/>
    <col min="1252" max="1252" width="10.28515625" style="3" bestFit="1" customWidth="1"/>
    <col min="1253" max="1254" width="9.28515625" style="3" bestFit="1" customWidth="1"/>
    <col min="1255" max="1255" width="9.140625" style="3"/>
    <col min="1256" max="1256" width="10.28515625" style="3" bestFit="1" customWidth="1"/>
    <col min="1257" max="1258" width="9.28515625" style="3" bestFit="1" customWidth="1"/>
    <col min="1259" max="1259" width="9.140625" style="3"/>
    <col min="1260" max="1260" width="10.28515625" style="3" bestFit="1" customWidth="1"/>
    <col min="1261" max="1262" width="9.28515625" style="3" bestFit="1" customWidth="1"/>
    <col min="1263" max="1263" width="9.140625" style="3"/>
    <col min="1264" max="1264" width="10.28515625" style="3" bestFit="1" customWidth="1"/>
    <col min="1265" max="1266" width="9.28515625" style="3" bestFit="1" customWidth="1"/>
    <col min="1267" max="1267" width="9.140625" style="3"/>
    <col min="1268" max="1268" width="10.28515625" style="3" bestFit="1" customWidth="1"/>
    <col min="1269" max="1270" width="9.28515625" style="3" bestFit="1" customWidth="1"/>
    <col min="1271" max="1271" width="9.140625" style="3"/>
    <col min="1272" max="1272" width="10.28515625" style="3" bestFit="1" customWidth="1"/>
    <col min="1273" max="1274" width="9.28515625" style="3" bestFit="1" customWidth="1"/>
    <col min="1275" max="1275" width="9.140625" style="3"/>
    <col min="1276" max="1276" width="10.28515625" style="3" bestFit="1" customWidth="1"/>
    <col min="1277" max="1278" width="9.28515625" style="3" bestFit="1" customWidth="1"/>
    <col min="1279" max="1279" width="9.140625" style="3"/>
    <col min="1280" max="1280" width="10.28515625" style="3" bestFit="1" customWidth="1"/>
    <col min="1281" max="1282" width="9.28515625" style="3" bestFit="1" customWidth="1"/>
    <col min="1283" max="1283" width="9.140625" style="3"/>
    <col min="1284" max="1284" width="10.28515625" style="3" bestFit="1" customWidth="1"/>
    <col min="1285" max="1286" width="9.28515625" style="3" bestFit="1" customWidth="1"/>
    <col min="1287" max="1287" width="9.140625" style="3"/>
    <col min="1288" max="1288" width="10.28515625" style="3" bestFit="1" customWidth="1"/>
    <col min="1289" max="1290" width="9.28515625" style="3" bestFit="1" customWidth="1"/>
    <col min="1291" max="1291" width="9.140625" style="3"/>
    <col min="1292" max="1292" width="10.28515625" style="3" bestFit="1" customWidth="1"/>
    <col min="1293" max="1294" width="9.28515625" style="3" bestFit="1" customWidth="1"/>
    <col min="1295" max="1295" width="9.140625" style="3"/>
    <col min="1296" max="1296" width="10.28515625" style="3" bestFit="1" customWidth="1"/>
    <col min="1297" max="1298" width="9.28515625" style="3" bestFit="1" customWidth="1"/>
    <col min="1299" max="1299" width="9.140625" style="3"/>
    <col min="1300" max="1300" width="10.28515625" style="3" bestFit="1" customWidth="1"/>
    <col min="1301" max="1302" width="9.28515625" style="3" bestFit="1" customWidth="1"/>
    <col min="1303" max="1303" width="9.140625" style="3"/>
    <col min="1304" max="1304" width="10.28515625" style="3" bestFit="1" customWidth="1"/>
    <col min="1305" max="1306" width="9.28515625" style="3" bestFit="1" customWidth="1"/>
    <col min="1307" max="1307" width="9.140625" style="3"/>
    <col min="1308" max="1308" width="10.28515625" style="3" bestFit="1" customWidth="1"/>
    <col min="1309" max="1310" width="9.28515625" style="3" bestFit="1" customWidth="1"/>
    <col min="1311" max="1311" width="9.140625" style="3"/>
    <col min="1312" max="1312" width="10.28515625" style="3" bestFit="1" customWidth="1"/>
    <col min="1313" max="1314" width="9.28515625" style="3" bestFit="1" customWidth="1"/>
    <col min="1315" max="1315" width="9.140625" style="3"/>
    <col min="1316" max="1316" width="10.28515625" style="3" bestFit="1" customWidth="1"/>
    <col min="1317" max="1318" width="9.28515625" style="3" bestFit="1" customWidth="1"/>
    <col min="1319" max="1319" width="9.140625" style="3"/>
    <col min="1320" max="1320" width="10.28515625" style="3" bestFit="1" customWidth="1"/>
    <col min="1321" max="1322" width="9.28515625" style="3" bestFit="1" customWidth="1"/>
    <col min="1323" max="1323" width="9.140625" style="3"/>
    <col min="1324" max="1324" width="10.28515625" style="3" bestFit="1" customWidth="1"/>
    <col min="1325" max="1326" width="9.28515625" style="3" bestFit="1" customWidth="1"/>
    <col min="1327" max="1327" width="9.140625" style="3"/>
    <col min="1328" max="1328" width="10.28515625" style="3" bestFit="1" customWidth="1"/>
    <col min="1329" max="1330" width="9.28515625" style="3" bestFit="1" customWidth="1"/>
    <col min="1331" max="1331" width="9.140625" style="3"/>
    <col min="1332" max="1332" width="10.28515625" style="3" bestFit="1" customWidth="1"/>
    <col min="1333" max="1334" width="9.28515625" style="3" bestFit="1" customWidth="1"/>
    <col min="1335" max="1335" width="9.140625" style="3"/>
    <col min="1336" max="1336" width="10.28515625" style="3" bestFit="1" customWidth="1"/>
    <col min="1337" max="1338" width="9.28515625" style="3" bestFit="1" customWidth="1"/>
    <col min="1339" max="1339" width="9.140625" style="3"/>
    <col min="1340" max="1340" width="10.28515625" style="3" bestFit="1" customWidth="1"/>
    <col min="1341" max="1342" width="9.28515625" style="3" bestFit="1" customWidth="1"/>
    <col min="1343" max="1343" width="9.140625" style="3"/>
    <col min="1344" max="1344" width="10.28515625" style="3" bestFit="1" customWidth="1"/>
    <col min="1345" max="1346" width="9.28515625" style="3" bestFit="1" customWidth="1"/>
    <col min="1347" max="1347" width="9.140625" style="3"/>
    <col min="1348" max="1348" width="10.28515625" style="3" bestFit="1" customWidth="1"/>
    <col min="1349" max="1350" width="9.28515625" style="3" bestFit="1" customWidth="1"/>
    <col min="1351" max="1351" width="9.140625" style="3"/>
    <col min="1352" max="1352" width="10.28515625" style="3" bestFit="1" customWidth="1"/>
    <col min="1353" max="1354" width="9.28515625" style="3" bestFit="1" customWidth="1"/>
    <col min="1355" max="1355" width="9.140625" style="3"/>
    <col min="1356" max="1356" width="10.28515625" style="3" bestFit="1" customWidth="1"/>
    <col min="1357" max="1358" width="9.28515625" style="3" bestFit="1" customWidth="1"/>
    <col min="1359" max="1359" width="9.140625" style="3"/>
    <col min="1360" max="1360" width="10.28515625" style="3" bestFit="1" customWidth="1"/>
    <col min="1361" max="1362" width="9.28515625" style="3" bestFit="1" customWidth="1"/>
    <col min="1363" max="1363" width="9.140625" style="3"/>
    <col min="1364" max="1364" width="10.28515625" style="3" bestFit="1" customWidth="1"/>
    <col min="1365" max="1366" width="9.28515625" style="3" bestFit="1" customWidth="1"/>
    <col min="1367" max="1367" width="9.140625" style="3"/>
    <col min="1368" max="1368" width="10.28515625" style="3" bestFit="1" customWidth="1"/>
    <col min="1369" max="1370" width="9.28515625" style="3" bestFit="1" customWidth="1"/>
    <col min="1371" max="1371" width="9.140625" style="3"/>
    <col min="1372" max="1372" width="10.28515625" style="3" bestFit="1" customWidth="1"/>
    <col min="1373" max="1374" width="9.28515625" style="3" bestFit="1" customWidth="1"/>
    <col min="1375" max="1375" width="9.140625" style="3"/>
    <col min="1376" max="1376" width="10.28515625" style="3" bestFit="1" customWidth="1"/>
    <col min="1377" max="1378" width="9.28515625" style="3" bestFit="1" customWidth="1"/>
    <col min="1379" max="1379" width="9.140625" style="3"/>
    <col min="1380" max="1380" width="10.28515625" style="3" bestFit="1" customWidth="1"/>
    <col min="1381" max="1382" width="9.28515625" style="3" bestFit="1" customWidth="1"/>
    <col min="1383" max="1383" width="9.140625" style="3"/>
    <col min="1384" max="1384" width="10.28515625" style="3" bestFit="1" customWidth="1"/>
    <col min="1385" max="1386" width="9.28515625" style="3" bestFit="1" customWidth="1"/>
    <col min="1387" max="1387" width="9.140625" style="3"/>
    <col min="1388" max="1388" width="10.28515625" style="3" bestFit="1" customWidth="1"/>
    <col min="1389" max="1390" width="9.28515625" style="3" bestFit="1" customWidth="1"/>
    <col min="1391" max="1391" width="9.140625" style="3"/>
    <col min="1392" max="1392" width="10.28515625" style="3" bestFit="1" customWidth="1"/>
    <col min="1393" max="1394" width="9.28515625" style="3" bestFit="1" customWidth="1"/>
    <col min="1395" max="1395" width="9.140625" style="3"/>
    <col min="1396" max="1396" width="10.28515625" style="3" bestFit="1" customWidth="1"/>
    <col min="1397" max="1398" width="9.28515625" style="3" bestFit="1" customWidth="1"/>
    <col min="1399" max="1399" width="9.140625" style="3"/>
    <col min="1400" max="1400" width="10.28515625" style="3" bestFit="1" customWidth="1"/>
    <col min="1401" max="1402" width="9.28515625" style="3" bestFit="1" customWidth="1"/>
    <col min="1403" max="1403" width="9.140625" style="3"/>
    <col min="1404" max="1404" width="10.28515625" style="3" bestFit="1" customWidth="1"/>
    <col min="1405" max="1406" width="9.28515625" style="3" bestFit="1" customWidth="1"/>
    <col min="1407" max="1407" width="9.140625" style="3"/>
    <col min="1408" max="1408" width="10.28515625" style="3" bestFit="1" customWidth="1"/>
    <col min="1409" max="1410" width="9.28515625" style="3" bestFit="1" customWidth="1"/>
    <col min="1411" max="1411" width="9.140625" style="3"/>
    <col min="1412" max="1412" width="10.28515625" style="3" bestFit="1" customWidth="1"/>
    <col min="1413" max="1414" width="9.28515625" style="3" bestFit="1" customWidth="1"/>
    <col min="1415" max="1415" width="9.140625" style="3"/>
    <col min="1416" max="1416" width="10.28515625" style="3" bestFit="1" customWidth="1"/>
    <col min="1417" max="1418" width="9.28515625" style="3" bestFit="1" customWidth="1"/>
    <col min="1419" max="1419" width="9.140625" style="3"/>
    <col min="1420" max="1420" width="10.28515625" style="3" bestFit="1" customWidth="1"/>
    <col min="1421" max="1422" width="9.28515625" style="3" bestFit="1" customWidth="1"/>
    <col min="1423" max="1423" width="9.140625" style="3"/>
    <col min="1424" max="1424" width="10.28515625" style="3" bestFit="1" customWidth="1"/>
    <col min="1425" max="1426" width="9.28515625" style="3" bestFit="1" customWidth="1"/>
    <col min="1427" max="1427" width="9.140625" style="3"/>
    <col min="1428" max="1428" width="10.28515625" style="3" bestFit="1" customWidth="1"/>
    <col min="1429" max="1430" width="9.28515625" style="3" bestFit="1" customWidth="1"/>
    <col min="1431" max="1431" width="9.140625" style="3"/>
    <col min="1432" max="1432" width="10.28515625" style="3" bestFit="1" customWidth="1"/>
    <col min="1433" max="1434" width="9.28515625" style="3" bestFit="1" customWidth="1"/>
    <col min="1435" max="1435" width="9.140625" style="3"/>
    <col min="1436" max="1436" width="10.28515625" style="3" bestFit="1" customWidth="1"/>
    <col min="1437" max="1438" width="9.28515625" style="3" bestFit="1" customWidth="1"/>
    <col min="1439" max="1439" width="9.140625" style="3"/>
    <col min="1440" max="1440" width="10.28515625" style="3" bestFit="1" customWidth="1"/>
    <col min="1441" max="1442" width="9.28515625" style="3" bestFit="1" customWidth="1"/>
    <col min="1443" max="1443" width="9.140625" style="3"/>
    <col min="1444" max="1444" width="10.28515625" style="3" bestFit="1" customWidth="1"/>
    <col min="1445" max="1446" width="9.28515625" style="3" bestFit="1" customWidth="1"/>
    <col min="1447" max="1447" width="9.140625" style="3"/>
    <col min="1448" max="1448" width="10.28515625" style="3" bestFit="1" customWidth="1"/>
    <col min="1449" max="1450" width="9.28515625" style="3" bestFit="1" customWidth="1"/>
    <col min="1451" max="1451" width="9.140625" style="3"/>
    <col min="1452" max="1452" width="10.28515625" style="3" bestFit="1" customWidth="1"/>
    <col min="1453" max="1454" width="9.28515625" style="3" bestFit="1" customWidth="1"/>
    <col min="1455" max="1455" width="9.140625" style="3"/>
    <col min="1456" max="1456" width="10.28515625" style="3" bestFit="1" customWidth="1"/>
    <col min="1457" max="1458" width="9.28515625" style="3" bestFit="1" customWidth="1"/>
    <col min="1459" max="1459" width="9.140625" style="3"/>
    <col min="1460" max="1460" width="10.28515625" style="3" bestFit="1" customWidth="1"/>
    <col min="1461" max="1462" width="9.28515625" style="3" bestFit="1" customWidth="1"/>
    <col min="1463" max="1463" width="9.140625" style="3"/>
    <col min="1464" max="1464" width="10.28515625" style="3" bestFit="1" customWidth="1"/>
    <col min="1465" max="1466" width="9.28515625" style="3" bestFit="1" customWidth="1"/>
    <col min="1467" max="1467" width="9.140625" style="3"/>
    <col min="1468" max="1468" width="10.28515625" style="3" bestFit="1" customWidth="1"/>
    <col min="1469" max="1470" width="9.28515625" style="3" bestFit="1" customWidth="1"/>
    <col min="1471" max="1471" width="9.140625" style="3"/>
    <col min="1472" max="1472" width="10.28515625" style="3" bestFit="1" customWidth="1"/>
    <col min="1473" max="1474" width="9.28515625" style="3" bestFit="1" customWidth="1"/>
    <col min="1475" max="1475" width="9.140625" style="3"/>
    <col min="1476" max="1476" width="10.28515625" style="3" bestFit="1" customWidth="1"/>
    <col min="1477" max="1478" width="9.28515625" style="3" bestFit="1" customWidth="1"/>
    <col min="1479" max="1479" width="9.140625" style="3"/>
    <col min="1480" max="1480" width="10.28515625" style="3" bestFit="1" customWidth="1"/>
    <col min="1481" max="1482" width="9.28515625" style="3" bestFit="1" customWidth="1"/>
    <col min="1483" max="1483" width="9.140625" style="3"/>
    <col min="1484" max="1484" width="10.28515625" style="3" bestFit="1" customWidth="1"/>
    <col min="1485" max="1486" width="9.28515625" style="3" bestFit="1" customWidth="1"/>
    <col min="1487" max="1487" width="9.140625" style="3"/>
    <col min="1488" max="1488" width="10.28515625" style="3" bestFit="1" customWidth="1"/>
    <col min="1489" max="1490" width="9.28515625" style="3" bestFit="1" customWidth="1"/>
    <col min="1491" max="1491" width="9.140625" style="3"/>
    <col min="1492" max="1492" width="10.28515625" style="3" bestFit="1" customWidth="1"/>
    <col min="1493" max="1494" width="9.28515625" style="3" bestFit="1" customWidth="1"/>
    <col min="1495" max="1495" width="9.140625" style="3"/>
    <col min="1496" max="1496" width="10.28515625" style="3" bestFit="1" customWidth="1"/>
    <col min="1497" max="1498" width="9.28515625" style="3" bestFit="1" customWidth="1"/>
    <col min="1499" max="1499" width="9.140625" style="3"/>
    <col min="1500" max="1500" width="10.28515625" style="3" bestFit="1" customWidth="1"/>
    <col min="1501" max="1502" width="9.28515625" style="3" bestFit="1" customWidth="1"/>
    <col min="1503" max="1503" width="9.140625" style="3"/>
    <col min="1504" max="1504" width="10.28515625" style="3" bestFit="1" customWidth="1"/>
    <col min="1505" max="1506" width="9.28515625" style="3" bestFit="1" customWidth="1"/>
    <col min="1507" max="1507" width="9.140625" style="3"/>
    <col min="1508" max="1508" width="10.28515625" style="3" bestFit="1" customWidth="1"/>
    <col min="1509" max="1510" width="9.28515625" style="3" bestFit="1" customWidth="1"/>
    <col min="1511" max="1511" width="9.140625" style="3"/>
    <col min="1512" max="1512" width="10.28515625" style="3" bestFit="1" customWidth="1"/>
    <col min="1513" max="1514" width="9.28515625" style="3" bestFit="1" customWidth="1"/>
    <col min="1515" max="1515" width="9.140625" style="3"/>
    <col min="1516" max="1516" width="10.28515625" style="3" bestFit="1" customWidth="1"/>
    <col min="1517" max="1518" width="9.28515625" style="3" bestFit="1" customWidth="1"/>
    <col min="1519" max="1519" width="9.140625" style="3"/>
    <col min="1520" max="1520" width="10.28515625" style="3" bestFit="1" customWidth="1"/>
    <col min="1521" max="1522" width="9.28515625" style="3" bestFit="1" customWidth="1"/>
    <col min="1523" max="1523" width="9.140625" style="3"/>
    <col min="1524" max="1524" width="10.28515625" style="3" bestFit="1" customWidth="1"/>
    <col min="1525" max="1526" width="9.28515625" style="3" bestFit="1" customWidth="1"/>
    <col min="1527" max="1527" width="9.140625" style="3"/>
    <col min="1528" max="1528" width="10.28515625" style="3" bestFit="1" customWidth="1"/>
    <col min="1529" max="1530" width="9.28515625" style="3" bestFit="1" customWidth="1"/>
    <col min="1531" max="1531" width="9.140625" style="3"/>
    <col min="1532" max="1532" width="10.28515625" style="3" bestFit="1" customWidth="1"/>
    <col min="1533" max="1534" width="9.28515625" style="3" bestFit="1" customWidth="1"/>
    <col min="1535" max="1535" width="9.140625" style="3"/>
    <col min="1536" max="1536" width="10.28515625" style="3" bestFit="1" customWidth="1"/>
    <col min="1537" max="1538" width="9.28515625" style="3" bestFit="1" customWidth="1"/>
    <col min="1539" max="1539" width="9.140625" style="3"/>
    <col min="1540" max="1540" width="10.28515625" style="3" bestFit="1" customWidth="1"/>
    <col min="1541" max="1542" width="9.28515625" style="3" bestFit="1" customWidth="1"/>
    <col min="1543" max="1543" width="9.140625" style="3"/>
    <col min="1544" max="1544" width="10.28515625" style="3" bestFit="1" customWidth="1"/>
    <col min="1545" max="1546" width="9.28515625" style="3" bestFit="1" customWidth="1"/>
    <col min="1547" max="1547" width="9.140625" style="3"/>
    <col min="1548" max="1548" width="10.28515625" style="3" bestFit="1" customWidth="1"/>
    <col min="1549" max="1550" width="9.28515625" style="3" bestFit="1" customWidth="1"/>
    <col min="1551" max="1551" width="9.140625" style="3"/>
    <col min="1552" max="1552" width="10.28515625" style="3" bestFit="1" customWidth="1"/>
    <col min="1553" max="1554" width="9.28515625" style="3" bestFit="1" customWidth="1"/>
    <col min="1555" max="1555" width="9.140625" style="3"/>
    <col min="1556" max="1556" width="10.28515625" style="3" bestFit="1" customWidth="1"/>
    <col min="1557" max="1558" width="9.28515625" style="3" bestFit="1" customWidth="1"/>
    <col min="1559" max="1559" width="9.140625" style="3"/>
    <col min="1560" max="1560" width="10.28515625" style="3" bestFit="1" customWidth="1"/>
    <col min="1561" max="1562" width="9.28515625" style="3" bestFit="1" customWidth="1"/>
    <col min="1563" max="1563" width="9.140625" style="3"/>
    <col min="1564" max="1564" width="10.28515625" style="3" bestFit="1" customWidth="1"/>
    <col min="1565" max="1566" width="9.28515625" style="3" bestFit="1" customWidth="1"/>
    <col min="1567" max="1567" width="9.140625" style="3"/>
    <col min="1568" max="1568" width="10.28515625" style="3" bestFit="1" customWidth="1"/>
    <col min="1569" max="1570" width="9.28515625" style="3" bestFit="1" customWidth="1"/>
    <col min="1571" max="1571" width="9.140625" style="3"/>
    <col min="1572" max="1572" width="10.28515625" style="3" bestFit="1" customWidth="1"/>
    <col min="1573" max="1574" width="9.28515625" style="3" bestFit="1" customWidth="1"/>
    <col min="1575" max="1575" width="9.140625" style="3"/>
    <col min="1576" max="1576" width="10.28515625" style="3" bestFit="1" customWidth="1"/>
    <col min="1577" max="1578" width="9.28515625" style="3" bestFit="1" customWidth="1"/>
    <col min="1579" max="1579" width="9.140625" style="3"/>
    <col min="1580" max="1580" width="10.28515625" style="3" bestFit="1" customWidth="1"/>
    <col min="1581" max="1582" width="9.28515625" style="3" bestFit="1" customWidth="1"/>
    <col min="1583" max="1583" width="9.140625" style="3"/>
    <col min="1584" max="1584" width="10.28515625" style="3" bestFit="1" customWidth="1"/>
    <col min="1585" max="1586" width="9.28515625" style="3" bestFit="1" customWidth="1"/>
    <col min="1587" max="1587" width="9.140625" style="3"/>
    <col min="1588" max="1588" width="10.28515625" style="3" bestFit="1" customWidth="1"/>
    <col min="1589" max="1590" width="9.28515625" style="3" bestFit="1" customWidth="1"/>
    <col min="1591" max="1591" width="9.140625" style="3"/>
    <col min="1592" max="1592" width="10.28515625" style="3" bestFit="1" customWidth="1"/>
    <col min="1593" max="1594" width="9.28515625" style="3" bestFit="1" customWidth="1"/>
    <col min="1595" max="1595" width="9.140625" style="3"/>
    <col min="1596" max="1596" width="10.28515625" style="3" bestFit="1" customWidth="1"/>
    <col min="1597" max="1598" width="9.28515625" style="3" bestFit="1" customWidth="1"/>
    <col min="1599" max="1599" width="9.140625" style="3"/>
    <col min="1600" max="1600" width="10.28515625" style="3" bestFit="1" customWidth="1"/>
    <col min="1601" max="1602" width="9.28515625" style="3" bestFit="1" customWidth="1"/>
    <col min="1603" max="1603" width="9.140625" style="3"/>
    <col min="1604" max="1604" width="10.28515625" style="3" bestFit="1" customWidth="1"/>
    <col min="1605" max="1606" width="9.28515625" style="3" bestFit="1" customWidth="1"/>
    <col min="1607" max="1607" width="9.140625" style="3"/>
    <col min="1608" max="1608" width="10.28515625" style="3" bestFit="1" customWidth="1"/>
    <col min="1609" max="1610" width="9.28515625" style="3" bestFit="1" customWidth="1"/>
    <col min="1611" max="1611" width="9.140625" style="3"/>
    <col min="1612" max="1612" width="10.28515625" style="3" bestFit="1" customWidth="1"/>
    <col min="1613" max="1614" width="9.28515625" style="3" bestFit="1" customWidth="1"/>
    <col min="1615" max="1615" width="9.140625" style="3"/>
    <col min="1616" max="1616" width="10.28515625" style="3" bestFit="1" customWidth="1"/>
    <col min="1617" max="1618" width="9.28515625" style="3" bestFit="1" customWidth="1"/>
    <col min="1619" max="1619" width="9.140625" style="3"/>
    <col min="1620" max="1620" width="10.28515625" style="3" bestFit="1" customWidth="1"/>
    <col min="1621" max="1622" width="9.28515625" style="3" bestFit="1" customWidth="1"/>
    <col min="1623" max="1623" width="9.140625" style="3"/>
    <col min="1624" max="1624" width="10.28515625" style="3" bestFit="1" customWidth="1"/>
    <col min="1625" max="1626" width="9.28515625" style="3" bestFit="1" customWidth="1"/>
    <col min="1627" max="1627" width="9.140625" style="3"/>
    <col min="1628" max="1628" width="10.28515625" style="3" bestFit="1" customWidth="1"/>
    <col min="1629" max="1630" width="9.28515625" style="3" bestFit="1" customWidth="1"/>
    <col min="1631" max="1631" width="9.140625" style="3"/>
    <col min="1632" max="1632" width="10.28515625" style="3" bestFit="1" customWidth="1"/>
    <col min="1633" max="1634" width="9.28515625" style="3" bestFit="1" customWidth="1"/>
    <col min="1635" max="1635" width="9.140625" style="3"/>
    <col min="1636" max="1636" width="10.28515625" style="3" bestFit="1" customWidth="1"/>
    <col min="1637" max="1638" width="9.28515625" style="3" bestFit="1" customWidth="1"/>
    <col min="1639" max="1639" width="9.140625" style="3"/>
    <col min="1640" max="1640" width="10.28515625" style="3" bestFit="1" customWidth="1"/>
    <col min="1641" max="1642" width="9.28515625" style="3" bestFit="1" customWidth="1"/>
    <col min="1643" max="1643" width="9.140625" style="3"/>
    <col min="1644" max="1644" width="10.28515625" style="3" bestFit="1" customWidth="1"/>
    <col min="1645" max="1646" width="9.28515625" style="3" bestFit="1" customWidth="1"/>
    <col min="1647" max="1647" width="9.140625" style="3"/>
    <col min="1648" max="1648" width="10.28515625" style="3" bestFit="1" customWidth="1"/>
    <col min="1649" max="1650" width="9.28515625" style="3" bestFit="1" customWidth="1"/>
    <col min="1651" max="1651" width="9.140625" style="3"/>
    <col min="1652" max="1652" width="10.28515625" style="3" bestFit="1" customWidth="1"/>
    <col min="1653" max="1654" width="9.28515625" style="3" bestFit="1" customWidth="1"/>
    <col min="1655" max="1655" width="9.140625" style="3"/>
    <col min="1656" max="1656" width="10.28515625" style="3" bestFit="1" customWidth="1"/>
    <col min="1657" max="1658" width="9.28515625" style="3" bestFit="1" customWidth="1"/>
    <col min="1659" max="1659" width="9.140625" style="3"/>
    <col min="1660" max="1660" width="10.28515625" style="3" bestFit="1" customWidth="1"/>
    <col min="1661" max="1662" width="9.28515625" style="3" bestFit="1" customWidth="1"/>
    <col min="1663" max="1663" width="9.140625" style="3"/>
    <col min="1664" max="1664" width="10.28515625" style="3" bestFit="1" customWidth="1"/>
    <col min="1665" max="1666" width="9.28515625" style="3" bestFit="1" customWidth="1"/>
    <col min="1667" max="1667" width="9.140625" style="3"/>
    <col min="1668" max="1668" width="10.28515625" style="3" bestFit="1" customWidth="1"/>
    <col min="1669" max="1670" width="9.28515625" style="3" bestFit="1" customWidth="1"/>
    <col min="1671" max="1671" width="9.140625" style="3"/>
    <col min="1672" max="1672" width="10.28515625" style="3" bestFit="1" customWidth="1"/>
    <col min="1673" max="1674" width="9.28515625" style="3" bestFit="1" customWidth="1"/>
    <col min="1675" max="1675" width="9.140625" style="3"/>
    <col min="1676" max="1676" width="10.28515625" style="3" bestFit="1" customWidth="1"/>
    <col min="1677" max="1678" width="9.28515625" style="3" bestFit="1" customWidth="1"/>
    <col min="1679" max="1679" width="9.140625" style="3"/>
    <col min="1680" max="1680" width="10.28515625" style="3" bestFit="1" customWidth="1"/>
    <col min="1681" max="1682" width="9.28515625" style="3" bestFit="1" customWidth="1"/>
    <col min="1683" max="1683" width="9.140625" style="3"/>
    <col min="1684" max="1684" width="10.28515625" style="3" bestFit="1" customWidth="1"/>
    <col min="1685" max="1686" width="9.28515625" style="3" bestFit="1" customWidth="1"/>
    <col min="1687" max="1687" width="9.140625" style="3"/>
    <col min="1688" max="1688" width="10.28515625" style="3" bestFit="1" customWidth="1"/>
    <col min="1689" max="1690" width="9.28515625" style="3" bestFit="1" customWidth="1"/>
    <col min="1691" max="1691" width="9.140625" style="3"/>
    <col min="1692" max="1692" width="10.28515625" style="3" bestFit="1" customWidth="1"/>
    <col min="1693" max="1694" width="9.28515625" style="3" bestFit="1" customWidth="1"/>
    <col min="1695" max="1695" width="9.140625" style="3"/>
    <col min="1696" max="1696" width="10.28515625" style="3" bestFit="1" customWidth="1"/>
    <col min="1697" max="1698" width="9.28515625" style="3" bestFit="1" customWidth="1"/>
    <col min="1699" max="1699" width="9.140625" style="3"/>
    <col min="1700" max="1700" width="10.28515625" style="3" bestFit="1" customWidth="1"/>
    <col min="1701" max="1702" width="9.28515625" style="3" bestFit="1" customWidth="1"/>
    <col min="1703" max="1703" width="9.140625" style="3"/>
    <col min="1704" max="1704" width="10.28515625" style="3" bestFit="1" customWidth="1"/>
    <col min="1705" max="1706" width="9.28515625" style="3" bestFit="1" customWidth="1"/>
    <col min="1707" max="1707" width="9.140625" style="3"/>
    <col min="1708" max="1708" width="10.28515625" style="3" bestFit="1" customWidth="1"/>
    <col min="1709" max="1710" width="9.28515625" style="3" bestFit="1" customWidth="1"/>
    <col min="1711" max="1711" width="9.140625" style="3"/>
    <col min="1712" max="1712" width="10.28515625" style="3" bestFit="1" customWidth="1"/>
    <col min="1713" max="1714" width="9.28515625" style="3" bestFit="1" customWidth="1"/>
    <col min="1715" max="1715" width="9.140625" style="3"/>
    <col min="1716" max="1716" width="10.28515625" style="3" bestFit="1" customWidth="1"/>
    <col min="1717" max="1718" width="9.28515625" style="3" bestFit="1" customWidth="1"/>
    <col min="1719" max="1719" width="9.140625" style="3"/>
    <col min="1720" max="1720" width="10.28515625" style="3" bestFit="1" customWidth="1"/>
    <col min="1721" max="1722" width="9.28515625" style="3" bestFit="1" customWidth="1"/>
    <col min="1723" max="1723" width="9.140625" style="3"/>
    <col min="1724" max="1724" width="10.28515625" style="3" bestFit="1" customWidth="1"/>
    <col min="1725" max="1726" width="9.28515625" style="3" bestFit="1" customWidth="1"/>
    <col min="1727" max="1727" width="9.140625" style="3"/>
    <col min="1728" max="1728" width="10.28515625" style="3" bestFit="1" customWidth="1"/>
    <col min="1729" max="1730" width="9.28515625" style="3" bestFit="1" customWidth="1"/>
    <col min="1731" max="1731" width="9.140625" style="3"/>
    <col min="1732" max="1732" width="10.28515625" style="3" bestFit="1" customWidth="1"/>
    <col min="1733" max="1734" width="9.28515625" style="3" bestFit="1" customWidth="1"/>
    <col min="1735" max="1735" width="9.140625" style="3"/>
    <col min="1736" max="1736" width="10.28515625" style="3" bestFit="1" customWidth="1"/>
    <col min="1737" max="1738" width="9.28515625" style="3" bestFit="1" customWidth="1"/>
    <col min="1739" max="1739" width="9.140625" style="3"/>
    <col min="1740" max="1740" width="10.28515625" style="3" bestFit="1" customWidth="1"/>
    <col min="1741" max="1742" width="9.28515625" style="3" bestFit="1" customWidth="1"/>
    <col min="1743" max="1743" width="9.140625" style="3"/>
    <col min="1744" max="1744" width="10.28515625" style="3" bestFit="1" customWidth="1"/>
    <col min="1745" max="1746" width="9.28515625" style="3" bestFit="1" customWidth="1"/>
    <col min="1747" max="1747" width="9.140625" style="3"/>
    <col min="1748" max="1748" width="10.28515625" style="3" bestFit="1" customWidth="1"/>
    <col min="1749" max="1750" width="9.28515625" style="3" bestFit="1" customWidth="1"/>
    <col min="1751" max="1751" width="9.140625" style="3"/>
    <col min="1752" max="1752" width="10.28515625" style="3" bestFit="1" customWidth="1"/>
    <col min="1753" max="1754" width="9.28515625" style="3" bestFit="1" customWidth="1"/>
    <col min="1755" max="1755" width="9.140625" style="3"/>
    <col min="1756" max="1756" width="10.28515625" style="3" bestFit="1" customWidth="1"/>
    <col min="1757" max="1758" width="9.28515625" style="3" bestFit="1" customWidth="1"/>
    <col min="1759" max="1759" width="9.140625" style="3"/>
    <col min="1760" max="1760" width="10.28515625" style="3" bestFit="1" customWidth="1"/>
    <col min="1761" max="1762" width="9.28515625" style="3" bestFit="1" customWidth="1"/>
    <col min="1763" max="1763" width="9.140625" style="3"/>
    <col min="1764" max="1764" width="10.28515625" style="3" bestFit="1" customWidth="1"/>
    <col min="1765" max="1766" width="9.28515625" style="3" bestFit="1" customWidth="1"/>
    <col min="1767" max="1767" width="9.140625" style="3"/>
    <col min="1768" max="1768" width="10.28515625" style="3" bestFit="1" customWidth="1"/>
    <col min="1769" max="1770" width="9.28515625" style="3" bestFit="1" customWidth="1"/>
    <col min="1771" max="1771" width="9.140625" style="3"/>
    <col min="1772" max="1772" width="10.28515625" style="3" bestFit="1" customWidth="1"/>
    <col min="1773" max="1774" width="9.28515625" style="3" bestFit="1" customWidth="1"/>
    <col min="1775" max="1775" width="9.140625" style="3"/>
    <col min="1776" max="1776" width="10.28515625" style="3" bestFit="1" customWidth="1"/>
    <col min="1777" max="1778" width="9.28515625" style="3" bestFit="1" customWidth="1"/>
    <col min="1779" max="1779" width="9.140625" style="3"/>
    <col min="1780" max="1780" width="10.28515625" style="3" bestFit="1" customWidth="1"/>
    <col min="1781" max="1782" width="9.28515625" style="3" bestFit="1" customWidth="1"/>
    <col min="1783" max="1783" width="9.140625" style="3"/>
    <col min="1784" max="1784" width="10.28515625" style="3" bestFit="1" customWidth="1"/>
    <col min="1785" max="1786" width="9.28515625" style="3" bestFit="1" customWidth="1"/>
    <col min="1787" max="1787" width="9.140625" style="3"/>
    <col min="1788" max="1788" width="10.28515625" style="3" bestFit="1" customWidth="1"/>
    <col min="1789" max="1790" width="9.28515625" style="3" bestFit="1" customWidth="1"/>
    <col min="1791" max="1791" width="9.140625" style="3"/>
    <col min="1792" max="1792" width="10.28515625" style="3" bestFit="1" customWidth="1"/>
    <col min="1793" max="1794" width="9.28515625" style="3" bestFit="1" customWidth="1"/>
    <col min="1795" max="1795" width="9.140625" style="3"/>
    <col min="1796" max="1796" width="10.28515625" style="3" bestFit="1" customWidth="1"/>
    <col min="1797" max="1798" width="9.28515625" style="3" bestFit="1" customWidth="1"/>
    <col min="1799" max="1799" width="9.140625" style="3"/>
    <col min="1800" max="1800" width="10.28515625" style="3" bestFit="1" customWidth="1"/>
    <col min="1801" max="1802" width="9.28515625" style="3" bestFit="1" customWidth="1"/>
    <col min="1803" max="1803" width="9.140625" style="3"/>
    <col min="1804" max="1804" width="10.28515625" style="3" bestFit="1" customWidth="1"/>
    <col min="1805" max="1806" width="9.28515625" style="3" bestFit="1" customWidth="1"/>
    <col min="1807" max="1807" width="9.140625" style="3"/>
    <col min="1808" max="1808" width="10.28515625" style="3" bestFit="1" customWidth="1"/>
    <col min="1809" max="1810" width="9.28515625" style="3" bestFit="1" customWidth="1"/>
    <col min="1811" max="1811" width="9.140625" style="3"/>
    <col min="1812" max="1812" width="10.28515625" style="3" bestFit="1" customWidth="1"/>
    <col min="1813" max="1814" width="9.28515625" style="3" bestFit="1" customWidth="1"/>
    <col min="1815" max="1815" width="9.140625" style="3"/>
    <col min="1816" max="1816" width="10.28515625" style="3" bestFit="1" customWidth="1"/>
    <col min="1817" max="1818" width="9.28515625" style="3" bestFit="1" customWidth="1"/>
    <col min="1819" max="1819" width="9.140625" style="3"/>
    <col min="1820" max="1820" width="10.28515625" style="3" bestFit="1" customWidth="1"/>
    <col min="1821" max="1822" width="9.28515625" style="3" bestFit="1" customWidth="1"/>
    <col min="1823" max="1823" width="9.140625" style="3"/>
    <col min="1824" max="1824" width="10.28515625" style="3" bestFit="1" customWidth="1"/>
    <col min="1825" max="1826" width="9.28515625" style="3" bestFit="1" customWidth="1"/>
    <col min="1827" max="1827" width="9.140625" style="3"/>
    <col min="1828" max="1828" width="10.28515625" style="3" bestFit="1" customWidth="1"/>
    <col min="1829" max="1830" width="9.28515625" style="3" bestFit="1" customWidth="1"/>
    <col min="1831" max="1831" width="9.140625" style="3"/>
    <col min="1832" max="1832" width="10.28515625" style="3" bestFit="1" customWidth="1"/>
    <col min="1833" max="1834" width="9.28515625" style="3" bestFit="1" customWidth="1"/>
    <col min="1835" max="1835" width="9.140625" style="3"/>
    <col min="1836" max="1836" width="10.28515625" style="3" bestFit="1" customWidth="1"/>
    <col min="1837" max="1838" width="9.28515625" style="3" bestFit="1" customWidth="1"/>
    <col min="1839" max="1839" width="9.140625" style="3"/>
    <col min="1840" max="1840" width="10.28515625" style="3" bestFit="1" customWidth="1"/>
    <col min="1841" max="1842" width="9.28515625" style="3" bestFit="1" customWidth="1"/>
    <col min="1843" max="1843" width="9.140625" style="3"/>
    <col min="1844" max="1844" width="10.28515625" style="3" bestFit="1" customWidth="1"/>
    <col min="1845" max="1846" width="9.28515625" style="3" bestFit="1" customWidth="1"/>
    <col min="1847" max="1847" width="9.140625" style="3"/>
    <col min="1848" max="1848" width="10.28515625" style="3" bestFit="1" customWidth="1"/>
    <col min="1849" max="1850" width="9.28515625" style="3" bestFit="1" customWidth="1"/>
    <col min="1851" max="1851" width="9.140625" style="3"/>
    <col min="1852" max="1852" width="10.28515625" style="3" bestFit="1" customWidth="1"/>
    <col min="1853" max="1854" width="9.28515625" style="3" bestFit="1" customWidth="1"/>
    <col min="1855" max="1855" width="9.140625" style="3"/>
    <col min="1856" max="1856" width="10.28515625" style="3" bestFit="1" customWidth="1"/>
    <col min="1857" max="1858" width="9.28515625" style="3" bestFit="1" customWidth="1"/>
    <col min="1859" max="1859" width="9.140625" style="3"/>
    <col min="1860" max="1860" width="10.28515625" style="3" bestFit="1" customWidth="1"/>
    <col min="1861" max="1862" width="9.28515625" style="3" bestFit="1" customWidth="1"/>
    <col min="1863" max="1863" width="9.140625" style="3"/>
    <col min="1864" max="1864" width="10.28515625" style="3" bestFit="1" customWidth="1"/>
    <col min="1865" max="1866" width="9.28515625" style="3" bestFit="1" customWidth="1"/>
    <col min="1867" max="1867" width="9.140625" style="3"/>
    <col min="1868" max="1868" width="10.28515625" style="3" bestFit="1" customWidth="1"/>
    <col min="1869" max="1870" width="9.28515625" style="3" bestFit="1" customWidth="1"/>
    <col min="1871" max="1871" width="9.140625" style="3"/>
    <col min="1872" max="1872" width="10.28515625" style="3" bestFit="1" customWidth="1"/>
    <col min="1873" max="1874" width="9.28515625" style="3" bestFit="1" customWidth="1"/>
    <col min="1875" max="1875" width="9.140625" style="3"/>
    <col min="1876" max="1876" width="10.28515625" style="3" bestFit="1" customWidth="1"/>
    <col min="1877" max="1878" width="9.28515625" style="3" bestFit="1" customWidth="1"/>
    <col min="1879" max="1879" width="9.140625" style="3"/>
    <col min="1880" max="1880" width="10.28515625" style="3" bestFit="1" customWidth="1"/>
    <col min="1881" max="1882" width="9.28515625" style="3" bestFit="1" customWidth="1"/>
    <col min="1883" max="1883" width="9.140625" style="3"/>
    <col min="1884" max="1884" width="10.28515625" style="3" bestFit="1" customWidth="1"/>
    <col min="1885" max="1886" width="9.28515625" style="3" bestFit="1" customWidth="1"/>
    <col min="1887" max="1887" width="9.140625" style="3"/>
    <col min="1888" max="1888" width="10.28515625" style="3" bestFit="1" customWidth="1"/>
    <col min="1889" max="1890" width="9.28515625" style="3" bestFit="1" customWidth="1"/>
    <col min="1891" max="1891" width="9.140625" style="3"/>
    <col min="1892" max="1892" width="10.28515625" style="3" bestFit="1" customWidth="1"/>
    <col min="1893" max="1894" width="9.28515625" style="3" bestFit="1" customWidth="1"/>
    <col min="1895" max="1895" width="9.140625" style="3"/>
    <col min="1896" max="1896" width="10.28515625" style="3" bestFit="1" customWidth="1"/>
    <col min="1897" max="1898" width="9.28515625" style="3" bestFit="1" customWidth="1"/>
    <col min="1899" max="1899" width="9.140625" style="3"/>
    <col min="1900" max="1900" width="10.28515625" style="3" bestFit="1" customWidth="1"/>
    <col min="1901" max="1902" width="9.28515625" style="3" bestFit="1" customWidth="1"/>
    <col min="1903" max="1903" width="9.140625" style="3"/>
    <col min="1904" max="1904" width="10.28515625" style="3" bestFit="1" customWidth="1"/>
    <col min="1905" max="1906" width="9.28515625" style="3" bestFit="1" customWidth="1"/>
    <col min="1907" max="1907" width="9.140625" style="3"/>
    <col min="1908" max="1908" width="10.28515625" style="3" bestFit="1" customWidth="1"/>
    <col min="1909" max="1910" width="9.28515625" style="3" bestFit="1" customWidth="1"/>
    <col min="1911" max="1911" width="9.140625" style="3"/>
    <col min="1912" max="1912" width="10.28515625" style="3" bestFit="1" customWidth="1"/>
    <col min="1913" max="1914" width="9.28515625" style="3" bestFit="1" customWidth="1"/>
    <col min="1915" max="1915" width="9.140625" style="3"/>
    <col min="1916" max="1916" width="10.28515625" style="3" bestFit="1" customWidth="1"/>
    <col min="1917" max="1918" width="9.28515625" style="3" bestFit="1" customWidth="1"/>
    <col min="1919" max="1919" width="9.140625" style="3"/>
    <col min="1920" max="1920" width="10.28515625" style="3" bestFit="1" customWidth="1"/>
    <col min="1921" max="1922" width="9.28515625" style="3" bestFit="1" customWidth="1"/>
    <col min="1923" max="1923" width="9.140625" style="3"/>
    <col min="1924" max="1924" width="10.28515625" style="3" bestFit="1" customWidth="1"/>
    <col min="1925" max="1926" width="9.28515625" style="3" bestFit="1" customWidth="1"/>
    <col min="1927" max="1927" width="9.140625" style="3"/>
    <col min="1928" max="1928" width="10.28515625" style="3" bestFit="1" customWidth="1"/>
    <col min="1929" max="1930" width="9.28515625" style="3" bestFit="1" customWidth="1"/>
    <col min="1931" max="1931" width="9.140625" style="3"/>
    <col min="1932" max="1932" width="10.28515625" style="3" bestFit="1" customWidth="1"/>
    <col min="1933" max="1934" width="9.28515625" style="3" bestFit="1" customWidth="1"/>
    <col min="1935" max="1935" width="9.140625" style="3"/>
    <col min="1936" max="1936" width="10.28515625" style="3" bestFit="1" customWidth="1"/>
    <col min="1937" max="1938" width="9.28515625" style="3" bestFit="1" customWidth="1"/>
    <col min="1939" max="1939" width="9.140625" style="3"/>
    <col min="1940" max="1940" width="10.28515625" style="3" bestFit="1" customWidth="1"/>
    <col min="1941" max="1942" width="9.28515625" style="3" bestFit="1" customWidth="1"/>
    <col min="1943" max="1943" width="9.140625" style="3"/>
    <col min="1944" max="1944" width="10.28515625" style="3" bestFit="1" customWidth="1"/>
    <col min="1945" max="1946" width="9.28515625" style="3" bestFit="1" customWidth="1"/>
    <col min="1947" max="1947" width="9.140625" style="3"/>
    <col min="1948" max="1948" width="10.28515625" style="3" bestFit="1" customWidth="1"/>
    <col min="1949" max="1950" width="9.28515625" style="3" bestFit="1" customWidth="1"/>
    <col min="1951" max="1951" width="9.140625" style="3"/>
    <col min="1952" max="1952" width="10.28515625" style="3" bestFit="1" customWidth="1"/>
    <col min="1953" max="1954" width="9.28515625" style="3" bestFit="1" customWidth="1"/>
    <col min="1955" max="1955" width="9.140625" style="3"/>
    <col min="1956" max="1956" width="10.28515625" style="3" bestFit="1" customWidth="1"/>
    <col min="1957" max="1958" width="9.28515625" style="3" bestFit="1" customWidth="1"/>
    <col min="1959" max="1959" width="9.140625" style="3"/>
    <col min="1960" max="1960" width="10.28515625" style="3" bestFit="1" customWidth="1"/>
    <col min="1961" max="1962" width="9.28515625" style="3" bestFit="1" customWidth="1"/>
    <col min="1963" max="1963" width="9.140625" style="3"/>
    <col min="1964" max="1964" width="10.28515625" style="3" bestFit="1" customWidth="1"/>
    <col min="1965" max="1966" width="9.28515625" style="3" bestFit="1" customWidth="1"/>
    <col min="1967" max="1967" width="9.140625" style="3"/>
    <col min="1968" max="1968" width="10.28515625" style="3" bestFit="1" customWidth="1"/>
    <col min="1969" max="1970" width="9.28515625" style="3" bestFit="1" customWidth="1"/>
    <col min="1971" max="1971" width="9.140625" style="3"/>
    <col min="1972" max="1972" width="10.28515625" style="3" bestFit="1" customWidth="1"/>
    <col min="1973" max="1974" width="9.28515625" style="3" bestFit="1" customWidth="1"/>
    <col min="1975" max="1975" width="9.140625" style="3"/>
    <col min="1976" max="1976" width="10.28515625" style="3" bestFit="1" customWidth="1"/>
    <col min="1977" max="1978" width="9.28515625" style="3" bestFit="1" customWidth="1"/>
    <col min="1979" max="1979" width="9.140625" style="3"/>
    <col min="1980" max="1980" width="10.28515625" style="3" bestFit="1" customWidth="1"/>
    <col min="1981" max="1982" width="9.28515625" style="3" bestFit="1" customWidth="1"/>
    <col min="1983" max="1983" width="9.140625" style="3"/>
    <col min="1984" max="1984" width="10.28515625" style="3" bestFit="1" customWidth="1"/>
    <col min="1985" max="1986" width="9.28515625" style="3" bestFit="1" customWidth="1"/>
    <col min="1987" max="1987" width="9.140625" style="3"/>
    <col min="1988" max="1988" width="10.28515625" style="3" bestFit="1" customWidth="1"/>
    <col min="1989" max="1990" width="9.28515625" style="3" bestFit="1" customWidth="1"/>
    <col min="1991" max="1991" width="9.140625" style="3"/>
    <col min="1992" max="1992" width="10.28515625" style="3" bestFit="1" customWidth="1"/>
    <col min="1993" max="1994" width="9.28515625" style="3" bestFit="1" customWidth="1"/>
    <col min="1995" max="1995" width="9.140625" style="3"/>
    <col min="1996" max="1996" width="10.28515625" style="3" bestFit="1" customWidth="1"/>
    <col min="1997" max="1998" width="9.28515625" style="3" bestFit="1" customWidth="1"/>
    <col min="1999" max="1999" width="9.140625" style="3"/>
    <col min="2000" max="2000" width="10.28515625" style="3" bestFit="1" customWidth="1"/>
    <col min="2001" max="2002" width="9.28515625" style="3" bestFit="1" customWidth="1"/>
    <col min="2003" max="2003" width="9.140625" style="3"/>
    <col min="2004" max="2004" width="10.28515625" style="3" bestFit="1" customWidth="1"/>
    <col min="2005" max="2006" width="9.28515625" style="3" bestFit="1" customWidth="1"/>
    <col min="2007" max="2007" width="9.140625" style="3"/>
    <col min="2008" max="2008" width="10.28515625" style="3" bestFit="1" customWidth="1"/>
    <col min="2009" max="2010" width="9.28515625" style="3" bestFit="1" customWidth="1"/>
    <col min="2011" max="2011" width="9.140625" style="3"/>
    <col min="2012" max="2012" width="10.28515625" style="3" bestFit="1" customWidth="1"/>
    <col min="2013" max="2014" width="9.28515625" style="3" bestFit="1" customWidth="1"/>
    <col min="2015" max="2015" width="9.140625" style="3"/>
    <col min="2016" max="2016" width="10.28515625" style="3" bestFit="1" customWidth="1"/>
    <col min="2017" max="2018" width="9.28515625" style="3" bestFit="1" customWidth="1"/>
    <col min="2019" max="2019" width="9.140625" style="3"/>
    <col min="2020" max="2020" width="10.28515625" style="3" bestFit="1" customWidth="1"/>
    <col min="2021" max="2022" width="9.28515625" style="3" bestFit="1" customWidth="1"/>
    <col min="2023" max="2023" width="9.140625" style="3"/>
    <col min="2024" max="2024" width="10.28515625" style="3" bestFit="1" customWidth="1"/>
    <col min="2025" max="2026" width="9.28515625" style="3" bestFit="1" customWidth="1"/>
    <col min="2027" max="2027" width="9.140625" style="3"/>
    <col min="2028" max="2028" width="10.28515625" style="3" bestFit="1" customWidth="1"/>
    <col min="2029" max="2030" width="9.28515625" style="3" bestFit="1" customWidth="1"/>
    <col min="2031" max="2031" width="9.140625" style="3"/>
    <col min="2032" max="2032" width="10.28515625" style="3" bestFit="1" customWidth="1"/>
    <col min="2033" max="2034" width="9.28515625" style="3" bestFit="1" customWidth="1"/>
    <col min="2035" max="2035" width="9.140625" style="3"/>
    <col min="2036" max="2036" width="10.28515625" style="3" bestFit="1" customWidth="1"/>
    <col min="2037" max="2038" width="9.28515625" style="3" bestFit="1" customWidth="1"/>
    <col min="2039" max="2039" width="9.140625" style="3"/>
    <col min="2040" max="2040" width="10.28515625" style="3" bestFit="1" customWidth="1"/>
    <col min="2041" max="2042" width="9.28515625" style="3" bestFit="1" customWidth="1"/>
    <col min="2043" max="2043" width="9.140625" style="3"/>
    <col min="2044" max="2044" width="10.28515625" style="3" bestFit="1" customWidth="1"/>
    <col min="2045" max="2046" width="9.28515625" style="3" bestFit="1" customWidth="1"/>
    <col min="2047" max="2047" width="9.140625" style="3"/>
    <col min="2048" max="2048" width="10.28515625" style="3" bestFit="1" customWidth="1"/>
    <col min="2049" max="2050" width="9.28515625" style="3" bestFit="1" customWidth="1"/>
    <col min="2051" max="2051" width="9.140625" style="3"/>
    <col min="2052" max="2052" width="10.28515625" style="3" bestFit="1" customWidth="1"/>
    <col min="2053" max="2054" width="9.28515625" style="3" bestFit="1" customWidth="1"/>
    <col min="2055" max="2055" width="9.140625" style="3"/>
    <col min="2056" max="2056" width="10.28515625" style="3" bestFit="1" customWidth="1"/>
    <col min="2057" max="2058" width="9.28515625" style="3" bestFit="1" customWidth="1"/>
    <col min="2059" max="2059" width="9.140625" style="3"/>
    <col min="2060" max="2060" width="10.28515625" style="3" bestFit="1" customWidth="1"/>
    <col min="2061" max="2062" width="9.28515625" style="3" bestFit="1" customWidth="1"/>
    <col min="2063" max="2063" width="9.140625" style="3"/>
    <col min="2064" max="2064" width="10.28515625" style="3" bestFit="1" customWidth="1"/>
    <col min="2065" max="2066" width="9.28515625" style="3" bestFit="1" customWidth="1"/>
    <col min="2067" max="2067" width="9.140625" style="3"/>
    <col min="2068" max="2068" width="10.28515625" style="3" bestFit="1" customWidth="1"/>
    <col min="2069" max="2070" width="9.28515625" style="3" bestFit="1" customWidth="1"/>
    <col min="2071" max="2071" width="9.140625" style="3"/>
    <col min="2072" max="2072" width="10.28515625" style="3" bestFit="1" customWidth="1"/>
    <col min="2073" max="2074" width="9.28515625" style="3" bestFit="1" customWidth="1"/>
    <col min="2075" max="2075" width="9.140625" style="3"/>
    <col min="2076" max="2076" width="10.28515625" style="3" bestFit="1" customWidth="1"/>
    <col min="2077" max="2078" width="9.28515625" style="3" bestFit="1" customWidth="1"/>
    <col min="2079" max="2079" width="9.140625" style="3"/>
    <col min="2080" max="2080" width="10.28515625" style="3" bestFit="1" customWidth="1"/>
    <col min="2081" max="2082" width="9.28515625" style="3" bestFit="1" customWidth="1"/>
    <col min="2083" max="2083" width="9.140625" style="3"/>
    <col min="2084" max="2084" width="10.28515625" style="3" bestFit="1" customWidth="1"/>
    <col min="2085" max="2086" width="9.28515625" style="3" bestFit="1" customWidth="1"/>
    <col min="2087" max="2087" width="9.140625" style="3"/>
    <col min="2088" max="2088" width="10.28515625" style="3" bestFit="1" customWidth="1"/>
    <col min="2089" max="2090" width="9.28515625" style="3" bestFit="1" customWidth="1"/>
    <col min="2091" max="2091" width="9.140625" style="3"/>
    <col min="2092" max="2092" width="10.28515625" style="3" bestFit="1" customWidth="1"/>
    <col min="2093" max="2094" width="9.28515625" style="3" bestFit="1" customWidth="1"/>
    <col min="2095" max="2095" width="9.140625" style="3"/>
    <col min="2096" max="2096" width="10.28515625" style="3" bestFit="1" customWidth="1"/>
    <col min="2097" max="2098" width="9.28515625" style="3" bestFit="1" customWidth="1"/>
    <col min="2099" max="2099" width="9.140625" style="3"/>
    <col min="2100" max="2100" width="10.28515625" style="3" bestFit="1" customWidth="1"/>
    <col min="2101" max="2102" width="9.28515625" style="3" bestFit="1" customWidth="1"/>
    <col min="2103" max="2103" width="9.140625" style="3"/>
    <col min="2104" max="2104" width="10.28515625" style="3" bestFit="1" customWidth="1"/>
    <col min="2105" max="2106" width="9.28515625" style="3" bestFit="1" customWidth="1"/>
    <col min="2107" max="2107" width="9.140625" style="3"/>
    <col min="2108" max="2108" width="10.28515625" style="3" bestFit="1" customWidth="1"/>
    <col min="2109" max="2110" width="9.28515625" style="3" bestFit="1" customWidth="1"/>
    <col min="2111" max="2111" width="9.140625" style="3"/>
    <col min="2112" max="2112" width="10.28515625" style="3" bestFit="1" customWidth="1"/>
    <col min="2113" max="2114" width="9.28515625" style="3" bestFit="1" customWidth="1"/>
    <col min="2115" max="2115" width="9.140625" style="3"/>
    <col min="2116" max="2116" width="10.28515625" style="3" bestFit="1" customWidth="1"/>
    <col min="2117" max="2118" width="9.28515625" style="3" bestFit="1" customWidth="1"/>
    <col min="2119" max="2119" width="9.140625" style="3"/>
    <col min="2120" max="2120" width="10.28515625" style="3" bestFit="1" customWidth="1"/>
    <col min="2121" max="2122" width="9.28515625" style="3" bestFit="1" customWidth="1"/>
    <col min="2123" max="2123" width="9.140625" style="3"/>
    <col min="2124" max="2124" width="10.28515625" style="3" bestFit="1" customWidth="1"/>
    <col min="2125" max="2126" width="9.28515625" style="3" bestFit="1" customWidth="1"/>
    <col min="2127" max="2127" width="9.140625" style="3"/>
    <col min="2128" max="2128" width="10.28515625" style="3" bestFit="1" customWidth="1"/>
    <col min="2129" max="2130" width="9.28515625" style="3" bestFit="1" customWidth="1"/>
    <col min="2131" max="2131" width="9.140625" style="3"/>
    <col min="2132" max="2132" width="10.28515625" style="3" bestFit="1" customWidth="1"/>
    <col min="2133" max="2134" width="9.28515625" style="3" bestFit="1" customWidth="1"/>
    <col min="2135" max="2135" width="9.140625" style="3"/>
    <col min="2136" max="2136" width="10.28515625" style="3" bestFit="1" customWidth="1"/>
    <col min="2137" max="2138" width="9.28515625" style="3" bestFit="1" customWidth="1"/>
    <col min="2139" max="2139" width="9.140625" style="3"/>
    <col min="2140" max="2140" width="10.28515625" style="3" bestFit="1" customWidth="1"/>
    <col min="2141" max="2142" width="9.28515625" style="3" bestFit="1" customWidth="1"/>
    <col min="2143" max="2143" width="9.140625" style="3"/>
    <col min="2144" max="2144" width="10.28515625" style="3" bestFit="1" customWidth="1"/>
    <col min="2145" max="2146" width="9.28515625" style="3" bestFit="1" customWidth="1"/>
    <col min="2147" max="2147" width="9.140625" style="3"/>
    <col min="2148" max="2148" width="10.28515625" style="3" bestFit="1" customWidth="1"/>
    <col min="2149" max="2150" width="9.28515625" style="3" bestFit="1" customWidth="1"/>
    <col min="2151" max="2151" width="9.140625" style="3"/>
    <col min="2152" max="2152" width="10.28515625" style="3" bestFit="1" customWidth="1"/>
    <col min="2153" max="2154" width="9.28515625" style="3" bestFit="1" customWidth="1"/>
    <col min="2155" max="2155" width="9.140625" style="3"/>
    <col min="2156" max="2156" width="10.28515625" style="3" bestFit="1" customWidth="1"/>
    <col min="2157" max="2158" width="9.28515625" style="3" bestFit="1" customWidth="1"/>
    <col min="2159" max="2159" width="9.140625" style="3"/>
    <col min="2160" max="2160" width="10.28515625" style="3" bestFit="1" customWidth="1"/>
    <col min="2161" max="2162" width="9.28515625" style="3" bestFit="1" customWidth="1"/>
    <col min="2163" max="2163" width="9.140625" style="3"/>
    <col min="2164" max="2164" width="10.28515625" style="3" bestFit="1" customWidth="1"/>
    <col min="2165" max="2166" width="9.28515625" style="3" bestFit="1" customWidth="1"/>
    <col min="2167" max="2167" width="9.140625" style="3"/>
    <col min="2168" max="2168" width="10.28515625" style="3" bestFit="1" customWidth="1"/>
    <col min="2169" max="2170" width="9.28515625" style="3" bestFit="1" customWidth="1"/>
    <col min="2171" max="2171" width="9.140625" style="3"/>
    <col min="2172" max="2172" width="10.28515625" style="3" bestFit="1" customWidth="1"/>
    <col min="2173" max="2174" width="9.28515625" style="3" bestFit="1" customWidth="1"/>
    <col min="2175" max="2175" width="9.140625" style="3"/>
    <col min="2176" max="2176" width="10.28515625" style="3" bestFit="1" customWidth="1"/>
    <col min="2177" max="2178" width="9.28515625" style="3" bestFit="1" customWidth="1"/>
    <col min="2179" max="2179" width="9.140625" style="3"/>
    <col min="2180" max="2180" width="10.28515625" style="3" bestFit="1" customWidth="1"/>
    <col min="2181" max="2182" width="9.28515625" style="3" bestFit="1" customWidth="1"/>
    <col min="2183" max="2183" width="9.140625" style="3"/>
    <col min="2184" max="2184" width="10.28515625" style="3" bestFit="1" customWidth="1"/>
    <col min="2185" max="2186" width="9.28515625" style="3" bestFit="1" customWidth="1"/>
    <col min="2187" max="2187" width="9.140625" style="3"/>
    <col min="2188" max="2188" width="10.28515625" style="3" bestFit="1" customWidth="1"/>
    <col min="2189" max="2190" width="9.28515625" style="3" bestFit="1" customWidth="1"/>
    <col min="2191" max="2191" width="9.140625" style="3"/>
    <col min="2192" max="2192" width="10.28515625" style="3" bestFit="1" customWidth="1"/>
    <col min="2193" max="2194" width="9.28515625" style="3" bestFit="1" customWidth="1"/>
    <col min="2195" max="2195" width="9.140625" style="3"/>
    <col min="2196" max="2196" width="10.28515625" style="3" bestFit="1" customWidth="1"/>
    <col min="2197" max="2198" width="9.28515625" style="3" bestFit="1" customWidth="1"/>
    <col min="2199" max="2199" width="9.140625" style="3"/>
    <col min="2200" max="2200" width="10.28515625" style="3" bestFit="1" customWidth="1"/>
    <col min="2201" max="2202" width="9.28515625" style="3" bestFit="1" customWidth="1"/>
    <col min="2203" max="2203" width="9.140625" style="3"/>
    <col min="2204" max="2204" width="10.28515625" style="3" bestFit="1" customWidth="1"/>
    <col min="2205" max="2206" width="9.28515625" style="3" bestFit="1" customWidth="1"/>
    <col min="2207" max="2207" width="9.140625" style="3"/>
    <col min="2208" max="2208" width="10.28515625" style="3" bestFit="1" customWidth="1"/>
    <col min="2209" max="2210" width="9.28515625" style="3" bestFit="1" customWidth="1"/>
    <col min="2211" max="2211" width="9.140625" style="3"/>
    <col min="2212" max="2212" width="10.28515625" style="3" bestFit="1" customWidth="1"/>
    <col min="2213" max="2214" width="9.28515625" style="3" bestFit="1" customWidth="1"/>
    <col min="2215" max="2215" width="9.140625" style="3"/>
    <col min="2216" max="2216" width="10.28515625" style="3" bestFit="1" customWidth="1"/>
    <col min="2217" max="2218" width="9.28515625" style="3" bestFit="1" customWidth="1"/>
    <col min="2219" max="2219" width="9.140625" style="3"/>
    <col min="2220" max="2220" width="10.28515625" style="3" bestFit="1" customWidth="1"/>
    <col min="2221" max="2222" width="9.28515625" style="3" bestFit="1" customWidth="1"/>
    <col min="2223" max="2223" width="9.140625" style="3"/>
    <col min="2224" max="2224" width="10.28515625" style="3" bestFit="1" customWidth="1"/>
    <col min="2225" max="2226" width="9.28515625" style="3" bestFit="1" customWidth="1"/>
    <col min="2227" max="2227" width="9.140625" style="3"/>
    <col min="2228" max="2228" width="10.28515625" style="3" bestFit="1" customWidth="1"/>
    <col min="2229" max="2230" width="9.28515625" style="3" bestFit="1" customWidth="1"/>
    <col min="2231" max="2231" width="9.140625" style="3"/>
    <col min="2232" max="2232" width="10.28515625" style="3" bestFit="1" customWidth="1"/>
    <col min="2233" max="2234" width="9.28515625" style="3" bestFit="1" customWidth="1"/>
    <col min="2235" max="2235" width="9.140625" style="3"/>
    <col min="2236" max="2236" width="10.28515625" style="3" bestFit="1" customWidth="1"/>
    <col min="2237" max="2238" width="9.28515625" style="3" bestFit="1" customWidth="1"/>
    <col min="2239" max="2239" width="9.140625" style="3"/>
    <col min="2240" max="2240" width="10.28515625" style="3" bestFit="1" customWidth="1"/>
    <col min="2241" max="2242" width="9.28515625" style="3" bestFit="1" customWidth="1"/>
    <col min="2243" max="2243" width="9.140625" style="3"/>
    <col min="2244" max="2244" width="10.28515625" style="3" bestFit="1" customWidth="1"/>
    <col min="2245" max="2246" width="9.28515625" style="3" bestFit="1" customWidth="1"/>
    <col min="2247" max="2247" width="9.140625" style="3"/>
    <col min="2248" max="2248" width="10.28515625" style="3" bestFit="1" customWidth="1"/>
    <col min="2249" max="2250" width="9.28515625" style="3" bestFit="1" customWidth="1"/>
    <col min="2251" max="2251" width="9.140625" style="3"/>
    <col min="2252" max="2252" width="10.28515625" style="3" bestFit="1" customWidth="1"/>
    <col min="2253" max="2254" width="9.28515625" style="3" bestFit="1" customWidth="1"/>
    <col min="2255" max="2255" width="9.140625" style="3"/>
    <col min="2256" max="2256" width="10.28515625" style="3" bestFit="1" customWidth="1"/>
    <col min="2257" max="2258" width="9.28515625" style="3" bestFit="1" customWidth="1"/>
    <col min="2259" max="2259" width="9.140625" style="3"/>
    <col min="2260" max="2260" width="10.28515625" style="3" bestFit="1" customWidth="1"/>
    <col min="2261" max="2262" width="9.28515625" style="3" bestFit="1" customWidth="1"/>
    <col min="2263" max="2263" width="9.140625" style="3"/>
    <col min="2264" max="2264" width="10.28515625" style="3" bestFit="1" customWidth="1"/>
    <col min="2265" max="2266" width="9.28515625" style="3" bestFit="1" customWidth="1"/>
    <col min="2267" max="2267" width="9.140625" style="3"/>
    <col min="2268" max="2268" width="10.28515625" style="3" bestFit="1" customWidth="1"/>
    <col min="2269" max="2270" width="9.28515625" style="3" bestFit="1" customWidth="1"/>
    <col min="2271" max="2271" width="9.140625" style="3"/>
    <col min="2272" max="2272" width="10.28515625" style="3" bestFit="1" customWidth="1"/>
    <col min="2273" max="2274" width="9.28515625" style="3" bestFit="1" customWidth="1"/>
    <col min="2275" max="2275" width="9.140625" style="3"/>
    <col min="2276" max="2276" width="10.28515625" style="3" bestFit="1" customWidth="1"/>
    <col min="2277" max="2278" width="9.28515625" style="3" bestFit="1" customWidth="1"/>
    <col min="2279" max="2279" width="9.140625" style="3"/>
    <col min="2280" max="2280" width="10.28515625" style="3" bestFit="1" customWidth="1"/>
    <col min="2281" max="2282" width="9.28515625" style="3" bestFit="1" customWidth="1"/>
    <col min="2283" max="2283" width="9.140625" style="3"/>
    <col min="2284" max="2284" width="10.28515625" style="3" bestFit="1" customWidth="1"/>
    <col min="2285" max="2286" width="9.28515625" style="3" bestFit="1" customWidth="1"/>
    <col min="2287" max="2287" width="9.140625" style="3"/>
    <col min="2288" max="2288" width="10.28515625" style="3" bestFit="1" customWidth="1"/>
    <col min="2289" max="2290" width="9.28515625" style="3" bestFit="1" customWidth="1"/>
    <col min="2291" max="2291" width="9.140625" style="3"/>
    <col min="2292" max="2292" width="10.28515625" style="3" bestFit="1" customWidth="1"/>
    <col min="2293" max="2294" width="9.28515625" style="3" bestFit="1" customWidth="1"/>
    <col min="2295" max="2295" width="9.140625" style="3"/>
    <col min="2296" max="2296" width="10.28515625" style="3" bestFit="1" customWidth="1"/>
    <col min="2297" max="2298" width="9.28515625" style="3" bestFit="1" customWidth="1"/>
    <col min="2299" max="2299" width="9.140625" style="3"/>
    <col min="2300" max="2300" width="10.28515625" style="3" bestFit="1" customWidth="1"/>
    <col min="2301" max="2302" width="9.28515625" style="3" bestFit="1" customWidth="1"/>
    <col min="2303" max="2303" width="9.140625" style="3"/>
    <col min="2304" max="2304" width="10.28515625" style="3" bestFit="1" customWidth="1"/>
    <col min="2305" max="2306" width="9.28515625" style="3" bestFit="1" customWidth="1"/>
    <col min="2307" max="2307" width="9.140625" style="3"/>
    <col min="2308" max="2308" width="10.28515625" style="3" bestFit="1" customWidth="1"/>
    <col min="2309" max="2310" width="9.28515625" style="3" bestFit="1" customWidth="1"/>
    <col min="2311" max="2311" width="9.140625" style="3"/>
    <col min="2312" max="2312" width="10.28515625" style="3" bestFit="1" customWidth="1"/>
    <col min="2313" max="2314" width="9.28515625" style="3" bestFit="1" customWidth="1"/>
    <col min="2315" max="2315" width="9.140625" style="3"/>
    <col min="2316" max="2316" width="10.28515625" style="3" bestFit="1" customWidth="1"/>
    <col min="2317" max="2318" width="9.28515625" style="3" bestFit="1" customWidth="1"/>
    <col min="2319" max="2319" width="9.140625" style="3"/>
    <col min="2320" max="2320" width="10.28515625" style="3" bestFit="1" customWidth="1"/>
    <col min="2321" max="2322" width="9.28515625" style="3" bestFit="1" customWidth="1"/>
    <col min="2323" max="2323" width="9.140625" style="3"/>
    <col min="2324" max="2324" width="10.28515625" style="3" bestFit="1" customWidth="1"/>
    <col min="2325" max="2326" width="9.28515625" style="3" bestFit="1" customWidth="1"/>
    <col min="2327" max="2327" width="9.140625" style="3"/>
    <col min="2328" max="2328" width="10.28515625" style="3" bestFit="1" customWidth="1"/>
    <col min="2329" max="2330" width="9.28515625" style="3" bestFit="1" customWidth="1"/>
    <col min="2331" max="2331" width="9.140625" style="3"/>
    <col min="2332" max="2332" width="10.28515625" style="3" bestFit="1" customWidth="1"/>
    <col min="2333" max="2334" width="9.28515625" style="3" bestFit="1" customWidth="1"/>
    <col min="2335" max="2335" width="9.140625" style="3"/>
    <col min="2336" max="2336" width="10.28515625" style="3" bestFit="1" customWidth="1"/>
    <col min="2337" max="2338" width="9.28515625" style="3" bestFit="1" customWidth="1"/>
    <col min="2339" max="2339" width="9.140625" style="3"/>
    <col min="2340" max="2340" width="10.28515625" style="3" bestFit="1" customWidth="1"/>
    <col min="2341" max="2342" width="9.28515625" style="3" bestFit="1" customWidth="1"/>
    <col min="2343" max="2343" width="9.140625" style="3"/>
    <col min="2344" max="2344" width="10.28515625" style="3" bestFit="1" customWidth="1"/>
    <col min="2345" max="2346" width="9.28515625" style="3" bestFit="1" customWidth="1"/>
    <col min="2347" max="2347" width="9.140625" style="3"/>
    <col min="2348" max="2348" width="10.28515625" style="3" bestFit="1" customWidth="1"/>
    <col min="2349" max="2350" width="9.28515625" style="3" bestFit="1" customWidth="1"/>
    <col min="2351" max="2351" width="9.140625" style="3"/>
    <col min="2352" max="2352" width="10.28515625" style="3" bestFit="1" customWidth="1"/>
    <col min="2353" max="2354" width="9.28515625" style="3" bestFit="1" customWidth="1"/>
    <col min="2355" max="2355" width="9.140625" style="3"/>
    <col min="2356" max="2356" width="10.28515625" style="3" bestFit="1" customWidth="1"/>
    <col min="2357" max="2358" width="9.28515625" style="3" bestFit="1" customWidth="1"/>
    <col min="2359" max="2359" width="9.140625" style="3"/>
    <col min="2360" max="2360" width="10.28515625" style="3" bestFit="1" customWidth="1"/>
    <col min="2361" max="2362" width="9.28515625" style="3" bestFit="1" customWidth="1"/>
    <col min="2363" max="2363" width="9.140625" style="3"/>
    <col min="2364" max="2364" width="10.28515625" style="3" bestFit="1" customWidth="1"/>
    <col min="2365" max="2366" width="9.28515625" style="3" bestFit="1" customWidth="1"/>
    <col min="2367" max="2367" width="9.140625" style="3"/>
    <col min="2368" max="2368" width="10.28515625" style="3" bestFit="1" customWidth="1"/>
    <col min="2369" max="2370" width="9.28515625" style="3" bestFit="1" customWidth="1"/>
    <col min="2371" max="2371" width="9.140625" style="3"/>
    <col min="2372" max="2372" width="10.28515625" style="3" bestFit="1" customWidth="1"/>
    <col min="2373" max="2374" width="9.28515625" style="3" bestFit="1" customWidth="1"/>
    <col min="2375" max="2375" width="9.140625" style="3"/>
    <col min="2376" max="2376" width="10.28515625" style="3" bestFit="1" customWidth="1"/>
    <col min="2377" max="2378" width="9.28515625" style="3" bestFit="1" customWidth="1"/>
    <col min="2379" max="2379" width="9.140625" style="3"/>
    <col min="2380" max="2380" width="10.28515625" style="3" bestFit="1" customWidth="1"/>
    <col min="2381" max="2382" width="9.28515625" style="3" bestFit="1" customWidth="1"/>
    <col min="2383" max="2383" width="9.140625" style="3"/>
    <col min="2384" max="2384" width="10.28515625" style="3" bestFit="1" customWidth="1"/>
    <col min="2385" max="2386" width="9.28515625" style="3" bestFit="1" customWidth="1"/>
    <col min="2387" max="2387" width="9.140625" style="3"/>
    <col min="2388" max="2388" width="10.28515625" style="3" bestFit="1" customWidth="1"/>
    <col min="2389" max="2390" width="9.28515625" style="3" bestFit="1" customWidth="1"/>
    <col min="2391" max="2391" width="9.140625" style="3"/>
    <col min="2392" max="2392" width="10.28515625" style="3" bestFit="1" customWidth="1"/>
    <col min="2393" max="2394" width="9.28515625" style="3" bestFit="1" customWidth="1"/>
    <col min="2395" max="2395" width="9.140625" style="3"/>
    <col min="2396" max="2396" width="10.28515625" style="3" bestFit="1" customWidth="1"/>
    <col min="2397" max="2398" width="9.28515625" style="3" bestFit="1" customWidth="1"/>
    <col min="2399" max="2399" width="9.140625" style="3"/>
    <col min="2400" max="2400" width="10.28515625" style="3" bestFit="1" customWidth="1"/>
    <col min="2401" max="2402" width="9.28515625" style="3" bestFit="1" customWidth="1"/>
    <col min="2403" max="2403" width="9.140625" style="3"/>
    <col min="2404" max="2404" width="10.28515625" style="3" bestFit="1" customWidth="1"/>
    <col min="2405" max="2406" width="9.28515625" style="3" bestFit="1" customWidth="1"/>
    <col min="2407" max="2407" width="9.140625" style="3"/>
    <col min="2408" max="2408" width="10.28515625" style="3" bestFit="1" customWidth="1"/>
    <col min="2409" max="2410" width="9.28515625" style="3" bestFit="1" customWidth="1"/>
    <col min="2411" max="2411" width="9.140625" style="3"/>
    <col min="2412" max="2412" width="10.28515625" style="3" bestFit="1" customWidth="1"/>
    <col min="2413" max="2414" width="9.28515625" style="3" bestFit="1" customWidth="1"/>
    <col min="2415" max="2415" width="9.140625" style="3"/>
    <col min="2416" max="2416" width="10.28515625" style="3" bestFit="1" customWidth="1"/>
    <col min="2417" max="2418" width="9.28515625" style="3" bestFit="1" customWidth="1"/>
    <col min="2419" max="2419" width="9.140625" style="3"/>
    <col min="2420" max="2420" width="10.28515625" style="3" bestFit="1" customWidth="1"/>
    <col min="2421" max="2422" width="9.28515625" style="3" bestFit="1" customWidth="1"/>
    <col min="2423" max="2423" width="9.140625" style="3"/>
    <col min="2424" max="2424" width="10.28515625" style="3" bestFit="1" customWidth="1"/>
    <col min="2425" max="2426" width="9.28515625" style="3" bestFit="1" customWidth="1"/>
    <col min="2427" max="2427" width="9.140625" style="3"/>
    <col min="2428" max="2428" width="10.28515625" style="3" bestFit="1" customWidth="1"/>
    <col min="2429" max="2430" width="9.28515625" style="3" bestFit="1" customWidth="1"/>
    <col min="2431" max="2431" width="9.140625" style="3"/>
    <col min="2432" max="2432" width="10.28515625" style="3" bestFit="1" customWidth="1"/>
    <col min="2433" max="2434" width="9.28515625" style="3" bestFit="1" customWidth="1"/>
    <col min="2435" max="2435" width="9.140625" style="3"/>
    <col min="2436" max="2436" width="10.28515625" style="3" bestFit="1" customWidth="1"/>
    <col min="2437" max="2438" width="9.28515625" style="3" bestFit="1" customWidth="1"/>
    <col min="2439" max="2439" width="9.140625" style="3"/>
    <col min="2440" max="2440" width="10.28515625" style="3" bestFit="1" customWidth="1"/>
    <col min="2441" max="2442" width="9.28515625" style="3" bestFit="1" customWidth="1"/>
    <col min="2443" max="2443" width="9.140625" style="3"/>
    <col min="2444" max="2444" width="10.28515625" style="3" bestFit="1" customWidth="1"/>
    <col min="2445" max="2446" width="9.28515625" style="3" bestFit="1" customWidth="1"/>
    <col min="2447" max="2447" width="9.140625" style="3"/>
    <col min="2448" max="2448" width="10.28515625" style="3" bestFit="1" customWidth="1"/>
    <col min="2449" max="2450" width="9.28515625" style="3" bestFit="1" customWidth="1"/>
    <col min="2451" max="2451" width="9.140625" style="3"/>
    <col min="2452" max="2452" width="10.28515625" style="3" bestFit="1" customWidth="1"/>
    <col min="2453" max="2454" width="9.28515625" style="3" bestFit="1" customWidth="1"/>
    <col min="2455" max="2455" width="9.140625" style="3"/>
    <col min="2456" max="2456" width="10.28515625" style="3" bestFit="1" customWidth="1"/>
    <col min="2457" max="2458" width="9.28515625" style="3" bestFit="1" customWidth="1"/>
    <col min="2459" max="2459" width="9.140625" style="3"/>
    <col min="2460" max="2460" width="10.28515625" style="3" bestFit="1" customWidth="1"/>
    <col min="2461" max="2462" width="9.28515625" style="3" bestFit="1" customWidth="1"/>
    <col min="2463" max="2463" width="9.140625" style="3"/>
    <col min="2464" max="2464" width="10.28515625" style="3" bestFit="1" customWidth="1"/>
    <col min="2465" max="2466" width="9.28515625" style="3" bestFit="1" customWidth="1"/>
    <col min="2467" max="2467" width="9.140625" style="3"/>
    <col min="2468" max="2468" width="10.28515625" style="3" bestFit="1" customWidth="1"/>
    <col min="2469" max="2470" width="9.28515625" style="3" bestFit="1" customWidth="1"/>
    <col min="2471" max="2471" width="9.140625" style="3"/>
    <col min="2472" max="2472" width="10.28515625" style="3" bestFit="1" customWidth="1"/>
    <col min="2473" max="2474" width="9.28515625" style="3" bestFit="1" customWidth="1"/>
    <col min="2475" max="2475" width="9.140625" style="3"/>
    <col min="2476" max="2476" width="10.28515625" style="3" bestFit="1" customWidth="1"/>
    <col min="2477" max="2478" width="9.28515625" style="3" bestFit="1" customWidth="1"/>
    <col min="2479" max="2479" width="9.140625" style="3"/>
    <col min="2480" max="2480" width="10.28515625" style="3" bestFit="1" customWidth="1"/>
    <col min="2481" max="2482" width="9.28515625" style="3" bestFit="1" customWidth="1"/>
    <col min="2483" max="2483" width="9.140625" style="3"/>
    <col min="2484" max="2484" width="10.28515625" style="3" bestFit="1" customWidth="1"/>
    <col min="2485" max="2486" width="9.28515625" style="3" bestFit="1" customWidth="1"/>
    <col min="2487" max="2487" width="9.140625" style="3"/>
    <col min="2488" max="2488" width="10.28515625" style="3" bestFit="1" customWidth="1"/>
    <col min="2489" max="2490" width="9.28515625" style="3" bestFit="1" customWidth="1"/>
    <col min="2491" max="2491" width="9.140625" style="3"/>
    <col min="2492" max="2492" width="10.28515625" style="3" bestFit="1" customWidth="1"/>
    <col min="2493" max="2494" width="9.28515625" style="3" bestFit="1" customWidth="1"/>
    <col min="2495" max="2495" width="9.140625" style="3"/>
    <col min="2496" max="2496" width="10.28515625" style="3" bestFit="1" customWidth="1"/>
    <col min="2497" max="2498" width="9.28515625" style="3" bestFit="1" customWidth="1"/>
    <col min="2499" max="2499" width="9.140625" style="3"/>
    <col min="2500" max="2500" width="10.28515625" style="3" bestFit="1" customWidth="1"/>
    <col min="2501" max="2502" width="9.28515625" style="3" bestFit="1" customWidth="1"/>
    <col min="2503" max="2503" width="9.140625" style="3"/>
    <col min="2504" max="2504" width="10.28515625" style="3" bestFit="1" customWidth="1"/>
    <col min="2505" max="2506" width="9.28515625" style="3" bestFit="1" customWidth="1"/>
    <col min="2507" max="2507" width="9.140625" style="3"/>
    <col min="2508" max="2508" width="10.28515625" style="3" bestFit="1" customWidth="1"/>
    <col min="2509" max="2510" width="9.28515625" style="3" bestFit="1" customWidth="1"/>
    <col min="2511" max="2511" width="9.140625" style="3"/>
    <col min="2512" max="2512" width="10.28515625" style="3" bestFit="1" customWidth="1"/>
    <col min="2513" max="2514" width="9.28515625" style="3" bestFit="1" customWidth="1"/>
    <col min="2515" max="2515" width="9.140625" style="3"/>
    <col min="2516" max="2516" width="10.28515625" style="3" bestFit="1" customWidth="1"/>
    <col min="2517" max="2518" width="9.28515625" style="3" bestFit="1" customWidth="1"/>
    <col min="2519" max="2519" width="9.140625" style="3"/>
    <col min="2520" max="2520" width="10.28515625" style="3" bestFit="1" customWidth="1"/>
    <col min="2521" max="2522" width="9.28515625" style="3" bestFit="1" customWidth="1"/>
    <col min="2523" max="2523" width="9.140625" style="3"/>
    <col min="2524" max="2524" width="10.28515625" style="3" bestFit="1" customWidth="1"/>
    <col min="2525" max="2526" width="9.28515625" style="3" bestFit="1" customWidth="1"/>
    <col min="2527" max="2527" width="9.140625" style="3"/>
    <col min="2528" max="2528" width="10.28515625" style="3" bestFit="1" customWidth="1"/>
    <col min="2529" max="2530" width="9.28515625" style="3" bestFit="1" customWidth="1"/>
    <col min="2531" max="2531" width="9.140625" style="3"/>
    <col min="2532" max="2532" width="10.28515625" style="3" bestFit="1" customWidth="1"/>
    <col min="2533" max="2534" width="9.28515625" style="3" bestFit="1" customWidth="1"/>
    <col min="2535" max="2535" width="9.140625" style="3"/>
    <col min="2536" max="2536" width="10.28515625" style="3" bestFit="1" customWidth="1"/>
    <col min="2537" max="2538" width="9.28515625" style="3" bestFit="1" customWidth="1"/>
    <col min="2539" max="2539" width="9.140625" style="3"/>
    <col min="2540" max="2540" width="10.28515625" style="3" bestFit="1" customWidth="1"/>
    <col min="2541" max="2542" width="9.28515625" style="3" bestFit="1" customWidth="1"/>
    <col min="2543" max="2543" width="9.140625" style="3"/>
    <col min="2544" max="2544" width="10.28515625" style="3" bestFit="1" customWidth="1"/>
    <col min="2545" max="2546" width="9.28515625" style="3" bestFit="1" customWidth="1"/>
    <col min="2547" max="2547" width="9.140625" style="3"/>
    <col min="2548" max="2548" width="10.28515625" style="3" bestFit="1" customWidth="1"/>
    <col min="2549" max="2550" width="9.28515625" style="3" bestFit="1" customWidth="1"/>
    <col min="2551" max="2551" width="9.140625" style="3"/>
    <col min="2552" max="2552" width="10.28515625" style="3" bestFit="1" customWidth="1"/>
    <col min="2553" max="2554" width="9.28515625" style="3" bestFit="1" customWidth="1"/>
    <col min="2555" max="2555" width="9.140625" style="3"/>
    <col min="2556" max="2556" width="10.28515625" style="3" bestFit="1" customWidth="1"/>
    <col min="2557" max="2558" width="9.28515625" style="3" bestFit="1" customWidth="1"/>
    <col min="2559" max="2559" width="9.140625" style="3"/>
    <col min="2560" max="2560" width="10.28515625" style="3" bestFit="1" customWidth="1"/>
    <col min="2561" max="2562" width="9.28515625" style="3" bestFit="1" customWidth="1"/>
    <col min="2563" max="2563" width="9.140625" style="3"/>
    <col min="2564" max="2564" width="10.28515625" style="3" bestFit="1" customWidth="1"/>
    <col min="2565" max="2566" width="9.28515625" style="3" bestFit="1" customWidth="1"/>
    <col min="2567" max="2567" width="9.140625" style="3"/>
    <col min="2568" max="2568" width="10.28515625" style="3" bestFit="1" customWidth="1"/>
    <col min="2569" max="2570" width="9.28515625" style="3" bestFit="1" customWidth="1"/>
    <col min="2571" max="2571" width="9.140625" style="3"/>
    <col min="2572" max="2572" width="10.28515625" style="3" bestFit="1" customWidth="1"/>
    <col min="2573" max="2574" width="9.28515625" style="3" bestFit="1" customWidth="1"/>
    <col min="2575" max="2575" width="9.140625" style="3"/>
    <col min="2576" max="2576" width="10.28515625" style="3" bestFit="1" customWidth="1"/>
    <col min="2577" max="2578" width="9.28515625" style="3" bestFit="1" customWidth="1"/>
    <col min="2579" max="2579" width="9.140625" style="3"/>
    <col min="2580" max="2580" width="10.28515625" style="3" bestFit="1" customWidth="1"/>
    <col min="2581" max="2582" width="9.28515625" style="3" bestFit="1" customWidth="1"/>
    <col min="2583" max="2583" width="9.140625" style="3"/>
    <col min="2584" max="2584" width="10.28515625" style="3" bestFit="1" customWidth="1"/>
    <col min="2585" max="2586" width="9.28515625" style="3" bestFit="1" customWidth="1"/>
    <col min="2587" max="2587" width="9.140625" style="3"/>
    <col min="2588" max="2588" width="10.28515625" style="3" bestFit="1" customWidth="1"/>
    <col min="2589" max="2590" width="9.28515625" style="3" bestFit="1" customWidth="1"/>
    <col min="2591" max="2591" width="9.140625" style="3"/>
    <col min="2592" max="2592" width="10.28515625" style="3" bestFit="1" customWidth="1"/>
    <col min="2593" max="2594" width="9.28515625" style="3" bestFit="1" customWidth="1"/>
    <col min="2595" max="2595" width="9.140625" style="3"/>
    <col min="2596" max="2596" width="10.28515625" style="3" bestFit="1" customWidth="1"/>
    <col min="2597" max="2598" width="9.28515625" style="3" bestFit="1" customWidth="1"/>
    <col min="2599" max="2599" width="9.140625" style="3"/>
    <col min="2600" max="2600" width="10.28515625" style="3" bestFit="1" customWidth="1"/>
    <col min="2601" max="2602" width="9.28515625" style="3" bestFit="1" customWidth="1"/>
    <col min="2603" max="2603" width="9.140625" style="3"/>
    <col min="2604" max="2604" width="10.28515625" style="3" bestFit="1" customWidth="1"/>
    <col min="2605" max="2606" width="9.28515625" style="3" bestFit="1" customWidth="1"/>
    <col min="2607" max="2607" width="9.140625" style="3"/>
    <col min="2608" max="2608" width="10.28515625" style="3" bestFit="1" customWidth="1"/>
    <col min="2609" max="2610" width="9.28515625" style="3" bestFit="1" customWidth="1"/>
    <col min="2611" max="2611" width="9.140625" style="3"/>
    <col min="2612" max="2612" width="10.28515625" style="3" bestFit="1" customWidth="1"/>
    <col min="2613" max="2614" width="9.28515625" style="3" bestFit="1" customWidth="1"/>
    <col min="2615" max="2615" width="9.140625" style="3"/>
    <col min="2616" max="2616" width="10.28515625" style="3" bestFit="1" customWidth="1"/>
    <col min="2617" max="2618" width="9.28515625" style="3" bestFit="1" customWidth="1"/>
    <col min="2619" max="2619" width="9.140625" style="3"/>
    <col min="2620" max="2620" width="10.28515625" style="3" bestFit="1" customWidth="1"/>
    <col min="2621" max="2622" width="9.28515625" style="3" bestFit="1" customWidth="1"/>
    <col min="2623" max="2623" width="9.140625" style="3"/>
    <col min="2624" max="2624" width="10.28515625" style="3" bestFit="1" customWidth="1"/>
    <col min="2625" max="2626" width="9.28515625" style="3" bestFit="1" customWidth="1"/>
    <col min="2627" max="2627" width="9.140625" style="3"/>
    <col min="2628" max="2628" width="10.28515625" style="3" bestFit="1" customWidth="1"/>
    <col min="2629" max="2630" width="9.28515625" style="3" bestFit="1" customWidth="1"/>
    <col min="2631" max="2631" width="9.140625" style="3"/>
    <col min="2632" max="2632" width="10.28515625" style="3" bestFit="1" customWidth="1"/>
    <col min="2633" max="2634" width="9.28515625" style="3" bestFit="1" customWidth="1"/>
    <col min="2635" max="2635" width="9.140625" style="3"/>
    <col min="2636" max="2636" width="10.28515625" style="3" bestFit="1" customWidth="1"/>
    <col min="2637" max="2638" width="9.28515625" style="3" bestFit="1" customWidth="1"/>
    <col min="2639" max="2639" width="9.140625" style="3"/>
    <col min="2640" max="2640" width="10.28515625" style="3" bestFit="1" customWidth="1"/>
    <col min="2641" max="2642" width="9.28515625" style="3" bestFit="1" customWidth="1"/>
    <col min="2643" max="2643" width="9.140625" style="3"/>
    <col min="2644" max="2644" width="10.28515625" style="3" bestFit="1" customWidth="1"/>
    <col min="2645" max="2646" width="9.28515625" style="3" bestFit="1" customWidth="1"/>
    <col min="2647" max="2647" width="9.140625" style="3"/>
    <col min="2648" max="2648" width="10.28515625" style="3" bestFit="1" customWidth="1"/>
    <col min="2649" max="2650" width="9.28515625" style="3" bestFit="1" customWidth="1"/>
    <col min="2651" max="2651" width="9.140625" style="3"/>
    <col min="2652" max="2652" width="10.28515625" style="3" bestFit="1" customWidth="1"/>
    <col min="2653" max="2654" width="9.28515625" style="3" bestFit="1" customWidth="1"/>
    <col min="2655" max="2655" width="9.140625" style="3"/>
    <col min="2656" max="2656" width="10.28515625" style="3" bestFit="1" customWidth="1"/>
    <col min="2657" max="2658" width="9.28515625" style="3" bestFit="1" customWidth="1"/>
    <col min="2659" max="2659" width="9.140625" style="3"/>
    <col min="2660" max="2660" width="10.28515625" style="3" bestFit="1" customWidth="1"/>
    <col min="2661" max="2662" width="9.28515625" style="3" bestFit="1" customWidth="1"/>
    <col min="2663" max="2663" width="9.140625" style="3"/>
    <col min="2664" max="2664" width="10.28515625" style="3" bestFit="1" customWidth="1"/>
    <col min="2665" max="2666" width="9.28515625" style="3" bestFit="1" customWidth="1"/>
    <col min="2667" max="2667" width="9.140625" style="3"/>
    <col min="2668" max="2668" width="10.28515625" style="3" bestFit="1" customWidth="1"/>
    <col min="2669" max="2670" width="9.28515625" style="3" bestFit="1" customWidth="1"/>
    <col min="2671" max="2671" width="9.140625" style="3"/>
    <col min="2672" max="2672" width="10.28515625" style="3" bestFit="1" customWidth="1"/>
    <col min="2673" max="2674" width="9.28515625" style="3" bestFit="1" customWidth="1"/>
    <col min="2675" max="2675" width="9.140625" style="3"/>
    <col min="2676" max="2676" width="10.28515625" style="3" bestFit="1" customWidth="1"/>
    <col min="2677" max="2678" width="9.28515625" style="3" bestFit="1" customWidth="1"/>
    <col min="2679" max="2679" width="9.140625" style="3"/>
    <col min="2680" max="2680" width="10.28515625" style="3" bestFit="1" customWidth="1"/>
    <col min="2681" max="2682" width="9.28515625" style="3" bestFit="1" customWidth="1"/>
    <col min="2683" max="2683" width="9.140625" style="3"/>
    <col min="2684" max="2684" width="10.28515625" style="3" bestFit="1" customWidth="1"/>
    <col min="2685" max="2686" width="9.28515625" style="3" bestFit="1" customWidth="1"/>
    <col min="2687" max="2687" width="9.140625" style="3"/>
    <col min="2688" max="2688" width="10.28515625" style="3" bestFit="1" customWidth="1"/>
    <col min="2689" max="2690" width="9.28515625" style="3" bestFit="1" customWidth="1"/>
    <col min="2691" max="2691" width="9.140625" style="3"/>
    <col min="2692" max="2692" width="10.28515625" style="3" bestFit="1" customWidth="1"/>
    <col min="2693" max="2694" width="9.28515625" style="3" bestFit="1" customWidth="1"/>
    <col min="2695" max="2695" width="9.140625" style="3"/>
    <col min="2696" max="2696" width="10.28515625" style="3" bestFit="1" customWidth="1"/>
    <col min="2697" max="2698" width="9.28515625" style="3" bestFit="1" customWidth="1"/>
    <col min="2699" max="2699" width="9.140625" style="3"/>
    <col min="2700" max="2700" width="10.28515625" style="3" bestFit="1" customWidth="1"/>
    <col min="2701" max="2702" width="9.28515625" style="3" bestFit="1" customWidth="1"/>
    <col min="2703" max="2703" width="9.140625" style="3"/>
    <col min="2704" max="2704" width="10.28515625" style="3" bestFit="1" customWidth="1"/>
    <col min="2705" max="2706" width="9.28515625" style="3" bestFit="1" customWidth="1"/>
    <col min="2707" max="2707" width="9.140625" style="3"/>
    <col min="2708" max="2708" width="10.28515625" style="3" bestFit="1" customWidth="1"/>
    <col min="2709" max="2710" width="9.28515625" style="3" bestFit="1" customWidth="1"/>
    <col min="2711" max="2711" width="9.140625" style="3"/>
    <col min="2712" max="2712" width="10.28515625" style="3" bestFit="1" customWidth="1"/>
    <col min="2713" max="2714" width="9.28515625" style="3" bestFit="1" customWidth="1"/>
    <col min="2715" max="2715" width="9.140625" style="3"/>
    <col min="2716" max="2716" width="10.28515625" style="3" bestFit="1" customWidth="1"/>
    <col min="2717" max="2718" width="9.28515625" style="3" bestFit="1" customWidth="1"/>
    <col min="2719" max="2719" width="9.140625" style="3"/>
    <col min="2720" max="2720" width="10.28515625" style="3" bestFit="1" customWidth="1"/>
    <col min="2721" max="2722" width="9.28515625" style="3" bestFit="1" customWidth="1"/>
    <col min="2723" max="2723" width="9.140625" style="3"/>
    <col min="2724" max="2724" width="10.28515625" style="3" bestFit="1" customWidth="1"/>
    <col min="2725" max="2726" width="9.28515625" style="3" bestFit="1" customWidth="1"/>
    <col min="2727" max="2727" width="9.140625" style="3"/>
    <col min="2728" max="2728" width="10.28515625" style="3" bestFit="1" customWidth="1"/>
    <col min="2729" max="2730" width="9.28515625" style="3" bestFit="1" customWidth="1"/>
    <col min="2731" max="2731" width="9.140625" style="3"/>
    <col min="2732" max="2732" width="10.28515625" style="3" bestFit="1" customWidth="1"/>
    <col min="2733" max="2734" width="9.28515625" style="3" bestFit="1" customWidth="1"/>
    <col min="2735" max="2735" width="9.140625" style="3"/>
    <col min="2736" max="2736" width="10.28515625" style="3" bestFit="1" customWidth="1"/>
    <col min="2737" max="2738" width="9.28515625" style="3" bestFit="1" customWidth="1"/>
    <col min="2739" max="2739" width="9.140625" style="3"/>
    <col min="2740" max="2740" width="10.28515625" style="3" bestFit="1" customWidth="1"/>
    <col min="2741" max="2742" width="9.28515625" style="3" bestFit="1" customWidth="1"/>
    <col min="2743" max="2743" width="9.140625" style="3"/>
    <col min="2744" max="2744" width="10.28515625" style="3" bestFit="1" customWidth="1"/>
    <col min="2745" max="2746" width="9.28515625" style="3" bestFit="1" customWidth="1"/>
    <col min="2747" max="2747" width="9.140625" style="3"/>
    <col min="2748" max="2748" width="10.28515625" style="3" bestFit="1" customWidth="1"/>
    <col min="2749" max="2750" width="9.28515625" style="3" bestFit="1" customWidth="1"/>
    <col min="2751" max="2751" width="9.140625" style="3"/>
    <col min="2752" max="2752" width="10.28515625" style="3" bestFit="1" customWidth="1"/>
    <col min="2753" max="2754" width="9.28515625" style="3" bestFit="1" customWidth="1"/>
    <col min="2755" max="2755" width="9.140625" style="3"/>
    <col min="2756" max="2756" width="10.28515625" style="3" bestFit="1" customWidth="1"/>
    <col min="2757" max="2758" width="9.28515625" style="3" bestFit="1" customWidth="1"/>
    <col min="2759" max="2759" width="9.140625" style="3"/>
    <col min="2760" max="2760" width="10.28515625" style="3" bestFit="1" customWidth="1"/>
    <col min="2761" max="2762" width="9.28515625" style="3" bestFit="1" customWidth="1"/>
    <col min="2763" max="2763" width="9.140625" style="3"/>
    <col min="2764" max="2764" width="10.28515625" style="3" bestFit="1" customWidth="1"/>
    <col min="2765" max="2766" width="9.28515625" style="3" bestFit="1" customWidth="1"/>
    <col min="2767" max="2767" width="9.140625" style="3"/>
    <col min="2768" max="2768" width="10.28515625" style="3" bestFit="1" customWidth="1"/>
    <col min="2769" max="2770" width="9.28515625" style="3" bestFit="1" customWidth="1"/>
    <col min="2771" max="2771" width="9.140625" style="3"/>
    <col min="2772" max="2772" width="10.28515625" style="3" bestFit="1" customWidth="1"/>
    <col min="2773" max="2774" width="9.28515625" style="3" bestFit="1" customWidth="1"/>
    <col min="2775" max="2775" width="9.140625" style="3"/>
    <col min="2776" max="2776" width="10.28515625" style="3" bestFit="1" customWidth="1"/>
    <col min="2777" max="2778" width="9.28515625" style="3" bestFit="1" customWidth="1"/>
    <col min="2779" max="2779" width="9.140625" style="3"/>
    <col min="2780" max="2780" width="10.28515625" style="3" bestFit="1" customWidth="1"/>
    <col min="2781" max="2782" width="9.28515625" style="3" bestFit="1" customWidth="1"/>
    <col min="2783" max="2783" width="9.140625" style="3"/>
    <col min="2784" max="2784" width="10.28515625" style="3" bestFit="1" customWidth="1"/>
    <col min="2785" max="2786" width="9.28515625" style="3" bestFit="1" customWidth="1"/>
    <col min="2787" max="2787" width="9.140625" style="3"/>
    <col min="2788" max="2788" width="10.28515625" style="3" bestFit="1" customWidth="1"/>
    <col min="2789" max="2790" width="9.28515625" style="3" bestFit="1" customWidth="1"/>
    <col min="2791" max="2791" width="9.140625" style="3"/>
    <col min="2792" max="2792" width="10.28515625" style="3" bestFit="1" customWidth="1"/>
    <col min="2793" max="2794" width="9.28515625" style="3" bestFit="1" customWidth="1"/>
    <col min="2795" max="2795" width="9.140625" style="3"/>
    <col min="2796" max="2796" width="10.28515625" style="3" bestFit="1" customWidth="1"/>
    <col min="2797" max="2798" width="9.28515625" style="3" bestFit="1" customWidth="1"/>
    <col min="2799" max="2799" width="9.140625" style="3"/>
    <col min="2800" max="2800" width="10.28515625" style="3" bestFit="1" customWidth="1"/>
    <col min="2801" max="2802" width="9.28515625" style="3" bestFit="1" customWidth="1"/>
    <col min="2803" max="2803" width="9.140625" style="3"/>
    <col min="2804" max="2804" width="10.28515625" style="3" bestFit="1" customWidth="1"/>
    <col min="2805" max="2806" width="9.28515625" style="3" bestFit="1" customWidth="1"/>
    <col min="2807" max="2807" width="9.140625" style="3"/>
    <col min="2808" max="2808" width="10.28515625" style="3" bestFit="1" customWidth="1"/>
    <col min="2809" max="2810" width="9.28515625" style="3" bestFit="1" customWidth="1"/>
    <col min="2811" max="2811" width="9.140625" style="3"/>
    <col min="2812" max="2812" width="10.28515625" style="3" bestFit="1" customWidth="1"/>
    <col min="2813" max="2814" width="9.28515625" style="3" bestFit="1" customWidth="1"/>
    <col min="2815" max="2815" width="9.140625" style="3"/>
    <col min="2816" max="2816" width="10.28515625" style="3" bestFit="1" customWidth="1"/>
    <col min="2817" max="2818" width="9.28515625" style="3" bestFit="1" customWidth="1"/>
    <col min="2819" max="2819" width="9.140625" style="3"/>
    <col min="2820" max="2820" width="10.28515625" style="3" bestFit="1" customWidth="1"/>
    <col min="2821" max="2822" width="9.28515625" style="3" bestFit="1" customWidth="1"/>
    <col min="2823" max="2823" width="9.140625" style="3"/>
    <col min="2824" max="2824" width="10.28515625" style="3" bestFit="1" customWidth="1"/>
    <col min="2825" max="2826" width="9.28515625" style="3" bestFit="1" customWidth="1"/>
    <col min="2827" max="2827" width="9.140625" style="3"/>
    <col min="2828" max="2828" width="10.28515625" style="3" bestFit="1" customWidth="1"/>
    <col min="2829" max="2830" width="9.28515625" style="3" bestFit="1" customWidth="1"/>
    <col min="2831" max="2831" width="9.140625" style="3"/>
    <col min="2832" max="2832" width="10.28515625" style="3" bestFit="1" customWidth="1"/>
    <col min="2833" max="2834" width="9.28515625" style="3" bestFit="1" customWidth="1"/>
    <col min="2835" max="2835" width="9.140625" style="3"/>
    <col min="2836" max="2836" width="10.28515625" style="3" bestFit="1" customWidth="1"/>
    <col min="2837" max="2838" width="9.28515625" style="3" bestFit="1" customWidth="1"/>
    <col min="2839" max="2839" width="9.140625" style="3"/>
    <col min="2840" max="2840" width="10.28515625" style="3" bestFit="1" customWidth="1"/>
    <col min="2841" max="2842" width="9.28515625" style="3" bestFit="1" customWidth="1"/>
    <col min="2843" max="2843" width="9.140625" style="3"/>
    <col min="2844" max="2844" width="10.28515625" style="3" bestFit="1" customWidth="1"/>
    <col min="2845" max="2846" width="9.28515625" style="3" bestFit="1" customWidth="1"/>
    <col min="2847" max="2847" width="9.140625" style="3"/>
    <col min="2848" max="2848" width="10.28515625" style="3" bestFit="1" customWidth="1"/>
    <col min="2849" max="2850" width="9.28515625" style="3" bestFit="1" customWidth="1"/>
    <col min="2851" max="2851" width="9.140625" style="3"/>
    <col min="2852" max="2852" width="10.28515625" style="3" bestFit="1" customWidth="1"/>
    <col min="2853" max="2854" width="9.28515625" style="3" bestFit="1" customWidth="1"/>
    <col min="2855" max="2855" width="9.140625" style="3"/>
    <col min="2856" max="2856" width="10.28515625" style="3" bestFit="1" customWidth="1"/>
    <col min="2857" max="2858" width="9.28515625" style="3" bestFit="1" customWidth="1"/>
    <col min="2859" max="2859" width="9.140625" style="3"/>
    <col min="2860" max="2860" width="10.28515625" style="3" bestFit="1" customWidth="1"/>
    <col min="2861" max="2862" width="9.28515625" style="3" bestFit="1" customWidth="1"/>
    <col min="2863" max="2863" width="9.140625" style="3"/>
    <col min="2864" max="2864" width="10.28515625" style="3" bestFit="1" customWidth="1"/>
    <col min="2865" max="2866" width="9.28515625" style="3" bestFit="1" customWidth="1"/>
    <col min="2867" max="2867" width="9.140625" style="3"/>
    <col min="2868" max="2868" width="10.28515625" style="3" bestFit="1" customWidth="1"/>
    <col min="2869" max="2870" width="9.28515625" style="3" bestFit="1" customWidth="1"/>
    <col min="2871" max="2871" width="9.140625" style="3"/>
    <col min="2872" max="2872" width="10.28515625" style="3" bestFit="1" customWidth="1"/>
    <col min="2873" max="2874" width="9.28515625" style="3" bestFit="1" customWidth="1"/>
    <col min="2875" max="2875" width="9.140625" style="3"/>
    <col min="2876" max="2876" width="10.28515625" style="3" bestFit="1" customWidth="1"/>
    <col min="2877" max="2878" width="9.28515625" style="3" bestFit="1" customWidth="1"/>
    <col min="2879" max="2879" width="9.140625" style="3"/>
    <col min="2880" max="2880" width="10.28515625" style="3" bestFit="1" customWidth="1"/>
    <col min="2881" max="2882" width="9.28515625" style="3" bestFit="1" customWidth="1"/>
    <col min="2883" max="2883" width="9.140625" style="3"/>
    <col min="2884" max="2884" width="10.28515625" style="3" bestFit="1" customWidth="1"/>
    <col min="2885" max="2886" width="9.28515625" style="3" bestFit="1" customWidth="1"/>
    <col min="2887" max="2887" width="9.140625" style="3"/>
    <col min="2888" max="2888" width="10.28515625" style="3" bestFit="1" customWidth="1"/>
    <col min="2889" max="2890" width="9.28515625" style="3" bestFit="1" customWidth="1"/>
    <col min="2891" max="2891" width="9.140625" style="3"/>
    <col min="2892" max="2892" width="10.28515625" style="3" bestFit="1" customWidth="1"/>
    <col min="2893" max="2894" width="9.28515625" style="3" bestFit="1" customWidth="1"/>
    <col min="2895" max="2895" width="9.140625" style="3"/>
    <col min="2896" max="2896" width="10.28515625" style="3" bestFit="1" customWidth="1"/>
    <col min="2897" max="2898" width="9.28515625" style="3" bestFit="1" customWidth="1"/>
    <col min="2899" max="2899" width="9.140625" style="3"/>
    <col min="2900" max="2900" width="10.28515625" style="3" bestFit="1" customWidth="1"/>
    <col min="2901" max="2902" width="9.28515625" style="3" bestFit="1" customWidth="1"/>
    <col min="2903" max="2903" width="9.140625" style="3"/>
    <col min="2904" max="2904" width="10.28515625" style="3" bestFit="1" customWidth="1"/>
    <col min="2905" max="2906" width="9.28515625" style="3" bestFit="1" customWidth="1"/>
    <col min="2907" max="2907" width="9.140625" style="3"/>
    <col min="2908" max="2908" width="10.28515625" style="3" bestFit="1" customWidth="1"/>
    <col min="2909" max="2910" width="9.28515625" style="3" bestFit="1" customWidth="1"/>
    <col min="2911" max="2911" width="9.140625" style="3"/>
    <col min="2912" max="2912" width="10.28515625" style="3" bestFit="1" customWidth="1"/>
    <col min="2913" max="2914" width="9.28515625" style="3" bestFit="1" customWidth="1"/>
    <col min="2915" max="2915" width="9.140625" style="3"/>
    <col min="2916" max="2916" width="10.28515625" style="3" bestFit="1" customWidth="1"/>
    <col min="2917" max="2918" width="9.28515625" style="3" bestFit="1" customWidth="1"/>
    <col min="2919" max="2919" width="9.140625" style="3"/>
    <col min="2920" max="2920" width="10.28515625" style="3" bestFit="1" customWidth="1"/>
    <col min="2921" max="2922" width="9.28515625" style="3" bestFit="1" customWidth="1"/>
    <col min="2923" max="2923" width="9.140625" style="3"/>
    <col min="2924" max="2924" width="10.28515625" style="3" bestFit="1" customWidth="1"/>
    <col min="2925" max="2926" width="9.28515625" style="3" bestFit="1" customWidth="1"/>
    <col min="2927" max="2927" width="9.140625" style="3"/>
    <col min="2928" max="2928" width="10.28515625" style="3" bestFit="1" customWidth="1"/>
    <col min="2929" max="2930" width="9.28515625" style="3" bestFit="1" customWidth="1"/>
    <col min="2931" max="2931" width="9.140625" style="3"/>
    <col min="2932" max="2932" width="10.28515625" style="3" bestFit="1" customWidth="1"/>
    <col min="2933" max="2934" width="9.28515625" style="3" bestFit="1" customWidth="1"/>
    <col min="2935" max="2935" width="9.140625" style="3"/>
    <col min="2936" max="2936" width="10.28515625" style="3" bestFit="1" customWidth="1"/>
    <col min="2937" max="2938" width="9.28515625" style="3" bestFit="1" customWidth="1"/>
    <col min="2939" max="2939" width="9.140625" style="3"/>
    <col min="2940" max="2940" width="10.28515625" style="3" bestFit="1" customWidth="1"/>
    <col min="2941" max="2942" width="9.28515625" style="3" bestFit="1" customWidth="1"/>
    <col min="2943" max="2943" width="9.140625" style="3"/>
    <col min="2944" max="2944" width="10.28515625" style="3" bestFit="1" customWidth="1"/>
    <col min="2945" max="2946" width="9.28515625" style="3" bestFit="1" customWidth="1"/>
    <col min="2947" max="2947" width="9.140625" style="3"/>
    <col min="2948" max="2948" width="10.28515625" style="3" bestFit="1" customWidth="1"/>
    <col min="2949" max="2950" width="9.28515625" style="3" bestFit="1" customWidth="1"/>
    <col min="2951" max="2951" width="9.140625" style="3"/>
    <col min="2952" max="2952" width="10.28515625" style="3" bestFit="1" customWidth="1"/>
    <col min="2953" max="2954" width="9.28515625" style="3" bestFit="1" customWidth="1"/>
    <col min="2955" max="2955" width="9.140625" style="3"/>
    <col min="2956" max="2956" width="10.28515625" style="3" bestFit="1" customWidth="1"/>
    <col min="2957" max="2958" width="9.28515625" style="3" bestFit="1" customWidth="1"/>
    <col min="2959" max="2959" width="9.140625" style="3"/>
    <col min="2960" max="2960" width="10.28515625" style="3" bestFit="1" customWidth="1"/>
    <col min="2961" max="2962" width="9.28515625" style="3" bestFit="1" customWidth="1"/>
    <col min="2963" max="2963" width="9.140625" style="3"/>
    <col min="2964" max="2964" width="10.28515625" style="3" bestFit="1" customWidth="1"/>
    <col min="2965" max="2966" width="9.28515625" style="3" bestFit="1" customWidth="1"/>
    <col min="2967" max="2967" width="9.140625" style="3"/>
    <col min="2968" max="2968" width="10.28515625" style="3" bestFit="1" customWidth="1"/>
    <col min="2969" max="2970" width="9.28515625" style="3" bestFit="1" customWidth="1"/>
    <col min="2971" max="2971" width="9.140625" style="3"/>
    <col min="2972" max="2972" width="10.28515625" style="3" bestFit="1" customWidth="1"/>
    <col min="2973" max="2974" width="9.28515625" style="3" bestFit="1" customWidth="1"/>
    <col min="2975" max="2975" width="9.140625" style="3"/>
    <col min="2976" max="2976" width="10.28515625" style="3" bestFit="1" customWidth="1"/>
    <col min="2977" max="2978" width="9.28515625" style="3" bestFit="1" customWidth="1"/>
    <col min="2979" max="2979" width="9.140625" style="3"/>
    <col min="2980" max="2980" width="10.28515625" style="3" bestFit="1" customWidth="1"/>
    <col min="2981" max="2982" width="9.28515625" style="3" bestFit="1" customWidth="1"/>
    <col min="2983" max="2983" width="9.140625" style="3"/>
    <col min="2984" max="2984" width="10.28515625" style="3" bestFit="1" customWidth="1"/>
    <col min="2985" max="2986" width="9.28515625" style="3" bestFit="1" customWidth="1"/>
    <col min="2987" max="2987" width="9.140625" style="3"/>
    <col min="2988" max="2988" width="10.28515625" style="3" bestFit="1" customWidth="1"/>
    <col min="2989" max="2990" width="9.28515625" style="3" bestFit="1" customWidth="1"/>
    <col min="2991" max="2991" width="9.140625" style="3"/>
    <col min="2992" max="2992" width="10.28515625" style="3" bestFit="1" customWidth="1"/>
    <col min="2993" max="2994" width="9.28515625" style="3" bestFit="1" customWidth="1"/>
    <col min="2995" max="2995" width="9.140625" style="3"/>
    <col min="2996" max="2996" width="10.28515625" style="3" bestFit="1" customWidth="1"/>
    <col min="2997" max="2998" width="9.28515625" style="3" bestFit="1" customWidth="1"/>
    <col min="2999" max="2999" width="9.140625" style="3"/>
    <col min="3000" max="3000" width="10.28515625" style="3" bestFit="1" customWidth="1"/>
    <col min="3001" max="3002" width="9.28515625" style="3" bestFit="1" customWidth="1"/>
    <col min="3003" max="3003" width="9.140625" style="3"/>
    <col min="3004" max="3004" width="10.28515625" style="3" bestFit="1" customWidth="1"/>
    <col min="3005" max="3006" width="9.28515625" style="3" bestFit="1" customWidth="1"/>
    <col min="3007" max="3007" width="9.140625" style="3"/>
    <col min="3008" max="3008" width="10.28515625" style="3" bestFit="1" customWidth="1"/>
    <col min="3009" max="3010" width="9.28515625" style="3" bestFit="1" customWidth="1"/>
    <col min="3011" max="3011" width="9.140625" style="3"/>
    <col min="3012" max="3012" width="10.28515625" style="3" bestFit="1" customWidth="1"/>
    <col min="3013" max="3014" width="9.28515625" style="3" bestFit="1" customWidth="1"/>
    <col min="3015" max="3015" width="9.140625" style="3"/>
    <col min="3016" max="3016" width="10.28515625" style="3" bestFit="1" customWidth="1"/>
    <col min="3017" max="3018" width="9.28515625" style="3" bestFit="1" customWidth="1"/>
    <col min="3019" max="3019" width="9.140625" style="3"/>
    <col min="3020" max="3020" width="10.28515625" style="3" bestFit="1" customWidth="1"/>
    <col min="3021" max="3022" width="9.28515625" style="3" bestFit="1" customWidth="1"/>
    <col min="3023" max="3023" width="9.140625" style="3"/>
    <col min="3024" max="3024" width="10.28515625" style="3" bestFit="1" customWidth="1"/>
    <col min="3025" max="3026" width="9.28515625" style="3" bestFit="1" customWidth="1"/>
    <col min="3027" max="3027" width="9.140625" style="3"/>
    <col min="3028" max="3028" width="10.28515625" style="3" bestFit="1" customWidth="1"/>
    <col min="3029" max="3030" width="9.28515625" style="3" bestFit="1" customWidth="1"/>
    <col min="3031" max="3031" width="9.140625" style="3"/>
    <col min="3032" max="3032" width="10.28515625" style="3" bestFit="1" customWidth="1"/>
    <col min="3033" max="3034" width="9.28515625" style="3" bestFit="1" customWidth="1"/>
    <col min="3035" max="3035" width="9.140625" style="3"/>
    <col min="3036" max="3036" width="10.28515625" style="3" bestFit="1" customWidth="1"/>
    <col min="3037" max="3038" width="9.28515625" style="3" bestFit="1" customWidth="1"/>
    <col min="3039" max="3039" width="9.140625" style="3"/>
    <col min="3040" max="3040" width="10.28515625" style="3" bestFit="1" customWidth="1"/>
    <col min="3041" max="3042" width="9.28515625" style="3" bestFit="1" customWidth="1"/>
    <col min="3043" max="3043" width="9.140625" style="3"/>
    <col min="3044" max="3044" width="10.28515625" style="3" bestFit="1" customWidth="1"/>
    <col min="3045" max="3046" width="9.28515625" style="3" bestFit="1" customWidth="1"/>
    <col min="3047" max="3047" width="9.140625" style="3"/>
    <col min="3048" max="3048" width="10.28515625" style="3" bestFit="1" customWidth="1"/>
    <col min="3049" max="3050" width="9.28515625" style="3" bestFit="1" customWidth="1"/>
    <col min="3051" max="3051" width="9.140625" style="3"/>
    <col min="3052" max="3052" width="10.28515625" style="3" bestFit="1" customWidth="1"/>
    <col min="3053" max="3054" width="9.28515625" style="3" bestFit="1" customWidth="1"/>
    <col min="3055" max="3055" width="9.140625" style="3"/>
    <col min="3056" max="3056" width="10.28515625" style="3" bestFit="1" customWidth="1"/>
    <col min="3057" max="3058" width="9.28515625" style="3" bestFit="1" customWidth="1"/>
    <col min="3059" max="3059" width="9.140625" style="3"/>
    <col min="3060" max="3060" width="10.28515625" style="3" bestFit="1" customWidth="1"/>
    <col min="3061" max="3062" width="9.28515625" style="3" bestFit="1" customWidth="1"/>
    <col min="3063" max="3063" width="9.140625" style="3"/>
    <col min="3064" max="3064" width="10.28515625" style="3" bestFit="1" customWidth="1"/>
    <col min="3065" max="3066" width="9.28515625" style="3" bestFit="1" customWidth="1"/>
    <col min="3067" max="3067" width="9.140625" style="3"/>
    <col min="3068" max="3068" width="10.28515625" style="3" bestFit="1" customWidth="1"/>
    <col min="3069" max="3070" width="9.28515625" style="3" bestFit="1" customWidth="1"/>
    <col min="3071" max="3071" width="9.140625" style="3"/>
    <col min="3072" max="3072" width="10.28515625" style="3" bestFit="1" customWidth="1"/>
    <col min="3073" max="3074" width="9.28515625" style="3" bestFit="1" customWidth="1"/>
    <col min="3075" max="3075" width="9.140625" style="3"/>
    <col min="3076" max="3076" width="10.28515625" style="3" bestFit="1" customWidth="1"/>
    <col min="3077" max="3078" width="9.28515625" style="3" bestFit="1" customWidth="1"/>
    <col min="3079" max="3079" width="9.140625" style="3"/>
    <col min="3080" max="3080" width="10.28515625" style="3" bestFit="1" customWidth="1"/>
    <col min="3081" max="3082" width="9.28515625" style="3" bestFit="1" customWidth="1"/>
    <col min="3083" max="3083" width="9.140625" style="3"/>
    <col min="3084" max="3084" width="10.28515625" style="3" bestFit="1" customWidth="1"/>
    <col min="3085" max="3086" width="9.28515625" style="3" bestFit="1" customWidth="1"/>
    <col min="3087" max="3087" width="9.140625" style="3"/>
    <col min="3088" max="3088" width="10.28515625" style="3" bestFit="1" customWidth="1"/>
    <col min="3089" max="3090" width="9.28515625" style="3" bestFit="1" customWidth="1"/>
    <col min="3091" max="3091" width="9.140625" style="3"/>
    <col min="3092" max="3092" width="10.28515625" style="3" bestFit="1" customWidth="1"/>
    <col min="3093" max="3094" width="9.28515625" style="3" bestFit="1" customWidth="1"/>
    <col min="3095" max="3095" width="9.140625" style="3"/>
    <col min="3096" max="3096" width="10.28515625" style="3" bestFit="1" customWidth="1"/>
    <col min="3097" max="3098" width="9.28515625" style="3" bestFit="1" customWidth="1"/>
    <col min="3099" max="3099" width="9.140625" style="3"/>
    <col min="3100" max="3100" width="10.28515625" style="3" bestFit="1" customWidth="1"/>
    <col min="3101" max="3102" width="9.28515625" style="3" bestFit="1" customWidth="1"/>
    <col min="3103" max="3103" width="9.140625" style="3"/>
    <col min="3104" max="3104" width="10.28515625" style="3" bestFit="1" customWidth="1"/>
    <col min="3105" max="3106" width="9.28515625" style="3" bestFit="1" customWidth="1"/>
    <col min="3107" max="3107" width="9.140625" style="3"/>
    <col min="3108" max="3108" width="10.28515625" style="3" bestFit="1" customWidth="1"/>
    <col min="3109" max="3110" width="9.28515625" style="3" bestFit="1" customWidth="1"/>
    <col min="3111" max="3111" width="9.140625" style="3"/>
    <col min="3112" max="3112" width="10.28515625" style="3" bestFit="1" customWidth="1"/>
    <col min="3113" max="3114" width="9.28515625" style="3" bestFit="1" customWidth="1"/>
    <col min="3115" max="3115" width="9.140625" style="3"/>
    <col min="3116" max="3116" width="10.28515625" style="3" bestFit="1" customWidth="1"/>
    <col min="3117" max="3118" width="9.28515625" style="3" bestFit="1" customWidth="1"/>
    <col min="3119" max="3119" width="9.140625" style="3"/>
    <col min="3120" max="3120" width="10.28515625" style="3" bestFit="1" customWidth="1"/>
    <col min="3121" max="3122" width="9.28515625" style="3" bestFit="1" customWidth="1"/>
    <col min="3123" max="3123" width="9.140625" style="3"/>
    <col min="3124" max="3124" width="10.28515625" style="3" bestFit="1" customWidth="1"/>
    <col min="3125" max="3126" width="9.28515625" style="3" bestFit="1" customWidth="1"/>
    <col min="3127" max="3127" width="9.140625" style="3"/>
    <col min="3128" max="3128" width="10.28515625" style="3" bestFit="1" customWidth="1"/>
    <col min="3129" max="3130" width="9.28515625" style="3" bestFit="1" customWidth="1"/>
    <col min="3131" max="3131" width="9.140625" style="3"/>
    <col min="3132" max="3132" width="10.28515625" style="3" bestFit="1" customWidth="1"/>
    <col min="3133" max="3134" width="9.28515625" style="3" bestFit="1" customWidth="1"/>
    <col min="3135" max="3135" width="9.140625" style="3"/>
    <col min="3136" max="3136" width="10.28515625" style="3" bestFit="1" customWidth="1"/>
    <col min="3137" max="3138" width="9.28515625" style="3" bestFit="1" customWidth="1"/>
    <col min="3139" max="3139" width="9.140625" style="3"/>
    <col min="3140" max="3140" width="10.28515625" style="3" bestFit="1" customWidth="1"/>
    <col min="3141" max="3142" width="9.28515625" style="3" bestFit="1" customWidth="1"/>
    <col min="3143" max="3143" width="9.140625" style="3"/>
    <col min="3144" max="3144" width="10.28515625" style="3" bestFit="1" customWidth="1"/>
    <col min="3145" max="3146" width="9.28515625" style="3" bestFit="1" customWidth="1"/>
    <col min="3147" max="3147" width="9.140625" style="3"/>
    <col min="3148" max="3148" width="10.28515625" style="3" bestFit="1" customWidth="1"/>
    <col min="3149" max="3150" width="9.28515625" style="3" bestFit="1" customWidth="1"/>
    <col min="3151" max="3151" width="9.140625" style="3"/>
    <col min="3152" max="3152" width="10.28515625" style="3" bestFit="1" customWidth="1"/>
    <col min="3153" max="3154" width="9.28515625" style="3" bestFit="1" customWidth="1"/>
    <col min="3155" max="3155" width="9.140625" style="3"/>
    <col min="3156" max="3156" width="10.28515625" style="3" bestFit="1" customWidth="1"/>
    <col min="3157" max="3158" width="9.28515625" style="3" bestFit="1" customWidth="1"/>
    <col min="3159" max="3159" width="9.140625" style="3"/>
    <col min="3160" max="3160" width="10.28515625" style="3" bestFit="1" customWidth="1"/>
    <col min="3161" max="3162" width="9.28515625" style="3" bestFit="1" customWidth="1"/>
    <col min="3163" max="3163" width="9.140625" style="3"/>
    <col min="3164" max="3164" width="10.28515625" style="3" bestFit="1" customWidth="1"/>
    <col min="3165" max="3166" width="9.28515625" style="3" bestFit="1" customWidth="1"/>
    <col min="3167" max="3167" width="9.140625" style="3"/>
    <col min="3168" max="3168" width="10.28515625" style="3" bestFit="1" customWidth="1"/>
    <col min="3169" max="3170" width="9.28515625" style="3" bestFit="1" customWidth="1"/>
    <col min="3171" max="3171" width="9.140625" style="3"/>
    <col min="3172" max="3172" width="10.28515625" style="3" bestFit="1" customWidth="1"/>
    <col min="3173" max="3174" width="9.28515625" style="3" bestFit="1" customWidth="1"/>
    <col min="3175" max="3175" width="9.140625" style="3"/>
    <col min="3176" max="3176" width="10.28515625" style="3" bestFit="1" customWidth="1"/>
    <col min="3177" max="3178" width="9.28515625" style="3" bestFit="1" customWidth="1"/>
    <col min="3179" max="3179" width="9.140625" style="3"/>
    <col min="3180" max="3180" width="10.28515625" style="3" bestFit="1" customWidth="1"/>
    <col min="3181" max="3182" width="9.28515625" style="3" bestFit="1" customWidth="1"/>
    <col min="3183" max="3183" width="9.140625" style="3"/>
    <col min="3184" max="3184" width="10.28515625" style="3" bestFit="1" customWidth="1"/>
    <col min="3185" max="3186" width="9.28515625" style="3" bestFit="1" customWidth="1"/>
    <col min="3187" max="3187" width="9.140625" style="3"/>
    <col min="3188" max="3188" width="10.28515625" style="3" bestFit="1" customWidth="1"/>
    <col min="3189" max="3190" width="9.28515625" style="3" bestFit="1" customWidth="1"/>
    <col min="3191" max="3191" width="9.140625" style="3"/>
    <col min="3192" max="3192" width="10.28515625" style="3" bestFit="1" customWidth="1"/>
    <col min="3193" max="3194" width="9.28515625" style="3" bestFit="1" customWidth="1"/>
    <col min="3195" max="3195" width="9.140625" style="3"/>
    <col min="3196" max="3196" width="10.28515625" style="3" bestFit="1" customWidth="1"/>
    <col min="3197" max="3198" width="9.28515625" style="3" bestFit="1" customWidth="1"/>
    <col min="3199" max="3199" width="9.140625" style="3"/>
    <col min="3200" max="3200" width="10.28515625" style="3" bestFit="1" customWidth="1"/>
    <col min="3201" max="3202" width="9.28515625" style="3" bestFit="1" customWidth="1"/>
    <col min="3203" max="3203" width="9.140625" style="3"/>
    <col min="3204" max="3204" width="10.28515625" style="3" bestFit="1" customWidth="1"/>
    <col min="3205" max="3206" width="9.28515625" style="3" bestFit="1" customWidth="1"/>
    <col min="3207" max="3207" width="9.140625" style="3"/>
    <col min="3208" max="3208" width="10.28515625" style="3" bestFit="1" customWidth="1"/>
    <col min="3209" max="3210" width="9.28515625" style="3" bestFit="1" customWidth="1"/>
    <col min="3211" max="3211" width="9.140625" style="3"/>
    <col min="3212" max="3212" width="10.28515625" style="3" bestFit="1" customWidth="1"/>
    <col min="3213" max="3214" width="9.28515625" style="3" bestFit="1" customWidth="1"/>
    <col min="3215" max="3215" width="9.140625" style="3"/>
    <col min="3216" max="3216" width="10.28515625" style="3" bestFit="1" customWidth="1"/>
    <col min="3217" max="3218" width="9.28515625" style="3" bestFit="1" customWidth="1"/>
    <col min="3219" max="3219" width="9.140625" style="3"/>
    <col min="3220" max="3220" width="10.28515625" style="3" bestFit="1" customWidth="1"/>
    <col min="3221" max="3222" width="9.28515625" style="3" bestFit="1" customWidth="1"/>
    <col min="3223" max="3223" width="9.140625" style="3"/>
    <col min="3224" max="3224" width="10.28515625" style="3" bestFit="1" customWidth="1"/>
    <col min="3225" max="3226" width="9.28515625" style="3" bestFit="1" customWidth="1"/>
    <col min="3227" max="3227" width="9.140625" style="3"/>
    <col min="3228" max="3228" width="10.28515625" style="3" bestFit="1" customWidth="1"/>
    <col min="3229" max="3230" width="9.28515625" style="3" bestFit="1" customWidth="1"/>
    <col min="3231" max="3231" width="9.140625" style="3"/>
    <col min="3232" max="3232" width="10.28515625" style="3" bestFit="1" customWidth="1"/>
    <col min="3233" max="3234" width="9.28515625" style="3" bestFit="1" customWidth="1"/>
    <col min="3235" max="3235" width="9.140625" style="3"/>
    <col min="3236" max="3236" width="10.28515625" style="3" bestFit="1" customWidth="1"/>
    <col min="3237" max="3238" width="9.28515625" style="3" bestFit="1" customWidth="1"/>
    <col min="3239" max="3239" width="9.140625" style="3"/>
    <col min="3240" max="3240" width="10.28515625" style="3" bestFit="1" customWidth="1"/>
    <col min="3241" max="3242" width="9.28515625" style="3" bestFit="1" customWidth="1"/>
    <col min="3243" max="3243" width="9.140625" style="3"/>
    <col min="3244" max="3244" width="10.28515625" style="3" bestFit="1" customWidth="1"/>
    <col min="3245" max="3246" width="9.28515625" style="3" bestFit="1" customWidth="1"/>
    <col min="3247" max="3247" width="9.140625" style="3"/>
    <col min="3248" max="3248" width="10.28515625" style="3" bestFit="1" customWidth="1"/>
    <col min="3249" max="3250" width="9.28515625" style="3" bestFit="1" customWidth="1"/>
    <col min="3251" max="3251" width="9.140625" style="3"/>
    <col min="3252" max="3252" width="10.28515625" style="3" bestFit="1" customWidth="1"/>
    <col min="3253" max="3254" width="9.28515625" style="3" bestFit="1" customWidth="1"/>
    <col min="3255" max="3255" width="9.140625" style="3"/>
    <col min="3256" max="3256" width="10.28515625" style="3" bestFit="1" customWidth="1"/>
    <col min="3257" max="3258" width="9.28515625" style="3" bestFit="1" customWidth="1"/>
    <col min="3259" max="3259" width="9.140625" style="3"/>
    <col min="3260" max="3260" width="10.28515625" style="3" bestFit="1" customWidth="1"/>
    <col min="3261" max="3262" width="9.28515625" style="3" bestFit="1" customWidth="1"/>
    <col min="3263" max="3263" width="9.140625" style="3"/>
    <col min="3264" max="3264" width="10.28515625" style="3" bestFit="1" customWidth="1"/>
    <col min="3265" max="3266" width="9.28515625" style="3" bestFit="1" customWidth="1"/>
    <col min="3267" max="3267" width="9.140625" style="3"/>
    <col min="3268" max="3268" width="10.28515625" style="3" bestFit="1" customWidth="1"/>
    <col min="3269" max="3270" width="9.28515625" style="3" bestFit="1" customWidth="1"/>
    <col min="3271" max="3271" width="9.140625" style="3"/>
    <col min="3272" max="3272" width="10.28515625" style="3" bestFit="1" customWidth="1"/>
    <col min="3273" max="3274" width="9.28515625" style="3" bestFit="1" customWidth="1"/>
    <col min="3275" max="3275" width="9.140625" style="3"/>
    <col min="3276" max="3276" width="10.28515625" style="3" bestFit="1" customWidth="1"/>
    <col min="3277" max="3278" width="9.28515625" style="3" bestFit="1" customWidth="1"/>
    <col min="3279" max="3279" width="9.140625" style="3"/>
    <col min="3280" max="3280" width="10.28515625" style="3" bestFit="1" customWidth="1"/>
    <col min="3281" max="3282" width="9.28515625" style="3" bestFit="1" customWidth="1"/>
    <col min="3283" max="3283" width="9.140625" style="3"/>
    <col min="3284" max="3284" width="10.28515625" style="3" bestFit="1" customWidth="1"/>
    <col min="3285" max="3286" width="9.28515625" style="3" bestFit="1" customWidth="1"/>
    <col min="3287" max="3287" width="9.140625" style="3"/>
    <col min="3288" max="3288" width="10.28515625" style="3" bestFit="1" customWidth="1"/>
    <col min="3289" max="3290" width="9.28515625" style="3" bestFit="1" customWidth="1"/>
    <col min="3291" max="3291" width="9.140625" style="3"/>
    <col min="3292" max="3292" width="10.28515625" style="3" bestFit="1" customWidth="1"/>
    <col min="3293" max="3294" width="9.28515625" style="3" bestFit="1" customWidth="1"/>
    <col min="3295" max="3295" width="9.140625" style="3"/>
    <col min="3296" max="3296" width="10.28515625" style="3" bestFit="1" customWidth="1"/>
    <col min="3297" max="3298" width="9.28515625" style="3" bestFit="1" customWidth="1"/>
    <col min="3299" max="3299" width="9.140625" style="3"/>
    <col min="3300" max="3300" width="10.28515625" style="3" bestFit="1" customWidth="1"/>
    <col min="3301" max="3302" width="9.28515625" style="3" bestFit="1" customWidth="1"/>
    <col min="3303" max="3303" width="9.140625" style="3"/>
    <col min="3304" max="3304" width="10.28515625" style="3" bestFit="1" customWidth="1"/>
    <col min="3305" max="3306" width="9.28515625" style="3" bestFit="1" customWidth="1"/>
    <col min="3307" max="3307" width="9.140625" style="3"/>
    <col min="3308" max="3308" width="10.28515625" style="3" bestFit="1" customWidth="1"/>
    <col min="3309" max="3310" width="9.28515625" style="3" bestFit="1" customWidth="1"/>
    <col min="3311" max="3311" width="9.140625" style="3"/>
    <col min="3312" max="3312" width="10.28515625" style="3" bestFit="1" customWidth="1"/>
    <col min="3313" max="3314" width="9.28515625" style="3" bestFit="1" customWidth="1"/>
    <col min="3315" max="3315" width="9.140625" style="3"/>
    <col min="3316" max="3316" width="10.28515625" style="3" bestFit="1" customWidth="1"/>
    <col min="3317" max="3318" width="9.28515625" style="3" bestFit="1" customWidth="1"/>
    <col min="3319" max="3319" width="9.140625" style="3"/>
    <col min="3320" max="3320" width="10.28515625" style="3" bestFit="1" customWidth="1"/>
    <col min="3321" max="3322" width="9.28515625" style="3" bestFit="1" customWidth="1"/>
    <col min="3323" max="3323" width="9.140625" style="3"/>
    <col min="3324" max="3324" width="10.28515625" style="3" bestFit="1" customWidth="1"/>
    <col min="3325" max="3326" width="9.28515625" style="3" bestFit="1" customWidth="1"/>
    <col min="3327" max="3327" width="9.140625" style="3"/>
    <col min="3328" max="3328" width="10.28515625" style="3" bestFit="1" customWidth="1"/>
    <col min="3329" max="3330" width="9.28515625" style="3" bestFit="1" customWidth="1"/>
    <col min="3331" max="3331" width="9.140625" style="3"/>
    <col min="3332" max="3332" width="10.28515625" style="3" bestFit="1" customWidth="1"/>
    <col min="3333" max="3334" width="9.28515625" style="3" bestFit="1" customWidth="1"/>
    <col min="3335" max="3335" width="9.140625" style="3"/>
    <col min="3336" max="3336" width="10.28515625" style="3" bestFit="1" customWidth="1"/>
    <col min="3337" max="3338" width="9.28515625" style="3" bestFit="1" customWidth="1"/>
    <col min="3339" max="3339" width="9.140625" style="3"/>
    <col min="3340" max="3340" width="10.28515625" style="3" bestFit="1" customWidth="1"/>
    <col min="3341" max="3342" width="9.28515625" style="3" bestFit="1" customWidth="1"/>
    <col min="3343" max="3343" width="9.140625" style="3"/>
    <col min="3344" max="3344" width="10.28515625" style="3" bestFit="1" customWidth="1"/>
    <col min="3345" max="3346" width="9.28515625" style="3" bestFit="1" customWidth="1"/>
    <col min="3347" max="3347" width="9.140625" style="3"/>
    <col min="3348" max="3348" width="10.28515625" style="3" bestFit="1" customWidth="1"/>
    <col min="3349" max="3350" width="9.28515625" style="3" bestFit="1" customWidth="1"/>
    <col min="3351" max="3351" width="9.140625" style="3"/>
    <col min="3352" max="3352" width="10.28515625" style="3" bestFit="1" customWidth="1"/>
    <col min="3353" max="3354" width="9.28515625" style="3" bestFit="1" customWidth="1"/>
    <col min="3355" max="3355" width="9.140625" style="3"/>
    <col min="3356" max="3356" width="10.28515625" style="3" bestFit="1" customWidth="1"/>
    <col min="3357" max="3358" width="9.28515625" style="3" bestFit="1" customWidth="1"/>
    <col min="3359" max="3359" width="9.140625" style="3"/>
    <col min="3360" max="3360" width="10.28515625" style="3" bestFit="1" customWidth="1"/>
    <col min="3361" max="3362" width="9.28515625" style="3" bestFit="1" customWidth="1"/>
    <col min="3363" max="3363" width="9.140625" style="3"/>
    <col min="3364" max="3364" width="10.28515625" style="3" bestFit="1" customWidth="1"/>
    <col min="3365" max="3366" width="9.28515625" style="3" bestFit="1" customWidth="1"/>
    <col min="3367" max="3367" width="9.140625" style="3"/>
    <col min="3368" max="3368" width="10.28515625" style="3" bestFit="1" customWidth="1"/>
    <col min="3369" max="3370" width="9.28515625" style="3" bestFit="1" customWidth="1"/>
    <col min="3371" max="3371" width="9.140625" style="3"/>
    <col min="3372" max="3372" width="10.28515625" style="3" bestFit="1" customWidth="1"/>
    <col min="3373" max="3374" width="9.28515625" style="3" bestFit="1" customWidth="1"/>
    <col min="3375" max="3375" width="9.140625" style="3"/>
    <col min="3376" max="3376" width="10.28515625" style="3" bestFit="1" customWidth="1"/>
    <col min="3377" max="3378" width="9.28515625" style="3" bestFit="1" customWidth="1"/>
    <col min="3379" max="3379" width="9.140625" style="3"/>
    <col min="3380" max="3380" width="10.28515625" style="3" bestFit="1" customWidth="1"/>
    <col min="3381" max="3382" width="9.28515625" style="3" bestFit="1" customWidth="1"/>
    <col min="3383" max="3383" width="9.140625" style="3"/>
    <col min="3384" max="3384" width="10.28515625" style="3" bestFit="1" customWidth="1"/>
    <col min="3385" max="3386" width="9.28515625" style="3" bestFit="1" customWidth="1"/>
    <col min="3387" max="3387" width="9.140625" style="3"/>
    <col min="3388" max="3388" width="10.28515625" style="3" bestFit="1" customWidth="1"/>
    <col min="3389" max="3390" width="9.28515625" style="3" bestFit="1" customWidth="1"/>
    <col min="3391" max="3391" width="9.140625" style="3"/>
    <col min="3392" max="3392" width="10.28515625" style="3" bestFit="1" customWidth="1"/>
    <col min="3393" max="3394" width="9.28515625" style="3" bestFit="1" customWidth="1"/>
    <col min="3395" max="3395" width="9.140625" style="3"/>
    <col min="3396" max="3396" width="10.28515625" style="3" bestFit="1" customWidth="1"/>
    <col min="3397" max="3398" width="9.28515625" style="3" bestFit="1" customWidth="1"/>
    <col min="3399" max="3399" width="9.140625" style="3"/>
    <col min="3400" max="3400" width="10.28515625" style="3" bestFit="1" customWidth="1"/>
    <col min="3401" max="3402" width="9.28515625" style="3" bestFit="1" customWidth="1"/>
    <col min="3403" max="3403" width="9.140625" style="3"/>
    <col min="3404" max="3404" width="10.28515625" style="3" bestFit="1" customWidth="1"/>
    <col min="3405" max="3406" width="9.28515625" style="3" bestFit="1" customWidth="1"/>
    <col min="3407" max="3407" width="9.140625" style="3"/>
    <col min="3408" max="3408" width="10.28515625" style="3" bestFit="1" customWidth="1"/>
    <col min="3409" max="3410" width="9.28515625" style="3" bestFit="1" customWidth="1"/>
    <col min="3411" max="3411" width="9.140625" style="3"/>
    <col min="3412" max="3412" width="10.28515625" style="3" bestFit="1" customWidth="1"/>
    <col min="3413" max="3414" width="9.28515625" style="3" bestFit="1" customWidth="1"/>
    <col min="3415" max="3415" width="9.140625" style="3"/>
    <col min="3416" max="3416" width="10.28515625" style="3" bestFit="1" customWidth="1"/>
    <col min="3417" max="3418" width="9.28515625" style="3" bestFit="1" customWidth="1"/>
    <col min="3419" max="3419" width="9.140625" style="3"/>
    <col min="3420" max="3420" width="10.28515625" style="3" bestFit="1" customWidth="1"/>
    <col min="3421" max="3422" width="9.28515625" style="3" bestFit="1" customWidth="1"/>
    <col min="3423" max="3423" width="9.140625" style="3"/>
    <col min="3424" max="3424" width="10.28515625" style="3" bestFit="1" customWidth="1"/>
    <col min="3425" max="3426" width="9.28515625" style="3" bestFit="1" customWidth="1"/>
    <col min="3427" max="3427" width="9.140625" style="3"/>
    <col min="3428" max="3428" width="10.28515625" style="3" bestFit="1" customWidth="1"/>
    <col min="3429" max="3430" width="9.28515625" style="3" bestFit="1" customWidth="1"/>
    <col min="3431" max="3431" width="9.140625" style="3"/>
    <col min="3432" max="3432" width="10.28515625" style="3" bestFit="1" customWidth="1"/>
    <col min="3433" max="3434" width="9.28515625" style="3" bestFit="1" customWidth="1"/>
    <col min="3435" max="3435" width="9.140625" style="3"/>
    <col min="3436" max="3436" width="10.28515625" style="3" bestFit="1" customWidth="1"/>
    <col min="3437" max="3438" width="9.28515625" style="3" bestFit="1" customWidth="1"/>
    <col min="3439" max="3439" width="9.140625" style="3"/>
    <col min="3440" max="3440" width="10.28515625" style="3" bestFit="1" customWidth="1"/>
    <col min="3441" max="3442" width="9.28515625" style="3" bestFit="1" customWidth="1"/>
    <col min="3443" max="3443" width="9.140625" style="3"/>
    <col min="3444" max="3444" width="10.28515625" style="3" bestFit="1" customWidth="1"/>
    <col min="3445" max="3446" width="9.28515625" style="3" bestFit="1" customWidth="1"/>
    <col min="3447" max="3447" width="9.140625" style="3"/>
    <col min="3448" max="3448" width="10.28515625" style="3" bestFit="1" customWidth="1"/>
    <col min="3449" max="3450" width="9.28515625" style="3" bestFit="1" customWidth="1"/>
    <col min="3451" max="3451" width="9.140625" style="3"/>
    <col min="3452" max="3452" width="10.28515625" style="3" bestFit="1" customWidth="1"/>
    <col min="3453" max="3454" width="9.28515625" style="3" bestFit="1" customWidth="1"/>
    <col min="3455" max="3455" width="9.140625" style="3"/>
    <col min="3456" max="3456" width="10.28515625" style="3" bestFit="1" customWidth="1"/>
    <col min="3457" max="3458" width="9.28515625" style="3" bestFit="1" customWidth="1"/>
    <col min="3459" max="3459" width="9.140625" style="3"/>
    <col min="3460" max="3460" width="10.28515625" style="3" bestFit="1" customWidth="1"/>
    <col min="3461" max="3462" width="9.28515625" style="3" bestFit="1" customWidth="1"/>
    <col min="3463" max="3463" width="9.140625" style="3"/>
    <col min="3464" max="3464" width="10.28515625" style="3" bestFit="1" customWidth="1"/>
    <col min="3465" max="3466" width="9.28515625" style="3" bestFit="1" customWidth="1"/>
    <col min="3467" max="3467" width="9.140625" style="3"/>
    <col min="3468" max="3468" width="10.28515625" style="3" bestFit="1" customWidth="1"/>
    <col min="3469" max="3470" width="9.28515625" style="3" bestFit="1" customWidth="1"/>
    <col min="3471" max="3471" width="9.140625" style="3"/>
    <col min="3472" max="3472" width="10.28515625" style="3" bestFit="1" customWidth="1"/>
    <col min="3473" max="3474" width="9.28515625" style="3" bestFit="1" customWidth="1"/>
    <col min="3475" max="3475" width="9.140625" style="3"/>
    <col min="3476" max="3476" width="10.28515625" style="3" bestFit="1" customWidth="1"/>
    <col min="3477" max="3478" width="9.28515625" style="3" bestFit="1" customWidth="1"/>
    <col min="3479" max="3479" width="9.140625" style="3"/>
    <col min="3480" max="3480" width="10.28515625" style="3" bestFit="1" customWidth="1"/>
    <col min="3481" max="3482" width="9.28515625" style="3" bestFit="1" customWidth="1"/>
    <col min="3483" max="3483" width="9.140625" style="3"/>
    <col min="3484" max="3484" width="10.28515625" style="3" bestFit="1" customWidth="1"/>
    <col min="3485" max="3486" width="9.28515625" style="3" bestFit="1" customWidth="1"/>
    <col min="3487" max="3487" width="9.140625" style="3"/>
    <col min="3488" max="3488" width="10.28515625" style="3" bestFit="1" customWidth="1"/>
    <col min="3489" max="3490" width="9.28515625" style="3" bestFit="1" customWidth="1"/>
    <col min="3491" max="3491" width="9.140625" style="3"/>
    <col min="3492" max="3492" width="10.28515625" style="3" bestFit="1" customWidth="1"/>
    <col min="3493" max="3494" width="9.28515625" style="3" bestFit="1" customWidth="1"/>
    <col min="3495" max="3495" width="9.140625" style="3"/>
    <col min="3496" max="3496" width="10.28515625" style="3" bestFit="1" customWidth="1"/>
    <col min="3497" max="3498" width="9.28515625" style="3" bestFit="1" customWidth="1"/>
    <col min="3499" max="3499" width="9.140625" style="3"/>
    <col min="3500" max="3500" width="10.28515625" style="3" bestFit="1" customWidth="1"/>
    <col min="3501" max="3502" width="9.28515625" style="3" bestFit="1" customWidth="1"/>
    <col min="3503" max="3503" width="9.140625" style="3"/>
    <col min="3504" max="3504" width="10.28515625" style="3" bestFit="1" customWidth="1"/>
    <col min="3505" max="3506" width="9.28515625" style="3" bestFit="1" customWidth="1"/>
    <col min="3507" max="3507" width="9.140625" style="3"/>
    <col min="3508" max="3508" width="10.28515625" style="3" bestFit="1" customWidth="1"/>
    <col min="3509" max="3510" width="9.28515625" style="3" bestFit="1" customWidth="1"/>
    <col min="3511" max="3511" width="9.140625" style="3"/>
    <col min="3512" max="3512" width="10.28515625" style="3" bestFit="1" customWidth="1"/>
    <col min="3513" max="3514" width="9.28515625" style="3" bestFit="1" customWidth="1"/>
    <col min="3515" max="3515" width="9.140625" style="3"/>
    <col min="3516" max="3516" width="10.28515625" style="3" bestFit="1" customWidth="1"/>
    <col min="3517" max="3518" width="9.28515625" style="3" bestFit="1" customWidth="1"/>
    <col min="3519" max="3519" width="9.140625" style="3"/>
    <col min="3520" max="3520" width="10.28515625" style="3" bestFit="1" customWidth="1"/>
    <col min="3521" max="3522" width="9.28515625" style="3" bestFit="1" customWidth="1"/>
    <col min="3523" max="3523" width="9.140625" style="3"/>
    <col min="3524" max="3524" width="10.28515625" style="3" bestFit="1" customWidth="1"/>
    <col min="3525" max="3526" width="9.28515625" style="3" bestFit="1" customWidth="1"/>
    <col min="3527" max="3527" width="9.140625" style="3"/>
    <col min="3528" max="3528" width="10.28515625" style="3" bestFit="1" customWidth="1"/>
    <col min="3529" max="3530" width="9.28515625" style="3" bestFit="1" customWidth="1"/>
    <col min="3531" max="3531" width="9.140625" style="3"/>
    <col min="3532" max="3532" width="10.28515625" style="3" bestFit="1" customWidth="1"/>
    <col min="3533" max="3534" width="9.28515625" style="3" bestFit="1" customWidth="1"/>
    <col min="3535" max="3535" width="9.140625" style="3"/>
    <col min="3536" max="3536" width="10.28515625" style="3" bestFit="1" customWidth="1"/>
    <col min="3537" max="3538" width="9.28515625" style="3" bestFit="1" customWidth="1"/>
    <col min="3539" max="3539" width="9.140625" style="3"/>
    <col min="3540" max="3540" width="10.28515625" style="3" bestFit="1" customWidth="1"/>
    <col min="3541" max="3542" width="9.28515625" style="3" bestFit="1" customWidth="1"/>
    <col min="3543" max="3543" width="9.140625" style="3"/>
    <col min="3544" max="3544" width="10.28515625" style="3" bestFit="1" customWidth="1"/>
    <col min="3545" max="3546" width="9.28515625" style="3" bestFit="1" customWidth="1"/>
    <col min="3547" max="3547" width="9.140625" style="3"/>
    <col min="3548" max="3548" width="10.28515625" style="3" bestFit="1" customWidth="1"/>
    <col min="3549" max="3550" width="9.28515625" style="3" bestFit="1" customWidth="1"/>
    <col min="3551" max="3551" width="9.140625" style="3"/>
    <col min="3552" max="3552" width="10.28515625" style="3" bestFit="1" customWidth="1"/>
    <col min="3553" max="3554" width="9.28515625" style="3" bestFit="1" customWidth="1"/>
    <col min="3555" max="3555" width="9.140625" style="3"/>
    <col min="3556" max="3556" width="10.28515625" style="3" bestFit="1" customWidth="1"/>
    <col min="3557" max="3558" width="9.28515625" style="3" bestFit="1" customWidth="1"/>
    <col min="3559" max="3559" width="9.140625" style="3"/>
    <col min="3560" max="3560" width="10.28515625" style="3" bestFit="1" customWidth="1"/>
    <col min="3561" max="3562" width="9.28515625" style="3" bestFit="1" customWidth="1"/>
    <col min="3563" max="3563" width="9.140625" style="3"/>
    <col min="3564" max="3564" width="10.28515625" style="3" bestFit="1" customWidth="1"/>
    <col min="3565" max="3566" width="9.28515625" style="3" bestFit="1" customWidth="1"/>
    <col min="3567" max="3567" width="9.140625" style="3"/>
    <col min="3568" max="3568" width="10.28515625" style="3" bestFit="1" customWidth="1"/>
    <col min="3569" max="3570" width="9.28515625" style="3" bestFit="1" customWidth="1"/>
    <col min="3571" max="3571" width="9.140625" style="3"/>
    <col min="3572" max="3572" width="10.28515625" style="3" bestFit="1" customWidth="1"/>
    <col min="3573" max="3574" width="9.28515625" style="3" bestFit="1" customWidth="1"/>
    <col min="3575" max="3575" width="9.140625" style="3"/>
    <col min="3576" max="3576" width="10.28515625" style="3" bestFit="1" customWidth="1"/>
    <col min="3577" max="3578" width="9.28515625" style="3" bestFit="1" customWidth="1"/>
    <col min="3579" max="3579" width="9.140625" style="3"/>
    <col min="3580" max="3580" width="10.28515625" style="3" bestFit="1" customWidth="1"/>
    <col min="3581" max="3582" width="9.28515625" style="3" bestFit="1" customWidth="1"/>
    <col min="3583" max="3583" width="9.140625" style="3"/>
    <col min="3584" max="3584" width="10.28515625" style="3" bestFit="1" customWidth="1"/>
    <col min="3585" max="3586" width="9.28515625" style="3" bestFit="1" customWidth="1"/>
    <col min="3587" max="3587" width="9.140625" style="3"/>
    <col min="3588" max="3588" width="10.28515625" style="3" bestFit="1" customWidth="1"/>
    <col min="3589" max="3590" width="9.28515625" style="3" bestFit="1" customWidth="1"/>
    <col min="3591" max="3591" width="9.140625" style="3"/>
    <col min="3592" max="3592" width="10.28515625" style="3" bestFit="1" customWidth="1"/>
    <col min="3593" max="3594" width="9.28515625" style="3" bestFit="1" customWidth="1"/>
    <col min="3595" max="3595" width="9.140625" style="3"/>
    <col min="3596" max="3596" width="10.28515625" style="3" bestFit="1" customWidth="1"/>
    <col min="3597" max="3598" width="9.28515625" style="3" bestFit="1" customWidth="1"/>
    <col min="3599" max="3599" width="9.140625" style="3"/>
    <col min="3600" max="3600" width="10.28515625" style="3" bestFit="1" customWidth="1"/>
    <col min="3601" max="3602" width="9.28515625" style="3" bestFit="1" customWidth="1"/>
    <col min="3603" max="3603" width="9.140625" style="3"/>
    <col min="3604" max="3604" width="10.28515625" style="3" bestFit="1" customWidth="1"/>
    <col min="3605" max="3606" width="9.28515625" style="3" bestFit="1" customWidth="1"/>
    <col min="3607" max="3607" width="9.140625" style="3"/>
    <col min="3608" max="3608" width="10.28515625" style="3" bestFit="1" customWidth="1"/>
    <col min="3609" max="3610" width="9.28515625" style="3" bestFit="1" customWidth="1"/>
    <col min="3611" max="3611" width="9.140625" style="3"/>
    <col min="3612" max="3612" width="10.28515625" style="3" bestFit="1" customWidth="1"/>
    <col min="3613" max="3614" width="9.28515625" style="3" bestFit="1" customWidth="1"/>
    <col min="3615" max="3615" width="9.140625" style="3"/>
    <col min="3616" max="3616" width="10.28515625" style="3" bestFit="1" customWidth="1"/>
    <col min="3617" max="3618" width="9.28515625" style="3" bestFit="1" customWidth="1"/>
    <col min="3619" max="3619" width="9.140625" style="3"/>
    <col min="3620" max="3620" width="10.28515625" style="3" bestFit="1" customWidth="1"/>
    <col min="3621" max="3622" width="9.28515625" style="3" bestFit="1" customWidth="1"/>
    <col min="3623" max="3623" width="9.140625" style="3"/>
    <col min="3624" max="3624" width="10.28515625" style="3" bestFit="1" customWidth="1"/>
    <col min="3625" max="3626" width="9.28515625" style="3" bestFit="1" customWidth="1"/>
    <col min="3627" max="3627" width="9.140625" style="3"/>
    <col min="3628" max="3628" width="10.28515625" style="3" bestFit="1" customWidth="1"/>
    <col min="3629" max="3630" width="9.28515625" style="3" bestFit="1" customWidth="1"/>
    <col min="3631" max="3631" width="9.140625" style="3"/>
    <col min="3632" max="3632" width="10.28515625" style="3" bestFit="1" customWidth="1"/>
    <col min="3633" max="3634" width="9.28515625" style="3" bestFit="1" customWidth="1"/>
    <col min="3635" max="3635" width="9.140625" style="3"/>
    <col min="3636" max="3636" width="10.28515625" style="3" bestFit="1" customWidth="1"/>
    <col min="3637" max="3638" width="9.28515625" style="3" bestFit="1" customWidth="1"/>
    <col min="3639" max="3639" width="9.140625" style="3"/>
    <col min="3640" max="3640" width="10.28515625" style="3" bestFit="1" customWidth="1"/>
    <col min="3641" max="3642" width="9.28515625" style="3" bestFit="1" customWidth="1"/>
    <col min="3643" max="3643" width="9.140625" style="3"/>
    <col min="3644" max="3644" width="10.28515625" style="3" bestFit="1" customWidth="1"/>
    <col min="3645" max="3646" width="9.28515625" style="3" bestFit="1" customWidth="1"/>
    <col min="3647" max="3647" width="9.140625" style="3"/>
    <col min="3648" max="3648" width="10.28515625" style="3" bestFit="1" customWidth="1"/>
    <col min="3649" max="3650" width="9.28515625" style="3" bestFit="1" customWidth="1"/>
    <col min="3651" max="3651" width="9.140625" style="3"/>
    <col min="3652" max="3652" width="10.28515625" style="3" bestFit="1" customWidth="1"/>
    <col min="3653" max="3654" width="9.28515625" style="3" bestFit="1" customWidth="1"/>
    <col min="3655" max="3655" width="9.140625" style="3"/>
    <col min="3656" max="3656" width="10.28515625" style="3" bestFit="1" customWidth="1"/>
    <col min="3657" max="3658" width="9.28515625" style="3" bestFit="1" customWidth="1"/>
    <col min="3659" max="3659" width="9.140625" style="3"/>
    <col min="3660" max="3660" width="10.28515625" style="3" bestFit="1" customWidth="1"/>
    <col min="3661" max="3662" width="9.28515625" style="3" bestFit="1" customWidth="1"/>
    <col min="3663" max="3663" width="9.140625" style="3"/>
    <col min="3664" max="3664" width="10.28515625" style="3" bestFit="1" customWidth="1"/>
    <col min="3665" max="3666" width="9.28515625" style="3" bestFit="1" customWidth="1"/>
    <col min="3667" max="3667" width="9.140625" style="3"/>
    <col min="3668" max="3668" width="10.28515625" style="3" bestFit="1" customWidth="1"/>
    <col min="3669" max="3670" width="9.28515625" style="3" bestFit="1" customWidth="1"/>
    <col min="3671" max="3671" width="9.140625" style="3"/>
    <col min="3672" max="3672" width="10.28515625" style="3" bestFit="1" customWidth="1"/>
    <col min="3673" max="3674" width="9.28515625" style="3" bestFit="1" customWidth="1"/>
    <col min="3675" max="3675" width="9.140625" style="3"/>
    <col min="3676" max="3676" width="10.28515625" style="3" bestFit="1" customWidth="1"/>
    <col min="3677" max="3678" width="9.28515625" style="3" bestFit="1" customWidth="1"/>
    <col min="3679" max="3679" width="9.140625" style="3"/>
    <col min="3680" max="3680" width="10.28515625" style="3" bestFit="1" customWidth="1"/>
    <col min="3681" max="3682" width="9.28515625" style="3" bestFit="1" customWidth="1"/>
    <col min="3683" max="3683" width="9.140625" style="3"/>
    <col min="3684" max="3684" width="10.28515625" style="3" bestFit="1" customWidth="1"/>
    <col min="3685" max="3686" width="9.28515625" style="3" bestFit="1" customWidth="1"/>
    <col min="3687" max="3687" width="9.140625" style="3"/>
    <col min="3688" max="3688" width="10.28515625" style="3" bestFit="1" customWidth="1"/>
    <col min="3689" max="3690" width="9.28515625" style="3" bestFit="1" customWidth="1"/>
    <col min="3691" max="3691" width="9.140625" style="3"/>
    <col min="3692" max="3692" width="10.28515625" style="3" bestFit="1" customWidth="1"/>
    <col min="3693" max="3694" width="9.28515625" style="3" bestFit="1" customWidth="1"/>
    <col min="3695" max="3695" width="9.140625" style="3"/>
    <col min="3696" max="3696" width="10.28515625" style="3" bestFit="1" customWidth="1"/>
    <col min="3697" max="3698" width="9.28515625" style="3" bestFit="1" customWidth="1"/>
    <col min="3699" max="3699" width="9.140625" style="3"/>
    <col min="3700" max="3700" width="10.28515625" style="3" bestFit="1" customWidth="1"/>
    <col min="3701" max="3702" width="9.28515625" style="3" bestFit="1" customWidth="1"/>
    <col min="3703" max="3703" width="9.140625" style="3"/>
    <col min="3704" max="3704" width="10.28515625" style="3" bestFit="1" customWidth="1"/>
    <col min="3705" max="3706" width="9.28515625" style="3" bestFit="1" customWidth="1"/>
    <col min="3707" max="3707" width="9.140625" style="3"/>
    <col min="3708" max="3708" width="10.28515625" style="3" bestFit="1" customWidth="1"/>
    <col min="3709" max="3710" width="9.28515625" style="3" bestFit="1" customWidth="1"/>
    <col min="3711" max="3711" width="9.140625" style="3"/>
    <col min="3712" max="3712" width="10.28515625" style="3" bestFit="1" customWidth="1"/>
    <col min="3713" max="3714" width="9.28515625" style="3" bestFit="1" customWidth="1"/>
    <col min="3715" max="3715" width="9.140625" style="3"/>
    <col min="3716" max="3716" width="10.28515625" style="3" bestFit="1" customWidth="1"/>
    <col min="3717" max="3718" width="9.28515625" style="3" bestFit="1" customWidth="1"/>
    <col min="3719" max="3719" width="9.140625" style="3"/>
    <col min="3720" max="3720" width="10.28515625" style="3" bestFit="1" customWidth="1"/>
    <col min="3721" max="3722" width="9.28515625" style="3" bestFit="1" customWidth="1"/>
    <col min="3723" max="3723" width="9.140625" style="3"/>
    <col min="3724" max="3724" width="10.28515625" style="3" bestFit="1" customWidth="1"/>
    <col min="3725" max="3726" width="9.28515625" style="3" bestFit="1" customWidth="1"/>
    <col min="3727" max="3727" width="9.140625" style="3"/>
    <col min="3728" max="3728" width="10.28515625" style="3" bestFit="1" customWidth="1"/>
    <col min="3729" max="3730" width="9.28515625" style="3" bestFit="1" customWidth="1"/>
    <col min="3731" max="3731" width="9.140625" style="3"/>
    <col min="3732" max="3732" width="10.28515625" style="3" bestFit="1" customWidth="1"/>
    <col min="3733" max="3734" width="9.28515625" style="3" bestFit="1" customWidth="1"/>
    <col min="3735" max="3735" width="9.140625" style="3"/>
    <col min="3736" max="3736" width="10.28515625" style="3" bestFit="1" customWidth="1"/>
    <col min="3737" max="3738" width="9.28515625" style="3" bestFit="1" customWidth="1"/>
    <col min="3739" max="3739" width="9.140625" style="3"/>
    <col min="3740" max="3740" width="10.28515625" style="3" bestFit="1" customWidth="1"/>
    <col min="3741" max="3742" width="9.28515625" style="3" bestFit="1" customWidth="1"/>
    <col min="3743" max="3743" width="9.140625" style="3"/>
    <col min="3744" max="3744" width="10.28515625" style="3" bestFit="1" customWidth="1"/>
    <col min="3745" max="3746" width="9.28515625" style="3" bestFit="1" customWidth="1"/>
    <col min="3747" max="3747" width="9.140625" style="3"/>
    <col min="3748" max="3748" width="10.28515625" style="3" bestFit="1" customWidth="1"/>
    <col min="3749" max="3750" width="9.28515625" style="3" bestFit="1" customWidth="1"/>
    <col min="3751" max="3751" width="9.140625" style="3"/>
    <col min="3752" max="3752" width="10.28515625" style="3" bestFit="1" customWidth="1"/>
    <col min="3753" max="3754" width="9.28515625" style="3" bestFit="1" customWidth="1"/>
    <col min="3755" max="3755" width="9.140625" style="3"/>
    <col min="3756" max="3756" width="10.28515625" style="3" bestFit="1" customWidth="1"/>
    <col min="3757" max="3758" width="9.28515625" style="3" bestFit="1" customWidth="1"/>
    <col min="3759" max="3759" width="9.140625" style="3"/>
    <col min="3760" max="3760" width="10.28515625" style="3" bestFit="1" customWidth="1"/>
    <col min="3761" max="3762" width="9.28515625" style="3" bestFit="1" customWidth="1"/>
    <col min="3763" max="3763" width="9.140625" style="3"/>
    <col min="3764" max="3764" width="10.28515625" style="3" bestFit="1" customWidth="1"/>
    <col min="3765" max="3766" width="9.28515625" style="3" bestFit="1" customWidth="1"/>
    <col min="3767" max="3767" width="9.140625" style="3"/>
    <col min="3768" max="3768" width="10.28515625" style="3" bestFit="1" customWidth="1"/>
    <col min="3769" max="3770" width="9.28515625" style="3" bestFit="1" customWidth="1"/>
    <col min="3771" max="3771" width="9.140625" style="3"/>
    <col min="3772" max="3772" width="10.28515625" style="3" bestFit="1" customWidth="1"/>
    <col min="3773" max="3774" width="9.28515625" style="3" bestFit="1" customWidth="1"/>
    <col min="3775" max="3775" width="9.140625" style="3"/>
    <col min="3776" max="3776" width="10.28515625" style="3" bestFit="1" customWidth="1"/>
    <col min="3777" max="3778" width="9.28515625" style="3" bestFit="1" customWidth="1"/>
    <col min="3779" max="3779" width="9.140625" style="3"/>
    <col min="3780" max="3780" width="10.28515625" style="3" bestFit="1" customWidth="1"/>
    <col min="3781" max="3782" width="9.28515625" style="3" bestFit="1" customWidth="1"/>
    <col min="3783" max="3783" width="9.140625" style="3"/>
    <col min="3784" max="3784" width="10.28515625" style="3" bestFit="1" customWidth="1"/>
    <col min="3785" max="3786" width="9.28515625" style="3" bestFit="1" customWidth="1"/>
    <col min="3787" max="3787" width="9.140625" style="3"/>
    <col min="3788" max="3788" width="10.28515625" style="3" bestFit="1" customWidth="1"/>
    <col min="3789" max="3790" width="9.28515625" style="3" bestFit="1" customWidth="1"/>
    <col min="3791" max="3791" width="9.140625" style="3"/>
    <col min="3792" max="3792" width="10.28515625" style="3" bestFit="1" customWidth="1"/>
    <col min="3793" max="3794" width="9.28515625" style="3" bestFit="1" customWidth="1"/>
    <col min="3795" max="3795" width="9.140625" style="3"/>
    <col min="3796" max="3796" width="10.28515625" style="3" bestFit="1" customWidth="1"/>
    <col min="3797" max="3798" width="9.28515625" style="3" bestFit="1" customWidth="1"/>
    <col min="3799" max="3799" width="9.140625" style="3"/>
    <col min="3800" max="3800" width="10.28515625" style="3" bestFit="1" customWidth="1"/>
    <col min="3801" max="3802" width="9.28515625" style="3" bestFit="1" customWidth="1"/>
    <col min="3803" max="3803" width="9.140625" style="3"/>
    <col min="3804" max="3804" width="10.28515625" style="3" bestFit="1" customWidth="1"/>
    <col min="3805" max="3806" width="9.28515625" style="3" bestFit="1" customWidth="1"/>
    <col min="3807" max="3807" width="9.140625" style="3"/>
    <col min="3808" max="3808" width="10.28515625" style="3" bestFit="1" customWidth="1"/>
    <col min="3809" max="3810" width="9.28515625" style="3" bestFit="1" customWidth="1"/>
    <col min="3811" max="3811" width="9.140625" style="3"/>
    <col min="3812" max="3812" width="10.28515625" style="3" bestFit="1" customWidth="1"/>
    <col min="3813" max="3814" width="9.28515625" style="3" bestFit="1" customWidth="1"/>
    <col min="3815" max="3815" width="9.140625" style="3"/>
    <col min="3816" max="3816" width="10.28515625" style="3" bestFit="1" customWidth="1"/>
    <col min="3817" max="3818" width="9.28515625" style="3" bestFit="1" customWidth="1"/>
    <col min="3819" max="3819" width="9.140625" style="3"/>
    <col min="3820" max="3820" width="10.28515625" style="3" bestFit="1" customWidth="1"/>
    <col min="3821" max="3822" width="9.28515625" style="3" bestFit="1" customWidth="1"/>
    <col min="3823" max="3823" width="9.140625" style="3"/>
    <col min="3824" max="3824" width="10.28515625" style="3" bestFit="1" customWidth="1"/>
    <col min="3825" max="3826" width="9.28515625" style="3" bestFit="1" customWidth="1"/>
    <col min="3827" max="3827" width="9.140625" style="3"/>
    <col min="3828" max="3828" width="10.28515625" style="3" bestFit="1" customWidth="1"/>
    <col min="3829" max="3830" width="9.28515625" style="3" bestFit="1" customWidth="1"/>
    <col min="3831" max="3831" width="9.140625" style="3"/>
    <col min="3832" max="3832" width="10.28515625" style="3" bestFit="1" customWidth="1"/>
    <col min="3833" max="3834" width="9.28515625" style="3" bestFit="1" customWidth="1"/>
    <col min="3835" max="3835" width="9.140625" style="3"/>
    <col min="3836" max="3836" width="10.28515625" style="3" bestFit="1" customWidth="1"/>
    <col min="3837" max="3838" width="9.28515625" style="3" bestFit="1" customWidth="1"/>
    <col min="3839" max="3839" width="9.140625" style="3"/>
    <col min="3840" max="3840" width="10.28515625" style="3" bestFit="1" customWidth="1"/>
    <col min="3841" max="3842" width="9.28515625" style="3" bestFit="1" customWidth="1"/>
    <col min="3843" max="3843" width="9.140625" style="3"/>
    <col min="3844" max="3844" width="10.28515625" style="3" bestFit="1" customWidth="1"/>
    <col min="3845" max="3846" width="9.28515625" style="3" bestFit="1" customWidth="1"/>
    <col min="3847" max="3847" width="9.140625" style="3"/>
    <col min="3848" max="3848" width="10.28515625" style="3" bestFit="1" customWidth="1"/>
    <col min="3849" max="3850" width="9.28515625" style="3" bestFit="1" customWidth="1"/>
    <col min="3851" max="3851" width="9.140625" style="3"/>
    <col min="3852" max="3852" width="10.28515625" style="3" bestFit="1" customWidth="1"/>
    <col min="3853" max="3854" width="9.28515625" style="3" bestFit="1" customWidth="1"/>
    <col min="3855" max="3855" width="9.140625" style="3"/>
    <col min="3856" max="3856" width="10.28515625" style="3" bestFit="1" customWidth="1"/>
    <col min="3857" max="3858" width="9.28515625" style="3" bestFit="1" customWidth="1"/>
    <col min="3859" max="3859" width="9.140625" style="3"/>
    <col min="3860" max="3860" width="10.28515625" style="3" bestFit="1" customWidth="1"/>
    <col min="3861" max="3862" width="9.28515625" style="3" bestFit="1" customWidth="1"/>
    <col min="3863" max="3863" width="9.140625" style="3"/>
    <col min="3864" max="3864" width="10.28515625" style="3" bestFit="1" customWidth="1"/>
    <col min="3865" max="3866" width="9.28515625" style="3" bestFit="1" customWidth="1"/>
    <col min="3867" max="3867" width="9.140625" style="3"/>
    <col min="3868" max="3868" width="10.28515625" style="3" bestFit="1" customWidth="1"/>
    <col min="3869" max="3870" width="9.28515625" style="3" bestFit="1" customWidth="1"/>
    <col min="3871" max="3871" width="9.140625" style="3"/>
    <col min="3872" max="3872" width="10.28515625" style="3" bestFit="1" customWidth="1"/>
    <col min="3873" max="3874" width="9.28515625" style="3" bestFit="1" customWidth="1"/>
    <col min="3875" max="3875" width="9.140625" style="3"/>
    <col min="3876" max="3876" width="10.28515625" style="3" bestFit="1" customWidth="1"/>
    <col min="3877" max="3878" width="9.28515625" style="3" bestFit="1" customWidth="1"/>
    <col min="3879" max="3879" width="9.140625" style="3"/>
    <col min="3880" max="3880" width="10.28515625" style="3" bestFit="1" customWidth="1"/>
    <col min="3881" max="3882" width="9.28515625" style="3" bestFit="1" customWidth="1"/>
    <col min="3883" max="3883" width="9.140625" style="3"/>
    <col min="3884" max="3884" width="10.28515625" style="3" bestFit="1" customWidth="1"/>
    <col min="3885" max="3886" width="9.28515625" style="3" bestFit="1" customWidth="1"/>
    <col min="3887" max="3887" width="9.140625" style="3"/>
    <col min="3888" max="3888" width="10.28515625" style="3" bestFit="1" customWidth="1"/>
    <col min="3889" max="3890" width="9.28515625" style="3" bestFit="1" customWidth="1"/>
    <col min="3891" max="3891" width="9.140625" style="3"/>
    <col min="3892" max="3892" width="10.28515625" style="3" bestFit="1" customWidth="1"/>
    <col min="3893" max="3894" width="9.28515625" style="3" bestFit="1" customWidth="1"/>
    <col min="3895" max="3895" width="9.140625" style="3"/>
    <col min="3896" max="3896" width="10.28515625" style="3" bestFit="1" customWidth="1"/>
    <col min="3897" max="3898" width="9.28515625" style="3" bestFit="1" customWidth="1"/>
    <col min="3899" max="3899" width="9.140625" style="3"/>
    <col min="3900" max="3900" width="10.28515625" style="3" bestFit="1" customWidth="1"/>
    <col min="3901" max="3902" width="9.28515625" style="3" bestFit="1" customWidth="1"/>
    <col min="3903" max="3903" width="9.140625" style="3"/>
    <col min="3904" max="3904" width="10.28515625" style="3" bestFit="1" customWidth="1"/>
    <col min="3905" max="3906" width="9.28515625" style="3" bestFit="1" customWidth="1"/>
    <col min="3907" max="3907" width="9.140625" style="3"/>
    <col min="3908" max="3908" width="10.28515625" style="3" bestFit="1" customWidth="1"/>
    <col min="3909" max="3910" width="9.28515625" style="3" bestFit="1" customWidth="1"/>
    <col min="3911" max="3911" width="9.140625" style="3"/>
    <col min="3912" max="3912" width="10.28515625" style="3" bestFit="1" customWidth="1"/>
    <col min="3913" max="3914" width="9.28515625" style="3" bestFit="1" customWidth="1"/>
    <col min="3915" max="3915" width="9.140625" style="3"/>
    <col min="3916" max="3916" width="10.28515625" style="3" bestFit="1" customWidth="1"/>
    <col min="3917" max="3918" width="9.28515625" style="3" bestFit="1" customWidth="1"/>
    <col min="3919" max="3919" width="9.140625" style="3"/>
    <col min="3920" max="3920" width="10.28515625" style="3" bestFit="1" customWidth="1"/>
    <col min="3921" max="3922" width="9.28515625" style="3" bestFit="1" customWidth="1"/>
    <col min="3923" max="3923" width="9.140625" style="3"/>
    <col min="3924" max="3924" width="10.28515625" style="3" bestFit="1" customWidth="1"/>
    <col min="3925" max="3926" width="9.28515625" style="3" bestFit="1" customWidth="1"/>
    <col min="3927" max="3927" width="9.140625" style="3"/>
    <col min="3928" max="3928" width="10.28515625" style="3" bestFit="1" customWidth="1"/>
    <col min="3929" max="3930" width="9.28515625" style="3" bestFit="1" customWidth="1"/>
    <col min="3931" max="3931" width="9.140625" style="3"/>
    <col min="3932" max="3932" width="10.28515625" style="3" bestFit="1" customWidth="1"/>
    <col min="3933" max="3934" width="9.28515625" style="3" bestFit="1" customWidth="1"/>
    <col min="3935" max="3935" width="9.140625" style="3"/>
    <col min="3936" max="3936" width="10.28515625" style="3" bestFit="1" customWidth="1"/>
    <col min="3937" max="3938" width="9.28515625" style="3" bestFit="1" customWidth="1"/>
    <col min="3939" max="3939" width="9.140625" style="3"/>
    <col min="3940" max="3940" width="10.28515625" style="3" bestFit="1" customWidth="1"/>
    <col min="3941" max="3942" width="9.28515625" style="3" bestFit="1" customWidth="1"/>
    <col min="3943" max="3943" width="9.140625" style="3"/>
    <col min="3944" max="3944" width="10.28515625" style="3" bestFit="1" customWidth="1"/>
    <col min="3945" max="3946" width="9.28515625" style="3" bestFit="1" customWidth="1"/>
    <col min="3947" max="3947" width="9.140625" style="3"/>
    <col min="3948" max="3948" width="10.28515625" style="3" bestFit="1" customWidth="1"/>
    <col min="3949" max="3950" width="9.28515625" style="3" bestFit="1" customWidth="1"/>
    <col min="3951" max="3951" width="9.140625" style="3"/>
    <col min="3952" max="3952" width="10.28515625" style="3" bestFit="1" customWidth="1"/>
    <col min="3953" max="3954" width="9.28515625" style="3" bestFit="1" customWidth="1"/>
    <col min="3955" max="3955" width="9.140625" style="3"/>
    <col min="3956" max="3956" width="10.28515625" style="3" bestFit="1" customWidth="1"/>
    <col min="3957" max="3958" width="9.28515625" style="3" bestFit="1" customWidth="1"/>
    <col min="3959" max="3959" width="9.140625" style="3"/>
    <col min="3960" max="3960" width="10.28515625" style="3" bestFit="1" customWidth="1"/>
    <col min="3961" max="3962" width="9.28515625" style="3" bestFit="1" customWidth="1"/>
    <col min="3963" max="3963" width="9.140625" style="3"/>
    <col min="3964" max="3964" width="10.28515625" style="3" bestFit="1" customWidth="1"/>
    <col min="3965" max="3966" width="9.28515625" style="3" bestFit="1" customWidth="1"/>
    <col min="3967" max="3967" width="9.140625" style="3"/>
    <col min="3968" max="3968" width="10.28515625" style="3" bestFit="1" customWidth="1"/>
    <col min="3969" max="3970" width="9.28515625" style="3" bestFit="1" customWidth="1"/>
    <col min="3971" max="3971" width="9.140625" style="3"/>
    <col min="3972" max="3972" width="10.28515625" style="3" bestFit="1" customWidth="1"/>
    <col min="3973" max="3974" width="9.28515625" style="3" bestFit="1" customWidth="1"/>
    <col min="3975" max="3975" width="9.140625" style="3"/>
    <col min="3976" max="3976" width="10.28515625" style="3" bestFit="1" customWidth="1"/>
    <col min="3977" max="3978" width="9.28515625" style="3" bestFit="1" customWidth="1"/>
    <col min="3979" max="3979" width="9.140625" style="3"/>
    <col min="3980" max="3980" width="10.28515625" style="3" bestFit="1" customWidth="1"/>
    <col min="3981" max="3982" width="9.28515625" style="3" bestFit="1" customWidth="1"/>
    <col min="3983" max="3983" width="9.140625" style="3"/>
    <col min="3984" max="3984" width="10.28515625" style="3" bestFit="1" customWidth="1"/>
    <col min="3985" max="3986" width="9.28515625" style="3" bestFit="1" customWidth="1"/>
    <col min="3987" max="3987" width="9.140625" style="3"/>
    <col min="3988" max="3988" width="10.28515625" style="3" bestFit="1" customWidth="1"/>
    <col min="3989" max="3990" width="9.28515625" style="3" bestFit="1" customWidth="1"/>
    <col min="3991" max="3991" width="9.140625" style="3"/>
    <col min="3992" max="3992" width="10.28515625" style="3" bestFit="1" customWidth="1"/>
    <col min="3993" max="3994" width="9.28515625" style="3" bestFit="1" customWidth="1"/>
    <col min="3995" max="3995" width="9.140625" style="3"/>
    <col min="3996" max="3996" width="10.28515625" style="3" bestFit="1" customWidth="1"/>
    <col min="3997" max="3998" width="9.28515625" style="3" bestFit="1" customWidth="1"/>
    <col min="3999" max="3999" width="9.140625" style="3"/>
    <col min="4000" max="4000" width="10.28515625" style="3" bestFit="1" customWidth="1"/>
    <col min="4001" max="4002" width="9.28515625" style="3" bestFit="1" customWidth="1"/>
    <col min="4003" max="4003" width="9.140625" style="3"/>
    <col min="4004" max="4004" width="10.28515625" style="3" bestFit="1" customWidth="1"/>
    <col min="4005" max="4006" width="9.28515625" style="3" bestFit="1" customWidth="1"/>
    <col min="4007" max="4007" width="9.140625" style="3"/>
    <col min="4008" max="4008" width="10.28515625" style="3" bestFit="1" customWidth="1"/>
    <col min="4009" max="4010" width="9.28515625" style="3" bestFit="1" customWidth="1"/>
    <col min="4011" max="4011" width="9.140625" style="3"/>
    <col min="4012" max="4012" width="10.28515625" style="3" bestFit="1" customWidth="1"/>
    <col min="4013" max="4014" width="9.28515625" style="3" bestFit="1" customWidth="1"/>
    <col min="4015" max="4015" width="9.140625" style="3"/>
    <col min="4016" max="4016" width="10.28515625" style="3" bestFit="1" customWidth="1"/>
    <col min="4017" max="4018" width="9.28515625" style="3" bestFit="1" customWidth="1"/>
    <col min="4019" max="4019" width="9.140625" style="3"/>
    <col min="4020" max="4020" width="10.28515625" style="3" bestFit="1" customWidth="1"/>
    <col min="4021" max="4022" width="9.28515625" style="3" bestFit="1" customWidth="1"/>
    <col min="4023" max="4023" width="9.140625" style="3"/>
    <col min="4024" max="4024" width="10.28515625" style="3" bestFit="1" customWidth="1"/>
    <col min="4025" max="4026" width="9.28515625" style="3" bestFit="1" customWidth="1"/>
    <col min="4027" max="4027" width="9.140625" style="3"/>
    <col min="4028" max="4028" width="10.28515625" style="3" bestFit="1" customWidth="1"/>
    <col min="4029" max="4030" width="9.28515625" style="3" bestFit="1" customWidth="1"/>
    <col min="4031" max="4031" width="9.140625" style="3"/>
    <col min="4032" max="4032" width="10.28515625" style="3" bestFit="1" customWidth="1"/>
    <col min="4033" max="4034" width="9.28515625" style="3" bestFit="1" customWidth="1"/>
    <col min="4035" max="4035" width="9.140625" style="3"/>
    <col min="4036" max="4036" width="10.28515625" style="3" bestFit="1" customWidth="1"/>
    <col min="4037" max="4038" width="9.28515625" style="3" bestFit="1" customWidth="1"/>
    <col min="4039" max="4039" width="9.140625" style="3"/>
    <col min="4040" max="4040" width="10.28515625" style="3" bestFit="1" customWidth="1"/>
    <col min="4041" max="4042" width="9.28515625" style="3" bestFit="1" customWidth="1"/>
    <col min="4043" max="4043" width="9.140625" style="3"/>
    <col min="4044" max="4044" width="10.28515625" style="3" bestFit="1" customWidth="1"/>
    <col min="4045" max="4046" width="9.28515625" style="3" bestFit="1" customWidth="1"/>
    <col min="4047" max="4047" width="9.140625" style="3"/>
    <col min="4048" max="4048" width="10.28515625" style="3" bestFit="1" customWidth="1"/>
    <col min="4049" max="4050" width="9.28515625" style="3" bestFit="1" customWidth="1"/>
    <col min="4051" max="4051" width="9.140625" style="3"/>
    <col min="4052" max="4052" width="10.28515625" style="3" bestFit="1" customWidth="1"/>
    <col min="4053" max="4054" width="9.28515625" style="3" bestFit="1" customWidth="1"/>
    <col min="4055" max="4055" width="9.140625" style="3"/>
    <col min="4056" max="4056" width="10.28515625" style="3" bestFit="1" customWidth="1"/>
    <col min="4057" max="4058" width="9.28515625" style="3" bestFit="1" customWidth="1"/>
    <col min="4059" max="4059" width="9.140625" style="3"/>
    <col min="4060" max="4060" width="10.28515625" style="3" bestFit="1" customWidth="1"/>
    <col min="4061" max="4062" width="9.28515625" style="3" bestFit="1" customWidth="1"/>
    <col min="4063" max="4063" width="9.140625" style="3"/>
    <col min="4064" max="4064" width="10.28515625" style="3" bestFit="1" customWidth="1"/>
    <col min="4065" max="4066" width="9.28515625" style="3" bestFit="1" customWidth="1"/>
    <col min="4067" max="4067" width="9.140625" style="3"/>
    <col min="4068" max="4068" width="10.28515625" style="3" bestFit="1" customWidth="1"/>
    <col min="4069" max="4070" width="9.28515625" style="3" bestFit="1" customWidth="1"/>
    <col min="4071" max="4071" width="9.140625" style="3"/>
    <col min="4072" max="4072" width="10.28515625" style="3" bestFit="1" customWidth="1"/>
    <col min="4073" max="4074" width="9.28515625" style="3" bestFit="1" customWidth="1"/>
    <col min="4075" max="4075" width="9.140625" style="3"/>
    <col min="4076" max="4076" width="10.28515625" style="3" bestFit="1" customWidth="1"/>
    <col min="4077" max="4078" width="9.28515625" style="3" bestFit="1" customWidth="1"/>
    <col min="4079" max="4079" width="9.140625" style="3"/>
    <col min="4080" max="4080" width="10.28515625" style="3" bestFit="1" customWidth="1"/>
    <col min="4081" max="4082" width="9.28515625" style="3" bestFit="1" customWidth="1"/>
    <col min="4083" max="4083" width="9.140625" style="3"/>
    <col min="4084" max="4084" width="10.28515625" style="3" bestFit="1" customWidth="1"/>
    <col min="4085" max="4086" width="9.28515625" style="3" bestFit="1" customWidth="1"/>
    <col min="4087" max="4087" width="9.140625" style="3"/>
    <col min="4088" max="4088" width="10.28515625" style="3" bestFit="1" customWidth="1"/>
    <col min="4089" max="4090" width="9.28515625" style="3" bestFit="1" customWidth="1"/>
    <col min="4091" max="4091" width="9.140625" style="3"/>
    <col min="4092" max="4092" width="10.28515625" style="3" bestFit="1" customWidth="1"/>
    <col min="4093" max="4094" width="9.28515625" style="3" bestFit="1" customWidth="1"/>
    <col min="4095" max="4095" width="9.140625" style="3"/>
    <col min="4096" max="4096" width="10.28515625" style="3" bestFit="1" customWidth="1"/>
    <col min="4097" max="4098" width="9.28515625" style="3" bestFit="1" customWidth="1"/>
    <col min="4099" max="4099" width="9.140625" style="3"/>
    <col min="4100" max="4100" width="10.28515625" style="3" bestFit="1" customWidth="1"/>
    <col min="4101" max="4102" width="9.28515625" style="3" bestFit="1" customWidth="1"/>
    <col min="4103" max="4103" width="9.140625" style="3"/>
    <col min="4104" max="4104" width="10.28515625" style="3" bestFit="1" customWidth="1"/>
    <col min="4105" max="4106" width="9.28515625" style="3" bestFit="1" customWidth="1"/>
    <col min="4107" max="4107" width="9.140625" style="3"/>
    <col min="4108" max="4108" width="10.28515625" style="3" bestFit="1" customWidth="1"/>
    <col min="4109" max="4110" width="9.28515625" style="3" bestFit="1" customWidth="1"/>
    <col min="4111" max="4111" width="9.140625" style="3"/>
    <col min="4112" max="4112" width="10.28515625" style="3" bestFit="1" customWidth="1"/>
    <col min="4113" max="4114" width="9.28515625" style="3" bestFit="1" customWidth="1"/>
    <col min="4115" max="4115" width="9.140625" style="3"/>
    <col min="4116" max="4116" width="10.28515625" style="3" bestFit="1" customWidth="1"/>
    <col min="4117" max="4118" width="9.28515625" style="3" bestFit="1" customWidth="1"/>
    <col min="4119" max="4119" width="9.140625" style="3"/>
    <col min="4120" max="4120" width="10.28515625" style="3" bestFit="1" customWidth="1"/>
    <col min="4121" max="4122" width="9.28515625" style="3" bestFit="1" customWidth="1"/>
    <col min="4123" max="4123" width="9.140625" style="3"/>
    <col min="4124" max="4124" width="10.28515625" style="3" bestFit="1" customWidth="1"/>
    <col min="4125" max="4126" width="9.28515625" style="3" bestFit="1" customWidth="1"/>
    <col min="4127" max="4127" width="9.140625" style="3"/>
    <col min="4128" max="4128" width="10.28515625" style="3" bestFit="1" customWidth="1"/>
    <col min="4129" max="4130" width="9.28515625" style="3" bestFit="1" customWidth="1"/>
    <col min="4131" max="4131" width="9.140625" style="3"/>
    <col min="4132" max="4132" width="10.28515625" style="3" bestFit="1" customWidth="1"/>
    <col min="4133" max="4134" width="9.28515625" style="3" bestFit="1" customWidth="1"/>
    <col min="4135" max="4135" width="9.140625" style="3"/>
    <col min="4136" max="4136" width="10.28515625" style="3" bestFit="1" customWidth="1"/>
    <col min="4137" max="4138" width="9.28515625" style="3" bestFit="1" customWidth="1"/>
    <col min="4139" max="4139" width="9.140625" style="3"/>
    <col min="4140" max="4140" width="10.28515625" style="3" bestFit="1" customWidth="1"/>
    <col min="4141" max="4142" width="9.28515625" style="3" bestFit="1" customWidth="1"/>
    <col min="4143" max="4143" width="9.140625" style="3"/>
    <col min="4144" max="4144" width="10.28515625" style="3" bestFit="1" customWidth="1"/>
    <col min="4145" max="4146" width="9.28515625" style="3" bestFit="1" customWidth="1"/>
    <col min="4147" max="4147" width="9.140625" style="3"/>
    <col min="4148" max="4148" width="10.28515625" style="3" bestFit="1" customWidth="1"/>
    <col min="4149" max="4150" width="9.28515625" style="3" bestFit="1" customWidth="1"/>
    <col min="4151" max="4151" width="9.140625" style="3"/>
    <col min="4152" max="4152" width="10.28515625" style="3" bestFit="1" customWidth="1"/>
    <col min="4153" max="4154" width="9.28515625" style="3" bestFit="1" customWidth="1"/>
    <col min="4155" max="4155" width="9.140625" style="3"/>
    <col min="4156" max="4156" width="10.28515625" style="3" bestFit="1" customWidth="1"/>
    <col min="4157" max="4158" width="9.28515625" style="3" bestFit="1" customWidth="1"/>
    <col min="4159" max="4159" width="9.140625" style="3"/>
    <col min="4160" max="4160" width="10.28515625" style="3" bestFit="1" customWidth="1"/>
    <col min="4161" max="4162" width="9.28515625" style="3" bestFit="1" customWidth="1"/>
    <col min="4163" max="4163" width="9.140625" style="3"/>
    <col min="4164" max="4164" width="10.28515625" style="3" bestFit="1" customWidth="1"/>
    <col min="4165" max="4166" width="9.28515625" style="3" bestFit="1" customWidth="1"/>
    <col min="4167" max="4167" width="9.140625" style="3"/>
    <col min="4168" max="4168" width="10.28515625" style="3" bestFit="1" customWidth="1"/>
    <col min="4169" max="4170" width="9.28515625" style="3" bestFit="1" customWidth="1"/>
    <col min="4171" max="4171" width="9.140625" style="3"/>
    <col min="4172" max="4172" width="10.28515625" style="3" bestFit="1" customWidth="1"/>
    <col min="4173" max="4174" width="9.28515625" style="3" bestFit="1" customWidth="1"/>
    <col min="4175" max="4175" width="9.140625" style="3"/>
    <col min="4176" max="4176" width="10.28515625" style="3" bestFit="1" customWidth="1"/>
    <col min="4177" max="4178" width="9.28515625" style="3" bestFit="1" customWidth="1"/>
    <col min="4179" max="4179" width="9.140625" style="3"/>
    <col min="4180" max="4180" width="10.28515625" style="3" bestFit="1" customWidth="1"/>
    <col min="4181" max="4182" width="9.28515625" style="3" bestFit="1" customWidth="1"/>
    <col min="4183" max="4183" width="9.140625" style="3"/>
    <col min="4184" max="4184" width="10.28515625" style="3" bestFit="1" customWidth="1"/>
    <col min="4185" max="4186" width="9.28515625" style="3" bestFit="1" customWidth="1"/>
    <col min="4187" max="4187" width="9.140625" style="3"/>
    <col min="4188" max="4188" width="10.28515625" style="3" bestFit="1" customWidth="1"/>
    <col min="4189" max="4190" width="9.28515625" style="3" bestFit="1" customWidth="1"/>
    <col min="4191" max="4191" width="9.140625" style="3"/>
    <col min="4192" max="4192" width="10.28515625" style="3" bestFit="1" customWidth="1"/>
    <col min="4193" max="4194" width="9.28515625" style="3" bestFit="1" customWidth="1"/>
    <col min="4195" max="4195" width="9.140625" style="3"/>
    <col min="4196" max="4196" width="10.28515625" style="3" bestFit="1" customWidth="1"/>
    <col min="4197" max="4198" width="9.28515625" style="3" bestFit="1" customWidth="1"/>
    <col min="4199" max="4199" width="9.140625" style="3"/>
    <col min="4200" max="4200" width="10.28515625" style="3" bestFit="1" customWidth="1"/>
    <col min="4201" max="4202" width="9.28515625" style="3" bestFit="1" customWidth="1"/>
    <col min="4203" max="4203" width="9.140625" style="3"/>
    <col min="4204" max="4204" width="10.28515625" style="3" bestFit="1" customWidth="1"/>
    <col min="4205" max="4206" width="9.28515625" style="3" bestFit="1" customWidth="1"/>
    <col min="4207" max="4207" width="9.140625" style="3"/>
    <col min="4208" max="4208" width="10.28515625" style="3" bestFit="1" customWidth="1"/>
    <col min="4209" max="4210" width="9.28515625" style="3" bestFit="1" customWidth="1"/>
    <col min="4211" max="4211" width="9.140625" style="3"/>
    <col min="4212" max="4212" width="10.28515625" style="3" bestFit="1" customWidth="1"/>
    <col min="4213" max="4214" width="9.28515625" style="3" bestFit="1" customWidth="1"/>
    <col min="4215" max="4215" width="9.140625" style="3"/>
    <col min="4216" max="4216" width="10.28515625" style="3" bestFit="1" customWidth="1"/>
    <col min="4217" max="4218" width="9.28515625" style="3" bestFit="1" customWidth="1"/>
    <col min="4219" max="4219" width="9.140625" style="3"/>
    <col min="4220" max="4220" width="10.28515625" style="3" bestFit="1" customWidth="1"/>
    <col min="4221" max="4222" width="9.28515625" style="3" bestFit="1" customWidth="1"/>
    <col min="4223" max="4223" width="9.140625" style="3"/>
    <col min="4224" max="4224" width="10.28515625" style="3" bestFit="1" customWidth="1"/>
    <col min="4225" max="4226" width="9.28515625" style="3" bestFit="1" customWidth="1"/>
    <col min="4227" max="4227" width="9.140625" style="3"/>
    <col min="4228" max="4228" width="10.28515625" style="3" bestFit="1" customWidth="1"/>
    <col min="4229" max="4230" width="9.28515625" style="3" bestFit="1" customWidth="1"/>
    <col min="4231" max="4231" width="9.140625" style="3"/>
    <col min="4232" max="4232" width="10.28515625" style="3" bestFit="1" customWidth="1"/>
    <col min="4233" max="4234" width="9.28515625" style="3" bestFit="1" customWidth="1"/>
    <col min="4235" max="4235" width="9.140625" style="3"/>
    <col min="4236" max="4236" width="10.28515625" style="3" bestFit="1" customWidth="1"/>
    <col min="4237" max="4238" width="9.28515625" style="3" bestFit="1" customWidth="1"/>
    <col min="4239" max="4239" width="9.140625" style="3"/>
    <col min="4240" max="4240" width="10.28515625" style="3" bestFit="1" customWidth="1"/>
    <col min="4241" max="4242" width="9.28515625" style="3" bestFit="1" customWidth="1"/>
    <col min="4243" max="4243" width="9.140625" style="3"/>
    <col min="4244" max="4244" width="10.28515625" style="3" bestFit="1" customWidth="1"/>
    <col min="4245" max="4246" width="9.28515625" style="3" bestFit="1" customWidth="1"/>
    <col min="4247" max="4247" width="9.140625" style="3"/>
    <col min="4248" max="4248" width="10.28515625" style="3" bestFit="1" customWidth="1"/>
    <col min="4249" max="4250" width="9.28515625" style="3" bestFit="1" customWidth="1"/>
    <col min="4251" max="4251" width="9.140625" style="3"/>
    <col min="4252" max="4252" width="10.28515625" style="3" bestFit="1" customWidth="1"/>
    <col min="4253" max="4254" width="9.28515625" style="3" bestFit="1" customWidth="1"/>
    <col min="4255" max="4255" width="9.140625" style="3"/>
    <col min="4256" max="4256" width="10.28515625" style="3" bestFit="1" customWidth="1"/>
    <col min="4257" max="4258" width="9.28515625" style="3" bestFit="1" customWidth="1"/>
    <col min="4259" max="4259" width="9.140625" style="3"/>
    <col min="4260" max="4260" width="10.28515625" style="3" bestFit="1" customWidth="1"/>
    <col min="4261" max="4262" width="9.28515625" style="3" bestFit="1" customWidth="1"/>
    <col min="4263" max="4263" width="9.140625" style="3"/>
    <col min="4264" max="4264" width="10.28515625" style="3" bestFit="1" customWidth="1"/>
    <col min="4265" max="4266" width="9.28515625" style="3" bestFit="1" customWidth="1"/>
    <col min="4267" max="4267" width="9.140625" style="3"/>
    <col min="4268" max="4268" width="10.28515625" style="3" bestFit="1" customWidth="1"/>
    <col min="4269" max="4270" width="9.28515625" style="3" bestFit="1" customWidth="1"/>
    <col min="4271" max="4271" width="9.140625" style="3"/>
    <col min="4272" max="4272" width="10.28515625" style="3" bestFit="1" customWidth="1"/>
    <col min="4273" max="4274" width="9.28515625" style="3" bestFit="1" customWidth="1"/>
    <col min="4275" max="4275" width="9.140625" style="3"/>
    <col min="4276" max="4276" width="10.28515625" style="3" bestFit="1" customWidth="1"/>
    <col min="4277" max="4278" width="9.28515625" style="3" bestFit="1" customWidth="1"/>
    <col min="4279" max="4279" width="9.140625" style="3"/>
    <col min="4280" max="4280" width="10.28515625" style="3" bestFit="1" customWidth="1"/>
    <col min="4281" max="4282" width="9.28515625" style="3" bestFit="1" customWidth="1"/>
    <col min="4283" max="4283" width="9.140625" style="3"/>
    <col min="4284" max="4284" width="10.28515625" style="3" bestFit="1" customWidth="1"/>
    <col min="4285" max="4286" width="9.28515625" style="3" bestFit="1" customWidth="1"/>
    <col min="4287" max="4287" width="9.140625" style="3"/>
    <col min="4288" max="4288" width="10.28515625" style="3" bestFit="1" customWidth="1"/>
    <col min="4289" max="4290" width="9.28515625" style="3" bestFit="1" customWidth="1"/>
    <col min="4291" max="4291" width="9.140625" style="3"/>
    <col min="4292" max="4292" width="10.28515625" style="3" bestFit="1" customWidth="1"/>
    <col min="4293" max="4294" width="9.28515625" style="3" bestFit="1" customWidth="1"/>
    <col min="4295" max="4295" width="9.140625" style="3"/>
    <col min="4296" max="4296" width="10.28515625" style="3" bestFit="1" customWidth="1"/>
    <col min="4297" max="4298" width="9.28515625" style="3" bestFit="1" customWidth="1"/>
    <col min="4299" max="4299" width="9.140625" style="3"/>
    <col min="4300" max="4300" width="10.28515625" style="3" bestFit="1" customWidth="1"/>
    <col min="4301" max="4302" width="9.28515625" style="3" bestFit="1" customWidth="1"/>
    <col min="4303" max="4303" width="9.140625" style="3"/>
    <col min="4304" max="4304" width="10.28515625" style="3" bestFit="1" customWidth="1"/>
    <col min="4305" max="4306" width="9.28515625" style="3" bestFit="1" customWidth="1"/>
    <col min="4307" max="4307" width="9.140625" style="3"/>
    <col min="4308" max="4308" width="10.28515625" style="3" bestFit="1" customWidth="1"/>
    <col min="4309" max="4310" width="9.28515625" style="3" bestFit="1" customWidth="1"/>
    <col min="4311" max="4311" width="9.140625" style="3"/>
    <col min="4312" max="4312" width="10.28515625" style="3" bestFit="1" customWidth="1"/>
    <col min="4313" max="4314" width="9.28515625" style="3" bestFit="1" customWidth="1"/>
    <col min="4315" max="4315" width="9.140625" style="3"/>
    <col min="4316" max="4316" width="10.28515625" style="3" bestFit="1" customWidth="1"/>
    <col min="4317" max="4318" width="9.28515625" style="3" bestFit="1" customWidth="1"/>
    <col min="4319" max="4319" width="9.140625" style="3"/>
    <col min="4320" max="4320" width="10.28515625" style="3" bestFit="1" customWidth="1"/>
    <col min="4321" max="4322" width="9.28515625" style="3" bestFit="1" customWidth="1"/>
    <col min="4323" max="4323" width="9.140625" style="3"/>
    <col min="4324" max="4324" width="10.28515625" style="3" bestFit="1" customWidth="1"/>
    <col min="4325" max="4326" width="9.28515625" style="3" bestFit="1" customWidth="1"/>
    <col min="4327" max="4327" width="9.140625" style="3"/>
    <col min="4328" max="4328" width="10.28515625" style="3" bestFit="1" customWidth="1"/>
    <col min="4329" max="4330" width="9.28515625" style="3" bestFit="1" customWidth="1"/>
    <col min="4331" max="4331" width="9.140625" style="3"/>
    <col min="4332" max="4332" width="10.28515625" style="3" bestFit="1" customWidth="1"/>
    <col min="4333" max="4334" width="9.28515625" style="3" bestFit="1" customWidth="1"/>
    <col min="4335" max="4335" width="9.140625" style="3"/>
    <col min="4336" max="4336" width="10.28515625" style="3" bestFit="1" customWidth="1"/>
    <col min="4337" max="4338" width="9.28515625" style="3" bestFit="1" customWidth="1"/>
    <col min="4339" max="4339" width="9.140625" style="3"/>
    <col min="4340" max="4340" width="10.28515625" style="3" bestFit="1" customWidth="1"/>
    <col min="4341" max="4342" width="9.28515625" style="3" bestFit="1" customWidth="1"/>
    <col min="4343" max="4343" width="9.140625" style="3"/>
    <col min="4344" max="4344" width="10.28515625" style="3" bestFit="1" customWidth="1"/>
    <col min="4345" max="4346" width="9.28515625" style="3" bestFit="1" customWidth="1"/>
    <col min="4347" max="4347" width="9.140625" style="3"/>
    <col min="4348" max="4348" width="10.28515625" style="3" bestFit="1" customWidth="1"/>
    <col min="4349" max="4350" width="9.28515625" style="3" bestFit="1" customWidth="1"/>
    <col min="4351" max="4351" width="9.140625" style="3"/>
    <col min="4352" max="4352" width="10.28515625" style="3" bestFit="1" customWidth="1"/>
    <col min="4353" max="4354" width="9.28515625" style="3" bestFit="1" customWidth="1"/>
    <col min="4355" max="4355" width="9.140625" style="3"/>
    <col min="4356" max="4356" width="10.28515625" style="3" bestFit="1" customWidth="1"/>
    <col min="4357" max="4358" width="9.28515625" style="3" bestFit="1" customWidth="1"/>
    <col min="4359" max="4359" width="9.140625" style="3"/>
    <col min="4360" max="4360" width="10.28515625" style="3" bestFit="1" customWidth="1"/>
    <col min="4361" max="4362" width="9.28515625" style="3" bestFit="1" customWidth="1"/>
    <col min="4363" max="4363" width="9.140625" style="3"/>
    <col min="4364" max="4364" width="10.28515625" style="3" bestFit="1" customWidth="1"/>
    <col min="4365" max="4366" width="9.28515625" style="3" bestFit="1" customWidth="1"/>
    <col min="4367" max="4367" width="9.140625" style="3"/>
    <col min="4368" max="4368" width="10.28515625" style="3" bestFit="1" customWidth="1"/>
    <col min="4369" max="4370" width="9.28515625" style="3" bestFit="1" customWidth="1"/>
    <col min="4371" max="4371" width="9.140625" style="3"/>
    <col min="4372" max="4372" width="10.28515625" style="3" bestFit="1" customWidth="1"/>
    <col min="4373" max="4374" width="9.28515625" style="3" bestFit="1" customWidth="1"/>
    <col min="4375" max="4375" width="9.140625" style="3"/>
    <col min="4376" max="4376" width="10.28515625" style="3" bestFit="1" customWidth="1"/>
    <col min="4377" max="4378" width="9.28515625" style="3" bestFit="1" customWidth="1"/>
    <col min="4379" max="4379" width="9.140625" style="3"/>
    <col min="4380" max="4380" width="10.28515625" style="3" bestFit="1" customWidth="1"/>
    <col min="4381" max="4382" width="9.28515625" style="3" bestFit="1" customWidth="1"/>
    <col min="4383" max="4383" width="9.140625" style="3"/>
    <col min="4384" max="4384" width="10.28515625" style="3" bestFit="1" customWidth="1"/>
    <col min="4385" max="4386" width="9.28515625" style="3" bestFit="1" customWidth="1"/>
    <col min="4387" max="4387" width="9.140625" style="3"/>
    <col min="4388" max="4388" width="10.28515625" style="3" bestFit="1" customWidth="1"/>
    <col min="4389" max="4390" width="9.28515625" style="3" bestFit="1" customWidth="1"/>
    <col min="4391" max="4391" width="9.140625" style="3"/>
    <col min="4392" max="4392" width="10.28515625" style="3" bestFit="1" customWidth="1"/>
    <col min="4393" max="4394" width="9.28515625" style="3" bestFit="1" customWidth="1"/>
    <col min="4395" max="4395" width="9.140625" style="3"/>
    <col min="4396" max="4396" width="10.28515625" style="3" bestFit="1" customWidth="1"/>
    <col min="4397" max="4398" width="9.28515625" style="3" bestFit="1" customWidth="1"/>
    <col min="4399" max="4399" width="9.140625" style="3"/>
    <col min="4400" max="4400" width="10.28515625" style="3" bestFit="1" customWidth="1"/>
    <col min="4401" max="4402" width="9.28515625" style="3" bestFit="1" customWidth="1"/>
    <col min="4403" max="4403" width="9.140625" style="3"/>
    <col min="4404" max="4404" width="10.28515625" style="3" bestFit="1" customWidth="1"/>
    <col min="4405" max="4406" width="9.28515625" style="3" bestFit="1" customWidth="1"/>
    <col min="4407" max="4407" width="9.140625" style="3"/>
    <col min="4408" max="4408" width="10.28515625" style="3" bestFit="1" customWidth="1"/>
    <col min="4409" max="4410" width="9.28515625" style="3" bestFit="1" customWidth="1"/>
    <col min="4411" max="4411" width="9.140625" style="3"/>
    <col min="4412" max="4412" width="10.28515625" style="3" bestFit="1" customWidth="1"/>
    <col min="4413" max="4414" width="9.28515625" style="3" bestFit="1" customWidth="1"/>
    <col min="4415" max="4415" width="9.140625" style="3"/>
    <col min="4416" max="4416" width="10.28515625" style="3" bestFit="1" customWidth="1"/>
    <col min="4417" max="4418" width="9.28515625" style="3" bestFit="1" customWidth="1"/>
    <col min="4419" max="4419" width="9.140625" style="3"/>
    <col min="4420" max="4420" width="10.28515625" style="3" bestFit="1" customWidth="1"/>
    <col min="4421" max="4422" width="9.28515625" style="3" bestFit="1" customWidth="1"/>
    <col min="4423" max="4423" width="9.140625" style="3"/>
    <col min="4424" max="4424" width="10.28515625" style="3" bestFit="1" customWidth="1"/>
    <col min="4425" max="4426" width="9.28515625" style="3" bestFit="1" customWidth="1"/>
    <col min="4427" max="4427" width="9.140625" style="3"/>
    <col min="4428" max="4428" width="10.28515625" style="3" bestFit="1" customWidth="1"/>
    <col min="4429" max="4430" width="9.28515625" style="3" bestFit="1" customWidth="1"/>
    <col min="4431" max="4431" width="9.140625" style="3"/>
    <col min="4432" max="4432" width="10.28515625" style="3" bestFit="1" customWidth="1"/>
    <col min="4433" max="4434" width="9.28515625" style="3" bestFit="1" customWidth="1"/>
    <col min="4435" max="4435" width="9.140625" style="3"/>
    <col min="4436" max="4436" width="10.28515625" style="3" bestFit="1" customWidth="1"/>
    <col min="4437" max="4438" width="9.28515625" style="3" bestFit="1" customWidth="1"/>
    <col min="4439" max="4439" width="9.140625" style="3"/>
    <col min="4440" max="4440" width="10.28515625" style="3" bestFit="1" customWidth="1"/>
    <col min="4441" max="4442" width="9.28515625" style="3" bestFit="1" customWidth="1"/>
    <col min="4443" max="4443" width="9.140625" style="3"/>
    <col min="4444" max="4444" width="10.28515625" style="3" bestFit="1" customWidth="1"/>
    <col min="4445" max="4446" width="9.28515625" style="3" bestFit="1" customWidth="1"/>
    <col min="4447" max="4447" width="9.140625" style="3"/>
    <col min="4448" max="4448" width="10.28515625" style="3" bestFit="1" customWidth="1"/>
    <col min="4449" max="4450" width="9.28515625" style="3" bestFit="1" customWidth="1"/>
    <col min="4451" max="4451" width="9.140625" style="3"/>
    <col min="4452" max="4452" width="10.28515625" style="3" bestFit="1" customWidth="1"/>
    <col min="4453" max="4454" width="9.28515625" style="3" bestFit="1" customWidth="1"/>
    <col min="4455" max="4455" width="9.140625" style="3"/>
    <col min="4456" max="4456" width="10.28515625" style="3" bestFit="1" customWidth="1"/>
    <col min="4457" max="4458" width="9.28515625" style="3" bestFit="1" customWidth="1"/>
    <col min="4459" max="4459" width="9.140625" style="3"/>
    <col min="4460" max="4460" width="10.28515625" style="3" bestFit="1" customWidth="1"/>
    <col min="4461" max="4462" width="9.28515625" style="3" bestFit="1" customWidth="1"/>
    <col min="4463" max="4463" width="9.140625" style="3"/>
    <col min="4464" max="4464" width="10.28515625" style="3" bestFit="1" customWidth="1"/>
    <col min="4465" max="4466" width="9.28515625" style="3" bestFit="1" customWidth="1"/>
    <col min="4467" max="4467" width="9.140625" style="3"/>
    <col min="4468" max="4468" width="10.28515625" style="3" bestFit="1" customWidth="1"/>
    <col min="4469" max="4470" width="9.28515625" style="3" bestFit="1" customWidth="1"/>
    <col min="4471" max="4471" width="9.140625" style="3"/>
    <col min="4472" max="4472" width="10.28515625" style="3" bestFit="1" customWidth="1"/>
    <col min="4473" max="4474" width="9.28515625" style="3" bestFit="1" customWidth="1"/>
    <col min="4475" max="4475" width="9.140625" style="3"/>
    <col min="4476" max="4476" width="10.28515625" style="3" bestFit="1" customWidth="1"/>
    <col min="4477" max="4478" width="9.28515625" style="3" bestFit="1" customWidth="1"/>
    <col min="4479" max="4479" width="9.140625" style="3"/>
    <col min="4480" max="4480" width="10.28515625" style="3" bestFit="1" customWidth="1"/>
    <col min="4481" max="4482" width="9.28515625" style="3" bestFit="1" customWidth="1"/>
    <col min="4483" max="4483" width="9.140625" style="3"/>
    <col min="4484" max="4484" width="10.28515625" style="3" bestFit="1" customWidth="1"/>
    <col min="4485" max="4486" width="9.28515625" style="3" bestFit="1" customWidth="1"/>
    <col min="4487" max="4487" width="9.140625" style="3"/>
    <col min="4488" max="4488" width="10.28515625" style="3" bestFit="1" customWidth="1"/>
    <col min="4489" max="4490" width="9.28515625" style="3" bestFit="1" customWidth="1"/>
    <col min="4491" max="4491" width="9.140625" style="3"/>
    <col min="4492" max="4492" width="10.28515625" style="3" bestFit="1" customWidth="1"/>
    <col min="4493" max="4494" width="9.28515625" style="3" bestFit="1" customWidth="1"/>
    <col min="4495" max="4495" width="9.140625" style="3"/>
    <col min="4496" max="4496" width="10.28515625" style="3" bestFit="1" customWidth="1"/>
    <col min="4497" max="4498" width="9.28515625" style="3" bestFit="1" customWidth="1"/>
    <col min="4499" max="4499" width="9.140625" style="3"/>
    <col min="4500" max="4500" width="10.28515625" style="3" bestFit="1" customWidth="1"/>
    <col min="4501" max="4502" width="9.28515625" style="3" bestFit="1" customWidth="1"/>
    <col min="4503" max="4503" width="9.140625" style="3"/>
    <col min="4504" max="4504" width="10.28515625" style="3" bestFit="1" customWidth="1"/>
    <col min="4505" max="4506" width="9.28515625" style="3" bestFit="1" customWidth="1"/>
    <col min="4507" max="4507" width="9.140625" style="3"/>
    <col min="4508" max="4508" width="10.28515625" style="3" bestFit="1" customWidth="1"/>
    <col min="4509" max="4510" width="9.28515625" style="3" bestFit="1" customWidth="1"/>
    <col min="4511" max="4511" width="9.140625" style="3"/>
    <col min="4512" max="4512" width="10.28515625" style="3" bestFit="1" customWidth="1"/>
    <col min="4513" max="4514" width="9.28515625" style="3" bestFit="1" customWidth="1"/>
    <col min="4515" max="4515" width="9.140625" style="3"/>
    <col min="4516" max="4516" width="10.28515625" style="3" bestFit="1" customWidth="1"/>
    <col min="4517" max="4518" width="9.28515625" style="3" bestFit="1" customWidth="1"/>
    <col min="4519" max="4519" width="9.140625" style="3"/>
    <col min="4520" max="4520" width="10.28515625" style="3" bestFit="1" customWidth="1"/>
    <col min="4521" max="4522" width="9.28515625" style="3" bestFit="1" customWidth="1"/>
    <col min="4523" max="4523" width="9.140625" style="3"/>
    <col min="4524" max="4524" width="10.28515625" style="3" bestFit="1" customWidth="1"/>
    <col min="4525" max="4526" width="9.28515625" style="3" bestFit="1" customWidth="1"/>
    <col min="4527" max="4527" width="9.140625" style="3"/>
    <col min="4528" max="4528" width="10.28515625" style="3" bestFit="1" customWidth="1"/>
    <col min="4529" max="4530" width="9.28515625" style="3" bestFit="1" customWidth="1"/>
    <col min="4531" max="4531" width="9.140625" style="3"/>
    <col min="4532" max="4532" width="10.28515625" style="3" bestFit="1" customWidth="1"/>
    <col min="4533" max="4534" width="9.28515625" style="3" bestFit="1" customWidth="1"/>
    <col min="4535" max="4535" width="9.140625" style="3"/>
    <col min="4536" max="4536" width="10.28515625" style="3" bestFit="1" customWidth="1"/>
    <col min="4537" max="4538" width="9.28515625" style="3" bestFit="1" customWidth="1"/>
    <col min="4539" max="4539" width="9.140625" style="3"/>
    <col min="4540" max="4540" width="10.28515625" style="3" bestFit="1" customWidth="1"/>
    <col min="4541" max="4542" width="9.28515625" style="3" bestFit="1" customWidth="1"/>
    <col min="4543" max="4543" width="9.140625" style="3"/>
    <col min="4544" max="4544" width="10.28515625" style="3" bestFit="1" customWidth="1"/>
    <col min="4545" max="4546" width="9.28515625" style="3" bestFit="1" customWidth="1"/>
    <col min="4547" max="4547" width="9.140625" style="3"/>
    <col min="4548" max="4548" width="10.28515625" style="3" bestFit="1" customWidth="1"/>
    <col min="4549" max="4550" width="9.28515625" style="3" bestFit="1" customWidth="1"/>
    <col min="4551" max="4551" width="9.140625" style="3"/>
    <col min="4552" max="4552" width="10.28515625" style="3" bestFit="1" customWidth="1"/>
    <col min="4553" max="4554" width="9.28515625" style="3" bestFit="1" customWidth="1"/>
    <col min="4555" max="4555" width="9.140625" style="3"/>
    <col min="4556" max="4556" width="10.28515625" style="3" bestFit="1" customWidth="1"/>
    <col min="4557" max="4558" width="9.28515625" style="3" bestFit="1" customWidth="1"/>
    <col min="4559" max="4559" width="9.140625" style="3"/>
    <col min="4560" max="4560" width="10.28515625" style="3" bestFit="1" customWidth="1"/>
    <col min="4561" max="4562" width="9.28515625" style="3" bestFit="1" customWidth="1"/>
    <col min="4563" max="4563" width="9.140625" style="3"/>
    <col min="4564" max="4564" width="10.28515625" style="3" bestFit="1" customWidth="1"/>
    <col min="4565" max="4566" width="9.28515625" style="3" bestFit="1" customWidth="1"/>
    <col min="4567" max="4567" width="9.140625" style="3"/>
    <col min="4568" max="4568" width="10.28515625" style="3" bestFit="1" customWidth="1"/>
    <col min="4569" max="4570" width="9.28515625" style="3" bestFit="1" customWidth="1"/>
    <col min="4571" max="4571" width="9.140625" style="3"/>
    <col min="4572" max="4572" width="10.28515625" style="3" bestFit="1" customWidth="1"/>
    <col min="4573" max="4574" width="9.28515625" style="3" bestFit="1" customWidth="1"/>
    <col min="4575" max="4575" width="9.140625" style="3"/>
    <col min="4576" max="4576" width="10.28515625" style="3" bestFit="1" customWidth="1"/>
    <col min="4577" max="4578" width="9.28515625" style="3" bestFit="1" customWidth="1"/>
    <col min="4579" max="4579" width="9.140625" style="3"/>
    <col min="4580" max="4580" width="10.28515625" style="3" bestFit="1" customWidth="1"/>
    <col min="4581" max="4582" width="9.28515625" style="3" bestFit="1" customWidth="1"/>
    <col min="4583" max="4583" width="9.140625" style="3"/>
    <col min="4584" max="4584" width="10.28515625" style="3" bestFit="1" customWidth="1"/>
    <col min="4585" max="4586" width="9.28515625" style="3" bestFit="1" customWidth="1"/>
    <col min="4587" max="4587" width="9.140625" style="3"/>
    <col min="4588" max="4588" width="10.28515625" style="3" bestFit="1" customWidth="1"/>
    <col min="4589" max="4590" width="9.28515625" style="3" bestFit="1" customWidth="1"/>
    <col min="4591" max="4591" width="9.140625" style="3"/>
    <col min="4592" max="4592" width="10.28515625" style="3" bestFit="1" customWidth="1"/>
    <col min="4593" max="4594" width="9.28515625" style="3" bestFit="1" customWidth="1"/>
    <col min="4595" max="4595" width="9.140625" style="3"/>
    <col min="4596" max="4596" width="10.28515625" style="3" bestFit="1" customWidth="1"/>
    <col min="4597" max="4598" width="9.28515625" style="3" bestFit="1" customWidth="1"/>
    <col min="4599" max="4599" width="9.140625" style="3"/>
    <col min="4600" max="4600" width="10.28515625" style="3" bestFit="1" customWidth="1"/>
    <col min="4601" max="4602" width="9.28515625" style="3" bestFit="1" customWidth="1"/>
    <col min="4603" max="4603" width="9.140625" style="3"/>
    <col min="4604" max="4604" width="10.28515625" style="3" bestFit="1" customWidth="1"/>
    <col min="4605" max="4606" width="9.28515625" style="3" bestFit="1" customWidth="1"/>
    <col min="4607" max="4607" width="9.140625" style="3"/>
    <col min="4608" max="4608" width="10.28515625" style="3" bestFit="1" customWidth="1"/>
    <col min="4609" max="4610" width="9.28515625" style="3" bestFit="1" customWidth="1"/>
    <col min="4611" max="4611" width="9.140625" style="3"/>
    <col min="4612" max="4612" width="10.28515625" style="3" bestFit="1" customWidth="1"/>
    <col min="4613" max="4614" width="9.28515625" style="3" bestFit="1" customWidth="1"/>
    <col min="4615" max="4615" width="9.140625" style="3"/>
    <col min="4616" max="4616" width="10.28515625" style="3" bestFit="1" customWidth="1"/>
    <col min="4617" max="4618" width="9.28515625" style="3" bestFit="1" customWidth="1"/>
    <col min="4619" max="4619" width="9.140625" style="3"/>
    <col min="4620" max="4620" width="10.28515625" style="3" bestFit="1" customWidth="1"/>
    <col min="4621" max="4622" width="9.28515625" style="3" bestFit="1" customWidth="1"/>
    <col min="4623" max="4623" width="9.140625" style="3"/>
    <col min="4624" max="4624" width="10.28515625" style="3" bestFit="1" customWidth="1"/>
    <col min="4625" max="4626" width="9.28515625" style="3" bestFit="1" customWidth="1"/>
    <col min="4627" max="4627" width="9.140625" style="3"/>
    <col min="4628" max="4628" width="10.28515625" style="3" bestFit="1" customWidth="1"/>
    <col min="4629" max="4630" width="9.28515625" style="3" bestFit="1" customWidth="1"/>
    <col min="4631" max="4631" width="9.140625" style="3"/>
    <col min="4632" max="4632" width="10.28515625" style="3" bestFit="1" customWidth="1"/>
    <col min="4633" max="4634" width="9.28515625" style="3" bestFit="1" customWidth="1"/>
    <col min="4635" max="4635" width="9.140625" style="3"/>
    <col min="4636" max="4636" width="10.28515625" style="3" bestFit="1" customWidth="1"/>
    <col min="4637" max="4638" width="9.28515625" style="3" bestFit="1" customWidth="1"/>
    <col min="4639" max="4639" width="9.140625" style="3"/>
    <col min="4640" max="4640" width="10.28515625" style="3" bestFit="1" customWidth="1"/>
    <col min="4641" max="4642" width="9.28515625" style="3" bestFit="1" customWidth="1"/>
    <col min="4643" max="4643" width="9.140625" style="3"/>
    <col min="4644" max="4644" width="10.28515625" style="3" bestFit="1" customWidth="1"/>
    <col min="4645" max="4646" width="9.28515625" style="3" bestFit="1" customWidth="1"/>
    <col min="4647" max="4647" width="9.140625" style="3"/>
    <col min="4648" max="4648" width="10.28515625" style="3" bestFit="1" customWidth="1"/>
    <col min="4649" max="4650" width="9.28515625" style="3" bestFit="1" customWidth="1"/>
    <col min="4651" max="4651" width="9.140625" style="3"/>
    <col min="4652" max="4652" width="10.28515625" style="3" bestFit="1" customWidth="1"/>
    <col min="4653" max="4654" width="9.28515625" style="3" bestFit="1" customWidth="1"/>
    <col min="4655" max="4655" width="9.140625" style="3"/>
    <col min="4656" max="4656" width="10.28515625" style="3" bestFit="1" customWidth="1"/>
    <col min="4657" max="4658" width="9.28515625" style="3" bestFit="1" customWidth="1"/>
    <col min="4659" max="4659" width="9.140625" style="3"/>
    <col min="4660" max="4660" width="10.28515625" style="3" bestFit="1" customWidth="1"/>
    <col min="4661" max="4662" width="9.28515625" style="3" bestFit="1" customWidth="1"/>
    <col min="4663" max="4663" width="9.140625" style="3"/>
    <col min="4664" max="4664" width="10.28515625" style="3" bestFit="1" customWidth="1"/>
    <col min="4665" max="4666" width="9.28515625" style="3" bestFit="1" customWidth="1"/>
    <col min="4667" max="4667" width="9.140625" style="3"/>
    <col min="4668" max="4668" width="10.28515625" style="3" bestFit="1" customWidth="1"/>
    <col min="4669" max="4670" width="9.28515625" style="3" bestFit="1" customWidth="1"/>
    <col min="4671" max="4671" width="9.140625" style="3"/>
    <col min="4672" max="4672" width="10.28515625" style="3" bestFit="1" customWidth="1"/>
    <col min="4673" max="4674" width="9.28515625" style="3" bestFit="1" customWidth="1"/>
    <col min="4675" max="4675" width="9.140625" style="3"/>
    <col min="4676" max="4676" width="10.28515625" style="3" bestFit="1" customWidth="1"/>
    <col min="4677" max="4678" width="9.28515625" style="3" bestFit="1" customWidth="1"/>
    <col min="4679" max="4679" width="9.140625" style="3"/>
    <col min="4680" max="4680" width="10.28515625" style="3" bestFit="1" customWidth="1"/>
    <col min="4681" max="4682" width="9.28515625" style="3" bestFit="1" customWidth="1"/>
    <col min="4683" max="4683" width="9.140625" style="3"/>
    <col min="4684" max="4684" width="10.28515625" style="3" bestFit="1" customWidth="1"/>
    <col min="4685" max="4686" width="9.28515625" style="3" bestFit="1" customWidth="1"/>
    <col min="4687" max="4687" width="9.140625" style="3"/>
    <col min="4688" max="4688" width="10.28515625" style="3" bestFit="1" customWidth="1"/>
    <col min="4689" max="4690" width="9.28515625" style="3" bestFit="1" customWidth="1"/>
    <col min="4691" max="4691" width="9.140625" style="3"/>
    <col min="4692" max="4692" width="10.28515625" style="3" bestFit="1" customWidth="1"/>
    <col min="4693" max="4694" width="9.28515625" style="3" bestFit="1" customWidth="1"/>
    <col min="4695" max="4695" width="9.140625" style="3"/>
    <col min="4696" max="4696" width="10.28515625" style="3" bestFit="1" customWidth="1"/>
    <col min="4697" max="4698" width="9.28515625" style="3" bestFit="1" customWidth="1"/>
    <col min="4699" max="4699" width="9.140625" style="3"/>
    <col min="4700" max="4700" width="10.28515625" style="3" bestFit="1" customWidth="1"/>
    <col min="4701" max="4702" width="9.28515625" style="3" bestFit="1" customWidth="1"/>
    <col min="4703" max="4703" width="9.140625" style="3"/>
    <col min="4704" max="4704" width="10.28515625" style="3" bestFit="1" customWidth="1"/>
    <col min="4705" max="4706" width="9.28515625" style="3" bestFit="1" customWidth="1"/>
    <col min="4707" max="4707" width="9.140625" style="3"/>
    <col min="4708" max="4708" width="10.28515625" style="3" bestFit="1" customWidth="1"/>
    <col min="4709" max="4710" width="9.28515625" style="3" bestFit="1" customWidth="1"/>
    <col min="4711" max="4711" width="9.140625" style="3"/>
    <col min="4712" max="4712" width="10.28515625" style="3" bestFit="1" customWidth="1"/>
    <col min="4713" max="4714" width="9.28515625" style="3" bestFit="1" customWidth="1"/>
    <col min="4715" max="4715" width="9.140625" style="3"/>
    <col min="4716" max="4716" width="10.28515625" style="3" bestFit="1" customWidth="1"/>
    <col min="4717" max="4718" width="9.28515625" style="3" bestFit="1" customWidth="1"/>
    <col min="4719" max="4719" width="9.140625" style="3"/>
    <col min="4720" max="4720" width="10.28515625" style="3" bestFit="1" customWidth="1"/>
    <col min="4721" max="4722" width="9.28515625" style="3" bestFit="1" customWidth="1"/>
    <col min="4723" max="4723" width="9.140625" style="3"/>
    <col min="4724" max="4724" width="10.28515625" style="3" bestFit="1" customWidth="1"/>
    <col min="4725" max="4726" width="9.28515625" style="3" bestFit="1" customWidth="1"/>
    <col min="4727" max="4727" width="9.140625" style="3"/>
    <col min="4728" max="4728" width="10.28515625" style="3" bestFit="1" customWidth="1"/>
    <col min="4729" max="4730" width="9.28515625" style="3" bestFit="1" customWidth="1"/>
    <col min="4731" max="4731" width="9.140625" style="3"/>
    <col min="4732" max="4732" width="10.28515625" style="3" bestFit="1" customWidth="1"/>
    <col min="4733" max="4734" width="9.28515625" style="3" bestFit="1" customWidth="1"/>
    <col min="4735" max="4735" width="9.140625" style="3"/>
    <col min="4736" max="4736" width="10.28515625" style="3" bestFit="1" customWidth="1"/>
    <col min="4737" max="4738" width="9.28515625" style="3" bestFit="1" customWidth="1"/>
    <col min="4739" max="4739" width="9.140625" style="3"/>
    <col min="4740" max="4740" width="10.28515625" style="3" bestFit="1" customWidth="1"/>
    <col min="4741" max="4742" width="9.28515625" style="3" bestFit="1" customWidth="1"/>
    <col min="4743" max="4743" width="9.140625" style="3"/>
    <col min="4744" max="4744" width="10.28515625" style="3" bestFit="1" customWidth="1"/>
    <col min="4745" max="4746" width="9.28515625" style="3" bestFit="1" customWidth="1"/>
    <col min="4747" max="4747" width="9.140625" style="3"/>
    <col min="4748" max="4748" width="10.28515625" style="3" bestFit="1" customWidth="1"/>
    <col min="4749" max="4750" width="9.28515625" style="3" bestFit="1" customWidth="1"/>
    <col min="4751" max="4751" width="9.140625" style="3"/>
    <col min="4752" max="4752" width="10.28515625" style="3" bestFit="1" customWidth="1"/>
    <col min="4753" max="4754" width="9.28515625" style="3" bestFit="1" customWidth="1"/>
    <col min="4755" max="4755" width="9.140625" style="3"/>
    <col min="4756" max="4756" width="10.28515625" style="3" bestFit="1" customWidth="1"/>
    <col min="4757" max="4758" width="9.28515625" style="3" bestFit="1" customWidth="1"/>
    <col min="4759" max="4759" width="9.140625" style="3"/>
    <col min="4760" max="4760" width="10.28515625" style="3" bestFit="1" customWidth="1"/>
    <col min="4761" max="4762" width="9.28515625" style="3" bestFit="1" customWidth="1"/>
    <col min="4763" max="4763" width="9.140625" style="3"/>
    <col min="4764" max="4764" width="10.28515625" style="3" bestFit="1" customWidth="1"/>
    <col min="4765" max="4766" width="9.28515625" style="3" bestFit="1" customWidth="1"/>
    <col min="4767" max="4767" width="9.140625" style="3"/>
    <col min="4768" max="4768" width="10.28515625" style="3" bestFit="1" customWidth="1"/>
    <col min="4769" max="4770" width="9.28515625" style="3" bestFit="1" customWidth="1"/>
    <col min="4771" max="4771" width="9.140625" style="3"/>
    <col min="4772" max="4772" width="10.28515625" style="3" bestFit="1" customWidth="1"/>
    <col min="4773" max="4774" width="9.28515625" style="3" bestFit="1" customWidth="1"/>
    <col min="4775" max="4775" width="9.140625" style="3"/>
    <col min="4776" max="4776" width="10.28515625" style="3" bestFit="1" customWidth="1"/>
    <col min="4777" max="4778" width="9.28515625" style="3" bestFit="1" customWidth="1"/>
    <col min="4779" max="4779" width="9.140625" style="3"/>
    <col min="4780" max="4780" width="10.28515625" style="3" bestFit="1" customWidth="1"/>
    <col min="4781" max="4782" width="9.28515625" style="3" bestFit="1" customWidth="1"/>
    <col min="4783" max="4783" width="9.140625" style="3"/>
    <col min="4784" max="4784" width="10.28515625" style="3" bestFit="1" customWidth="1"/>
    <col min="4785" max="4786" width="9.28515625" style="3" bestFit="1" customWidth="1"/>
    <col min="4787" max="4787" width="9.140625" style="3"/>
    <col min="4788" max="4788" width="10.28515625" style="3" bestFit="1" customWidth="1"/>
    <col min="4789" max="4790" width="9.28515625" style="3" bestFit="1" customWidth="1"/>
    <col min="4791" max="4791" width="9.140625" style="3"/>
    <col min="4792" max="4792" width="10.28515625" style="3" bestFit="1" customWidth="1"/>
    <col min="4793" max="4794" width="9.28515625" style="3" bestFit="1" customWidth="1"/>
    <col min="4795" max="4795" width="9.140625" style="3"/>
    <col min="4796" max="4796" width="10.28515625" style="3" bestFit="1" customWidth="1"/>
    <col min="4797" max="4798" width="9.28515625" style="3" bestFit="1" customWidth="1"/>
    <col min="4799" max="4799" width="9.140625" style="3"/>
    <col min="4800" max="4800" width="10.28515625" style="3" bestFit="1" customWidth="1"/>
    <col min="4801" max="4802" width="9.28515625" style="3" bestFit="1" customWidth="1"/>
    <col min="4803" max="4803" width="9.140625" style="3"/>
    <col min="4804" max="4804" width="10.28515625" style="3" bestFit="1" customWidth="1"/>
    <col min="4805" max="4806" width="9.28515625" style="3" bestFit="1" customWidth="1"/>
    <col min="4807" max="4807" width="9.140625" style="3"/>
    <col min="4808" max="4808" width="10.28515625" style="3" bestFit="1" customWidth="1"/>
    <col min="4809" max="4810" width="9.28515625" style="3" bestFit="1" customWidth="1"/>
    <col min="4811" max="4811" width="9.140625" style="3"/>
    <col min="4812" max="4812" width="10.28515625" style="3" bestFit="1" customWidth="1"/>
    <col min="4813" max="4814" width="9.28515625" style="3" bestFit="1" customWidth="1"/>
    <col min="4815" max="4815" width="9.140625" style="3"/>
    <col min="4816" max="4816" width="10.28515625" style="3" bestFit="1" customWidth="1"/>
    <col min="4817" max="4818" width="9.28515625" style="3" bestFit="1" customWidth="1"/>
    <col min="4819" max="4819" width="9.140625" style="3"/>
    <col min="4820" max="4820" width="10.28515625" style="3" bestFit="1" customWidth="1"/>
    <col min="4821" max="4822" width="9.28515625" style="3" bestFit="1" customWidth="1"/>
    <col min="4823" max="4823" width="9.140625" style="3"/>
    <col min="4824" max="4824" width="10.28515625" style="3" bestFit="1" customWidth="1"/>
    <col min="4825" max="4826" width="9.28515625" style="3" bestFit="1" customWidth="1"/>
    <col min="4827" max="4827" width="9.140625" style="3"/>
    <col min="4828" max="4828" width="10.28515625" style="3" bestFit="1" customWidth="1"/>
    <col min="4829" max="4830" width="9.28515625" style="3" bestFit="1" customWidth="1"/>
    <col min="4831" max="4831" width="9.140625" style="3"/>
    <col min="4832" max="4832" width="10.28515625" style="3" bestFit="1" customWidth="1"/>
    <col min="4833" max="4834" width="9.28515625" style="3" bestFit="1" customWidth="1"/>
    <col min="4835" max="4835" width="9.140625" style="3"/>
    <col min="4836" max="4836" width="10.28515625" style="3" bestFit="1" customWidth="1"/>
    <col min="4837" max="4838" width="9.28515625" style="3" bestFit="1" customWidth="1"/>
    <col min="4839" max="4839" width="9.140625" style="3"/>
    <col min="4840" max="4840" width="10.28515625" style="3" bestFit="1" customWidth="1"/>
    <col min="4841" max="4842" width="9.28515625" style="3" bestFit="1" customWidth="1"/>
    <col min="4843" max="4843" width="9.140625" style="3"/>
    <col min="4844" max="4844" width="10.28515625" style="3" bestFit="1" customWidth="1"/>
    <col min="4845" max="4846" width="9.28515625" style="3" bestFit="1" customWidth="1"/>
    <col min="4847" max="4847" width="9.140625" style="3"/>
    <col min="4848" max="4848" width="10.28515625" style="3" bestFit="1" customWidth="1"/>
    <col min="4849" max="4850" width="9.28515625" style="3" bestFit="1" customWidth="1"/>
    <col min="4851" max="4851" width="9.140625" style="3"/>
    <col min="4852" max="4852" width="10.28515625" style="3" bestFit="1" customWidth="1"/>
    <col min="4853" max="4854" width="9.28515625" style="3" bestFit="1" customWidth="1"/>
    <col min="4855" max="4855" width="9.140625" style="3"/>
    <col min="4856" max="4856" width="10.28515625" style="3" bestFit="1" customWidth="1"/>
    <col min="4857" max="4858" width="9.28515625" style="3" bestFit="1" customWidth="1"/>
    <col min="4859" max="4859" width="9.140625" style="3"/>
    <col min="4860" max="4860" width="10.28515625" style="3" bestFit="1" customWidth="1"/>
    <col min="4861" max="4862" width="9.28515625" style="3" bestFit="1" customWidth="1"/>
    <col min="4863" max="4863" width="9.140625" style="3"/>
    <col min="4864" max="4864" width="10.28515625" style="3" bestFit="1" customWidth="1"/>
    <col min="4865" max="4866" width="9.28515625" style="3" bestFit="1" customWidth="1"/>
    <col min="4867" max="4867" width="9.140625" style="3"/>
    <col min="4868" max="4868" width="10.28515625" style="3" bestFit="1" customWidth="1"/>
    <col min="4869" max="4870" width="9.28515625" style="3" bestFit="1" customWidth="1"/>
    <col min="4871" max="4871" width="9.140625" style="3"/>
    <col min="4872" max="4872" width="10.28515625" style="3" bestFit="1" customWidth="1"/>
    <col min="4873" max="4874" width="9.28515625" style="3" bestFit="1" customWidth="1"/>
    <col min="4875" max="4875" width="9.140625" style="3"/>
    <col min="4876" max="4876" width="10.28515625" style="3" bestFit="1" customWidth="1"/>
    <col min="4877" max="4878" width="9.28515625" style="3" bestFit="1" customWidth="1"/>
    <col min="4879" max="4879" width="9.140625" style="3"/>
    <col min="4880" max="4880" width="10.28515625" style="3" bestFit="1" customWidth="1"/>
    <col min="4881" max="4882" width="9.28515625" style="3" bestFit="1" customWidth="1"/>
    <col min="4883" max="4883" width="9.140625" style="3"/>
    <col min="4884" max="4884" width="10.28515625" style="3" bestFit="1" customWidth="1"/>
    <col min="4885" max="4886" width="9.28515625" style="3" bestFit="1" customWidth="1"/>
    <col min="4887" max="4887" width="9.140625" style="3"/>
    <col min="4888" max="4888" width="10.28515625" style="3" bestFit="1" customWidth="1"/>
    <col min="4889" max="4890" width="9.28515625" style="3" bestFit="1" customWidth="1"/>
    <col min="4891" max="4891" width="9.140625" style="3"/>
    <col min="4892" max="4892" width="10.28515625" style="3" bestFit="1" customWidth="1"/>
    <col min="4893" max="4894" width="9.28515625" style="3" bestFit="1" customWidth="1"/>
    <col min="4895" max="4895" width="9.140625" style="3"/>
    <col min="4896" max="4896" width="10.28515625" style="3" bestFit="1" customWidth="1"/>
    <col min="4897" max="4898" width="9.28515625" style="3" bestFit="1" customWidth="1"/>
    <col min="4899" max="4899" width="9.140625" style="3"/>
    <col min="4900" max="4900" width="10.28515625" style="3" bestFit="1" customWidth="1"/>
    <col min="4901" max="4902" width="9.28515625" style="3" bestFit="1" customWidth="1"/>
    <col min="4903" max="4903" width="9.140625" style="3"/>
    <col min="4904" max="4904" width="10.28515625" style="3" bestFit="1" customWidth="1"/>
    <col min="4905" max="4906" width="9.28515625" style="3" bestFit="1" customWidth="1"/>
    <col min="4907" max="4907" width="9.140625" style="3"/>
    <col min="4908" max="4908" width="10.28515625" style="3" bestFit="1" customWidth="1"/>
    <col min="4909" max="4910" width="9.28515625" style="3" bestFit="1" customWidth="1"/>
    <col min="4911" max="4911" width="9.140625" style="3"/>
    <col min="4912" max="4912" width="10.28515625" style="3" bestFit="1" customWidth="1"/>
    <col min="4913" max="4914" width="9.28515625" style="3" bestFit="1" customWidth="1"/>
    <col min="4915" max="4915" width="9.140625" style="3"/>
    <col min="4916" max="4916" width="10.28515625" style="3" bestFit="1" customWidth="1"/>
    <col min="4917" max="4918" width="9.28515625" style="3" bestFit="1" customWidth="1"/>
    <col min="4919" max="4919" width="9.140625" style="3"/>
    <col min="4920" max="4920" width="10.28515625" style="3" bestFit="1" customWidth="1"/>
    <col min="4921" max="4922" width="9.28515625" style="3" bestFit="1" customWidth="1"/>
    <col min="4923" max="4923" width="9.140625" style="3"/>
    <col min="4924" max="4924" width="10.28515625" style="3" bestFit="1" customWidth="1"/>
    <col min="4925" max="4926" width="9.28515625" style="3" bestFit="1" customWidth="1"/>
    <col min="4927" max="4927" width="9.140625" style="3"/>
    <col min="4928" max="4928" width="10.28515625" style="3" bestFit="1" customWidth="1"/>
    <col min="4929" max="4930" width="9.28515625" style="3" bestFit="1" customWidth="1"/>
    <col min="4931" max="4931" width="9.140625" style="3"/>
    <col min="4932" max="4932" width="10.28515625" style="3" bestFit="1" customWidth="1"/>
    <col min="4933" max="4934" width="9.28515625" style="3" bestFit="1" customWidth="1"/>
    <col min="4935" max="4935" width="9.140625" style="3"/>
    <col min="4936" max="4936" width="10.28515625" style="3" bestFit="1" customWidth="1"/>
    <col min="4937" max="4938" width="9.28515625" style="3" bestFit="1" customWidth="1"/>
    <col min="4939" max="4939" width="9.140625" style="3"/>
    <col min="4940" max="4940" width="10.28515625" style="3" bestFit="1" customWidth="1"/>
    <col min="4941" max="4942" width="9.28515625" style="3" bestFit="1" customWidth="1"/>
    <col min="4943" max="4943" width="9.140625" style="3"/>
    <col min="4944" max="4944" width="10.28515625" style="3" bestFit="1" customWidth="1"/>
    <col min="4945" max="4946" width="9.28515625" style="3" bestFit="1" customWidth="1"/>
    <col min="4947" max="4947" width="9.140625" style="3"/>
    <col min="4948" max="4948" width="10.28515625" style="3" bestFit="1" customWidth="1"/>
    <col min="4949" max="4950" width="9.28515625" style="3" bestFit="1" customWidth="1"/>
    <col min="4951" max="4951" width="9.140625" style="3"/>
    <col min="4952" max="4952" width="10.28515625" style="3" bestFit="1" customWidth="1"/>
    <col min="4953" max="4954" width="9.28515625" style="3" bestFit="1" customWidth="1"/>
    <col min="4955" max="4955" width="9.140625" style="3"/>
    <col min="4956" max="4956" width="10.28515625" style="3" bestFit="1" customWidth="1"/>
    <col min="4957" max="4958" width="9.28515625" style="3" bestFit="1" customWidth="1"/>
    <col min="4959" max="4959" width="9.140625" style="3"/>
    <col min="4960" max="4960" width="10.28515625" style="3" bestFit="1" customWidth="1"/>
    <col min="4961" max="4962" width="9.28515625" style="3" bestFit="1" customWidth="1"/>
    <col min="4963" max="4963" width="9.140625" style="3"/>
    <col min="4964" max="4964" width="10.28515625" style="3" bestFit="1" customWidth="1"/>
    <col min="4965" max="4966" width="9.28515625" style="3" bestFit="1" customWidth="1"/>
    <col min="4967" max="4967" width="9.140625" style="3"/>
    <col min="4968" max="4968" width="10.28515625" style="3" bestFit="1" customWidth="1"/>
    <col min="4969" max="4970" width="9.28515625" style="3" bestFit="1" customWidth="1"/>
    <col min="4971" max="4971" width="9.140625" style="3"/>
    <col min="4972" max="4972" width="10.28515625" style="3" bestFit="1" customWidth="1"/>
    <col min="4973" max="4974" width="9.28515625" style="3" bestFit="1" customWidth="1"/>
    <col min="4975" max="4975" width="9.140625" style="3"/>
    <col min="4976" max="4976" width="10.28515625" style="3" bestFit="1" customWidth="1"/>
    <col min="4977" max="4978" width="9.28515625" style="3" bestFit="1" customWidth="1"/>
    <col min="4979" max="4979" width="9.140625" style="3"/>
    <col min="4980" max="4980" width="10.28515625" style="3" bestFit="1" customWidth="1"/>
    <col min="4981" max="4982" width="9.28515625" style="3" bestFit="1" customWidth="1"/>
    <col min="4983" max="4983" width="9.140625" style="3"/>
    <col min="4984" max="4984" width="10.28515625" style="3" bestFit="1" customWidth="1"/>
    <col min="4985" max="4986" width="9.28515625" style="3" bestFit="1" customWidth="1"/>
    <col min="4987" max="4987" width="9.140625" style="3"/>
    <col min="4988" max="4988" width="10.28515625" style="3" bestFit="1" customWidth="1"/>
    <col min="4989" max="4990" width="9.28515625" style="3" bestFit="1" customWidth="1"/>
    <col min="4991" max="4991" width="9.140625" style="3"/>
    <col min="4992" max="4992" width="10.28515625" style="3" bestFit="1" customWidth="1"/>
    <col min="4993" max="4994" width="9.28515625" style="3" bestFit="1" customWidth="1"/>
    <col min="4995" max="4995" width="9.140625" style="3"/>
    <col min="4996" max="4996" width="10.28515625" style="3" bestFit="1" customWidth="1"/>
    <col min="4997" max="4998" width="9.28515625" style="3" bestFit="1" customWidth="1"/>
    <col min="4999" max="4999" width="9.140625" style="3"/>
    <col min="5000" max="5000" width="10.28515625" style="3" bestFit="1" customWidth="1"/>
    <col min="5001" max="5002" width="9.28515625" style="3" bestFit="1" customWidth="1"/>
    <col min="5003" max="5003" width="9.140625" style="3"/>
    <col min="5004" max="5004" width="10.28515625" style="3" bestFit="1" customWidth="1"/>
    <col min="5005" max="5006" width="9.28515625" style="3" bestFit="1" customWidth="1"/>
    <col min="5007" max="5007" width="9.140625" style="3"/>
    <col min="5008" max="5008" width="10.28515625" style="3" bestFit="1" customWidth="1"/>
    <col min="5009" max="5010" width="9.28515625" style="3" bestFit="1" customWidth="1"/>
    <col min="5011" max="5011" width="9.140625" style="3"/>
    <col min="5012" max="5012" width="10.28515625" style="3" bestFit="1" customWidth="1"/>
    <col min="5013" max="5014" width="9.28515625" style="3" bestFit="1" customWidth="1"/>
    <col min="5015" max="5015" width="9.140625" style="3"/>
    <col min="5016" max="5016" width="10.28515625" style="3" bestFit="1" customWidth="1"/>
    <col min="5017" max="5018" width="9.28515625" style="3" bestFit="1" customWidth="1"/>
    <col min="5019" max="5019" width="9.140625" style="3"/>
    <col min="5020" max="5020" width="10.28515625" style="3" bestFit="1" customWidth="1"/>
    <col min="5021" max="5022" width="9.28515625" style="3" bestFit="1" customWidth="1"/>
    <col min="5023" max="5023" width="9.140625" style="3"/>
    <col min="5024" max="5024" width="10.28515625" style="3" bestFit="1" customWidth="1"/>
    <col min="5025" max="5026" width="9.28515625" style="3" bestFit="1" customWidth="1"/>
    <col min="5027" max="5027" width="9.140625" style="3"/>
    <col min="5028" max="5028" width="10.28515625" style="3" bestFit="1" customWidth="1"/>
    <col min="5029" max="5030" width="9.28515625" style="3" bestFit="1" customWidth="1"/>
    <col min="5031" max="5031" width="9.140625" style="3"/>
    <col min="5032" max="5032" width="10.28515625" style="3" bestFit="1" customWidth="1"/>
    <col min="5033" max="5034" width="9.28515625" style="3" bestFit="1" customWidth="1"/>
    <col min="5035" max="5035" width="9.140625" style="3"/>
    <col min="5036" max="5036" width="10.28515625" style="3" bestFit="1" customWidth="1"/>
    <col min="5037" max="5038" width="9.28515625" style="3" bestFit="1" customWidth="1"/>
    <col min="5039" max="5039" width="9.140625" style="3"/>
    <col min="5040" max="5040" width="10.28515625" style="3" bestFit="1" customWidth="1"/>
    <col min="5041" max="5042" width="9.28515625" style="3" bestFit="1" customWidth="1"/>
    <col min="5043" max="5043" width="9.140625" style="3"/>
    <col min="5044" max="5044" width="10.28515625" style="3" bestFit="1" customWidth="1"/>
    <col min="5045" max="5046" width="9.28515625" style="3" bestFit="1" customWidth="1"/>
    <col min="5047" max="5047" width="9.140625" style="3"/>
    <col min="5048" max="5048" width="10.28515625" style="3" bestFit="1" customWidth="1"/>
    <col min="5049" max="5050" width="9.28515625" style="3" bestFit="1" customWidth="1"/>
    <col min="5051" max="5051" width="9.140625" style="3"/>
    <col min="5052" max="5052" width="10.28515625" style="3" bestFit="1" customWidth="1"/>
    <col min="5053" max="5054" width="9.28515625" style="3" bestFit="1" customWidth="1"/>
    <col min="5055" max="5055" width="9.140625" style="3"/>
    <col min="5056" max="5056" width="10.28515625" style="3" bestFit="1" customWidth="1"/>
    <col min="5057" max="5058" width="9.28515625" style="3" bestFit="1" customWidth="1"/>
    <col min="5059" max="5059" width="9.140625" style="3"/>
    <col min="5060" max="5060" width="10.28515625" style="3" bestFit="1" customWidth="1"/>
    <col min="5061" max="5062" width="9.28515625" style="3" bestFit="1" customWidth="1"/>
    <col min="5063" max="5063" width="9.140625" style="3"/>
    <col min="5064" max="5064" width="10.28515625" style="3" bestFit="1" customWidth="1"/>
    <col min="5065" max="5066" width="9.28515625" style="3" bestFit="1" customWidth="1"/>
    <col min="5067" max="5067" width="9.140625" style="3"/>
    <col min="5068" max="5068" width="10.28515625" style="3" bestFit="1" customWidth="1"/>
    <col min="5069" max="5070" width="9.28515625" style="3" bestFit="1" customWidth="1"/>
    <col min="5071" max="5071" width="9.140625" style="3"/>
    <col min="5072" max="5072" width="10.28515625" style="3" bestFit="1" customWidth="1"/>
    <col min="5073" max="5074" width="9.28515625" style="3" bestFit="1" customWidth="1"/>
    <col min="5075" max="5075" width="9.140625" style="3"/>
    <col min="5076" max="5076" width="10.28515625" style="3" bestFit="1" customWidth="1"/>
    <col min="5077" max="5078" width="9.28515625" style="3" bestFit="1" customWidth="1"/>
    <col min="5079" max="5079" width="9.140625" style="3"/>
    <col min="5080" max="5080" width="10.28515625" style="3" bestFit="1" customWidth="1"/>
    <col min="5081" max="5082" width="9.28515625" style="3" bestFit="1" customWidth="1"/>
    <col min="5083" max="5083" width="9.140625" style="3"/>
    <col min="5084" max="5084" width="10.28515625" style="3" bestFit="1" customWidth="1"/>
    <col min="5085" max="5086" width="9.28515625" style="3" bestFit="1" customWidth="1"/>
    <col min="5087" max="5087" width="9.140625" style="3"/>
    <col min="5088" max="5088" width="10.28515625" style="3" bestFit="1" customWidth="1"/>
    <col min="5089" max="5090" width="9.28515625" style="3" bestFit="1" customWidth="1"/>
    <col min="5091" max="5091" width="9.140625" style="3"/>
    <col min="5092" max="5092" width="10.28515625" style="3" bestFit="1" customWidth="1"/>
    <col min="5093" max="5094" width="9.28515625" style="3" bestFit="1" customWidth="1"/>
    <col min="5095" max="5095" width="9.140625" style="3"/>
    <col min="5096" max="5096" width="10.28515625" style="3" bestFit="1" customWidth="1"/>
    <col min="5097" max="5098" width="9.28515625" style="3" bestFit="1" customWidth="1"/>
    <col min="5099" max="5099" width="9.140625" style="3"/>
    <col min="5100" max="5100" width="10.28515625" style="3" bestFit="1" customWidth="1"/>
    <col min="5101" max="5102" width="9.28515625" style="3" bestFit="1" customWidth="1"/>
    <col min="5103" max="5103" width="9.140625" style="3"/>
    <col min="5104" max="5104" width="10.28515625" style="3" bestFit="1" customWidth="1"/>
    <col min="5105" max="5106" width="9.28515625" style="3" bestFit="1" customWidth="1"/>
    <col min="5107" max="5107" width="9.140625" style="3"/>
    <col min="5108" max="5108" width="10.28515625" style="3" bestFit="1" customWidth="1"/>
    <col min="5109" max="5110" width="9.28515625" style="3" bestFit="1" customWidth="1"/>
    <col min="5111" max="5111" width="9.140625" style="3"/>
    <col min="5112" max="5112" width="10.28515625" style="3" bestFit="1" customWidth="1"/>
    <col min="5113" max="5114" width="9.28515625" style="3" bestFit="1" customWidth="1"/>
    <col min="5115" max="5115" width="9.140625" style="3"/>
    <col min="5116" max="5116" width="10.28515625" style="3" bestFit="1" customWidth="1"/>
    <col min="5117" max="5118" width="9.28515625" style="3" bestFit="1" customWidth="1"/>
    <col min="5119" max="5119" width="9.140625" style="3"/>
    <col min="5120" max="5120" width="10.28515625" style="3" bestFit="1" customWidth="1"/>
    <col min="5121" max="5122" width="9.28515625" style="3" bestFit="1" customWidth="1"/>
    <col min="5123" max="5123" width="9.140625" style="3"/>
    <col min="5124" max="5124" width="10.28515625" style="3" bestFit="1" customWidth="1"/>
    <col min="5125" max="5126" width="9.28515625" style="3" bestFit="1" customWidth="1"/>
    <col min="5127" max="5127" width="9.140625" style="3"/>
    <col min="5128" max="5128" width="10.28515625" style="3" bestFit="1" customWidth="1"/>
    <col min="5129" max="5130" width="9.28515625" style="3" bestFit="1" customWidth="1"/>
    <col min="5131" max="5131" width="9.140625" style="3"/>
    <col min="5132" max="5132" width="10.28515625" style="3" bestFit="1" customWidth="1"/>
    <col min="5133" max="5134" width="9.28515625" style="3" bestFit="1" customWidth="1"/>
    <col min="5135" max="5135" width="9.140625" style="3"/>
    <col min="5136" max="5136" width="10.28515625" style="3" bestFit="1" customWidth="1"/>
    <col min="5137" max="5138" width="9.28515625" style="3" bestFit="1" customWidth="1"/>
    <col min="5139" max="5139" width="9.140625" style="3"/>
    <col min="5140" max="5140" width="10.28515625" style="3" bestFit="1" customWidth="1"/>
    <col min="5141" max="5142" width="9.28515625" style="3" bestFit="1" customWidth="1"/>
    <col min="5143" max="5143" width="9.140625" style="3"/>
    <col min="5144" max="5144" width="10.28515625" style="3" bestFit="1" customWidth="1"/>
    <col min="5145" max="5146" width="9.28515625" style="3" bestFit="1" customWidth="1"/>
    <col min="5147" max="5147" width="9.140625" style="3"/>
    <col min="5148" max="5148" width="10.28515625" style="3" bestFit="1" customWidth="1"/>
    <col min="5149" max="5150" width="9.28515625" style="3" bestFit="1" customWidth="1"/>
    <col min="5151" max="5151" width="9.140625" style="3"/>
    <col min="5152" max="5152" width="10.28515625" style="3" bestFit="1" customWidth="1"/>
    <col min="5153" max="5154" width="9.28515625" style="3" bestFit="1" customWidth="1"/>
    <col min="5155" max="5155" width="9.140625" style="3"/>
    <col min="5156" max="5156" width="10.28515625" style="3" bestFit="1" customWidth="1"/>
    <col min="5157" max="5158" width="9.28515625" style="3" bestFit="1" customWidth="1"/>
    <col min="5159" max="5159" width="9.140625" style="3"/>
    <col min="5160" max="5160" width="10.28515625" style="3" bestFit="1" customWidth="1"/>
    <col min="5161" max="5162" width="9.28515625" style="3" bestFit="1" customWidth="1"/>
    <col min="5163" max="5163" width="9.140625" style="3"/>
    <col min="5164" max="5164" width="10.28515625" style="3" bestFit="1" customWidth="1"/>
    <col min="5165" max="5166" width="9.28515625" style="3" bestFit="1" customWidth="1"/>
    <col min="5167" max="5167" width="9.140625" style="3"/>
    <col min="5168" max="5168" width="10.28515625" style="3" bestFit="1" customWidth="1"/>
    <col min="5169" max="5170" width="9.28515625" style="3" bestFit="1" customWidth="1"/>
    <col min="5171" max="5171" width="9.140625" style="3"/>
    <col min="5172" max="5172" width="10.28515625" style="3" bestFit="1" customWidth="1"/>
    <col min="5173" max="5174" width="9.28515625" style="3" bestFit="1" customWidth="1"/>
    <col min="5175" max="5175" width="9.140625" style="3"/>
    <col min="5176" max="5176" width="10.28515625" style="3" bestFit="1" customWidth="1"/>
    <col min="5177" max="5178" width="9.28515625" style="3" bestFit="1" customWidth="1"/>
    <col min="5179" max="5179" width="9.140625" style="3"/>
    <col min="5180" max="5180" width="10.28515625" style="3" bestFit="1" customWidth="1"/>
    <col min="5181" max="5182" width="9.28515625" style="3" bestFit="1" customWidth="1"/>
    <col min="5183" max="5183" width="9.140625" style="3"/>
    <col min="5184" max="5184" width="10.28515625" style="3" bestFit="1" customWidth="1"/>
    <col min="5185" max="5186" width="9.28515625" style="3" bestFit="1" customWidth="1"/>
    <col min="5187" max="5187" width="9.140625" style="3"/>
    <col min="5188" max="5188" width="10.28515625" style="3" bestFit="1" customWidth="1"/>
    <col min="5189" max="5190" width="9.28515625" style="3" bestFit="1" customWidth="1"/>
    <col min="5191" max="5191" width="9.140625" style="3"/>
    <col min="5192" max="5192" width="10.28515625" style="3" bestFit="1" customWidth="1"/>
    <col min="5193" max="5194" width="9.28515625" style="3" bestFit="1" customWidth="1"/>
    <col min="5195" max="5195" width="9.140625" style="3"/>
    <col min="5196" max="5196" width="10.28515625" style="3" bestFit="1" customWidth="1"/>
    <col min="5197" max="5198" width="9.28515625" style="3" bestFit="1" customWidth="1"/>
    <col min="5199" max="5199" width="9.140625" style="3"/>
    <col min="5200" max="5200" width="10.28515625" style="3" bestFit="1" customWidth="1"/>
    <col min="5201" max="5202" width="9.28515625" style="3" bestFit="1" customWidth="1"/>
    <col min="5203" max="5203" width="9.140625" style="3"/>
    <col min="5204" max="5204" width="10.28515625" style="3" bestFit="1" customWidth="1"/>
    <col min="5205" max="5206" width="9.28515625" style="3" bestFit="1" customWidth="1"/>
    <col min="5207" max="5207" width="9.140625" style="3"/>
    <col min="5208" max="5208" width="10.28515625" style="3" bestFit="1" customWidth="1"/>
    <col min="5209" max="5210" width="9.28515625" style="3" bestFit="1" customWidth="1"/>
    <col min="5211" max="5211" width="9.140625" style="3"/>
    <col min="5212" max="5212" width="10.28515625" style="3" bestFit="1" customWidth="1"/>
    <col min="5213" max="5214" width="9.28515625" style="3" bestFit="1" customWidth="1"/>
    <col min="5215" max="5215" width="9.140625" style="3"/>
    <col min="5216" max="5216" width="10.28515625" style="3" bestFit="1" customWidth="1"/>
    <col min="5217" max="5218" width="9.28515625" style="3" bestFit="1" customWidth="1"/>
    <col min="5219" max="5219" width="9.140625" style="3"/>
    <col min="5220" max="5220" width="10.28515625" style="3" bestFit="1" customWidth="1"/>
    <col min="5221" max="5222" width="9.28515625" style="3" bestFit="1" customWidth="1"/>
    <col min="5223" max="5223" width="9.140625" style="3"/>
    <col min="5224" max="5224" width="10.28515625" style="3" bestFit="1" customWidth="1"/>
    <col min="5225" max="5226" width="9.28515625" style="3" bestFit="1" customWidth="1"/>
    <col min="5227" max="5227" width="9.140625" style="3"/>
    <col min="5228" max="5228" width="10.28515625" style="3" bestFit="1" customWidth="1"/>
    <col min="5229" max="5230" width="9.28515625" style="3" bestFit="1" customWidth="1"/>
    <col min="5231" max="5231" width="9.140625" style="3"/>
    <col min="5232" max="5232" width="10.28515625" style="3" bestFit="1" customWidth="1"/>
    <col min="5233" max="5234" width="9.28515625" style="3" bestFit="1" customWidth="1"/>
    <col min="5235" max="5235" width="9.140625" style="3"/>
    <col min="5236" max="5236" width="10.28515625" style="3" bestFit="1" customWidth="1"/>
    <col min="5237" max="5238" width="9.28515625" style="3" bestFit="1" customWidth="1"/>
    <col min="5239" max="5239" width="9.140625" style="3"/>
    <col min="5240" max="5240" width="10.28515625" style="3" bestFit="1" customWidth="1"/>
    <col min="5241" max="5242" width="9.28515625" style="3" bestFit="1" customWidth="1"/>
    <col min="5243" max="5243" width="9.140625" style="3"/>
    <col min="5244" max="5244" width="10.28515625" style="3" bestFit="1" customWidth="1"/>
    <col min="5245" max="5246" width="9.28515625" style="3" bestFit="1" customWidth="1"/>
    <col min="5247" max="5247" width="9.140625" style="3"/>
    <col min="5248" max="5248" width="10.28515625" style="3" bestFit="1" customWidth="1"/>
    <col min="5249" max="5250" width="9.28515625" style="3" bestFit="1" customWidth="1"/>
    <col min="5251" max="5251" width="9.140625" style="3"/>
    <col min="5252" max="5252" width="10.28515625" style="3" bestFit="1" customWidth="1"/>
    <col min="5253" max="5254" width="9.28515625" style="3" bestFit="1" customWidth="1"/>
    <col min="5255" max="5255" width="9.140625" style="3"/>
    <col min="5256" max="5256" width="10.28515625" style="3" bestFit="1" customWidth="1"/>
    <col min="5257" max="5258" width="9.28515625" style="3" bestFit="1" customWidth="1"/>
    <col min="5259" max="5259" width="9.140625" style="3"/>
    <col min="5260" max="5260" width="10.28515625" style="3" bestFit="1" customWidth="1"/>
    <col min="5261" max="5262" width="9.28515625" style="3" bestFit="1" customWidth="1"/>
    <col min="5263" max="5263" width="9.140625" style="3"/>
    <col min="5264" max="5264" width="10.28515625" style="3" bestFit="1" customWidth="1"/>
    <col min="5265" max="5266" width="9.28515625" style="3" bestFit="1" customWidth="1"/>
    <col min="5267" max="5267" width="9.140625" style="3"/>
    <col min="5268" max="5268" width="10.28515625" style="3" bestFit="1" customWidth="1"/>
    <col min="5269" max="5270" width="9.28515625" style="3" bestFit="1" customWidth="1"/>
    <col min="5271" max="5271" width="9.140625" style="3"/>
    <col min="5272" max="5272" width="10.28515625" style="3" bestFit="1" customWidth="1"/>
    <col min="5273" max="5274" width="9.28515625" style="3" bestFit="1" customWidth="1"/>
    <col min="5275" max="5275" width="9.140625" style="3"/>
    <col min="5276" max="5276" width="10.28515625" style="3" bestFit="1" customWidth="1"/>
    <col min="5277" max="5278" width="9.28515625" style="3" bestFit="1" customWidth="1"/>
    <col min="5279" max="5279" width="9.140625" style="3"/>
    <col min="5280" max="5280" width="10.28515625" style="3" bestFit="1" customWidth="1"/>
    <col min="5281" max="5282" width="9.28515625" style="3" bestFit="1" customWidth="1"/>
    <col min="5283" max="5283" width="9.140625" style="3"/>
    <col min="5284" max="5284" width="10.28515625" style="3" bestFit="1" customWidth="1"/>
    <col min="5285" max="5286" width="9.28515625" style="3" bestFit="1" customWidth="1"/>
    <col min="5287" max="5287" width="9.140625" style="3"/>
    <col min="5288" max="5288" width="10.28515625" style="3" bestFit="1" customWidth="1"/>
    <col min="5289" max="5290" width="9.28515625" style="3" bestFit="1" customWidth="1"/>
    <col min="5291" max="5291" width="9.140625" style="3"/>
    <col min="5292" max="5292" width="10.28515625" style="3" bestFit="1" customWidth="1"/>
    <col min="5293" max="5294" width="9.28515625" style="3" bestFit="1" customWidth="1"/>
    <col min="5295" max="5295" width="9.140625" style="3"/>
    <col min="5296" max="5296" width="10.28515625" style="3" bestFit="1" customWidth="1"/>
    <col min="5297" max="5298" width="9.28515625" style="3" bestFit="1" customWidth="1"/>
    <col min="5299" max="5299" width="9.140625" style="3"/>
    <col min="5300" max="5300" width="10.28515625" style="3" bestFit="1" customWidth="1"/>
    <col min="5301" max="5302" width="9.28515625" style="3" bestFit="1" customWidth="1"/>
    <col min="5303" max="5303" width="9.140625" style="3"/>
    <col min="5304" max="5304" width="10.28515625" style="3" bestFit="1" customWidth="1"/>
    <col min="5305" max="5306" width="9.28515625" style="3" bestFit="1" customWidth="1"/>
    <col min="5307" max="5307" width="9.140625" style="3"/>
    <col min="5308" max="5308" width="10.28515625" style="3" bestFit="1" customWidth="1"/>
    <col min="5309" max="5310" width="9.28515625" style="3" bestFit="1" customWidth="1"/>
    <col min="5311" max="5311" width="9.140625" style="3"/>
    <col min="5312" max="5312" width="10.28515625" style="3" bestFit="1" customWidth="1"/>
    <col min="5313" max="5314" width="9.28515625" style="3" bestFit="1" customWidth="1"/>
    <col min="5315" max="5315" width="9.140625" style="3"/>
    <col min="5316" max="5316" width="10.28515625" style="3" bestFit="1" customWidth="1"/>
    <col min="5317" max="5318" width="9.28515625" style="3" bestFit="1" customWidth="1"/>
    <col min="5319" max="5319" width="9.140625" style="3"/>
    <col min="5320" max="5320" width="10.28515625" style="3" bestFit="1" customWidth="1"/>
    <col min="5321" max="5322" width="9.28515625" style="3" bestFit="1" customWidth="1"/>
    <col min="5323" max="5323" width="9.140625" style="3"/>
    <col min="5324" max="5324" width="10.28515625" style="3" bestFit="1" customWidth="1"/>
    <col min="5325" max="5326" width="9.28515625" style="3" bestFit="1" customWidth="1"/>
    <col min="5327" max="5327" width="9.140625" style="3"/>
    <col min="5328" max="5328" width="10.28515625" style="3" bestFit="1" customWidth="1"/>
    <col min="5329" max="5330" width="9.28515625" style="3" bestFit="1" customWidth="1"/>
    <col min="5331" max="5331" width="9.140625" style="3"/>
    <col min="5332" max="5332" width="10.28515625" style="3" bestFit="1" customWidth="1"/>
    <col min="5333" max="5334" width="9.28515625" style="3" bestFit="1" customWidth="1"/>
    <col min="5335" max="5335" width="9.140625" style="3"/>
    <col min="5336" max="5336" width="10.28515625" style="3" bestFit="1" customWidth="1"/>
    <col min="5337" max="5338" width="9.28515625" style="3" bestFit="1" customWidth="1"/>
    <col min="5339" max="5339" width="9.140625" style="3"/>
    <col min="5340" max="5340" width="10.28515625" style="3" bestFit="1" customWidth="1"/>
    <col min="5341" max="5342" width="9.28515625" style="3" bestFit="1" customWidth="1"/>
    <col min="5343" max="5343" width="9.140625" style="3"/>
    <col min="5344" max="5344" width="10.28515625" style="3" bestFit="1" customWidth="1"/>
    <col min="5345" max="5346" width="9.28515625" style="3" bestFit="1" customWidth="1"/>
    <col min="5347" max="5347" width="9.140625" style="3"/>
    <col min="5348" max="5348" width="10.28515625" style="3" bestFit="1" customWidth="1"/>
    <col min="5349" max="5350" width="9.28515625" style="3" bestFit="1" customWidth="1"/>
    <col min="5351" max="5351" width="9.140625" style="3"/>
    <col min="5352" max="5352" width="10.28515625" style="3" bestFit="1" customWidth="1"/>
    <col min="5353" max="5354" width="9.28515625" style="3" bestFit="1" customWidth="1"/>
    <col min="5355" max="5355" width="9.140625" style="3"/>
    <col min="5356" max="5356" width="10.28515625" style="3" bestFit="1" customWidth="1"/>
    <col min="5357" max="5358" width="9.28515625" style="3" bestFit="1" customWidth="1"/>
    <col min="5359" max="5359" width="9.140625" style="3"/>
    <col min="5360" max="5360" width="10.28515625" style="3" bestFit="1" customWidth="1"/>
    <col min="5361" max="5362" width="9.28515625" style="3" bestFit="1" customWidth="1"/>
    <col min="5363" max="5363" width="9.140625" style="3"/>
    <col min="5364" max="5364" width="10.28515625" style="3" bestFit="1" customWidth="1"/>
    <col min="5365" max="5366" width="9.28515625" style="3" bestFit="1" customWidth="1"/>
    <col min="5367" max="5367" width="9.140625" style="3"/>
    <col min="5368" max="5368" width="10.28515625" style="3" bestFit="1" customWidth="1"/>
    <col min="5369" max="5370" width="9.28515625" style="3" bestFit="1" customWidth="1"/>
    <col min="5371" max="5371" width="9.140625" style="3"/>
    <col min="5372" max="5372" width="10.28515625" style="3" bestFit="1" customWidth="1"/>
    <col min="5373" max="5374" width="9.28515625" style="3" bestFit="1" customWidth="1"/>
    <col min="5375" max="5375" width="9.140625" style="3"/>
    <col min="5376" max="5376" width="10.28515625" style="3" bestFit="1" customWidth="1"/>
    <col min="5377" max="5378" width="9.28515625" style="3" bestFit="1" customWidth="1"/>
    <col min="5379" max="5379" width="9.140625" style="3"/>
    <col min="5380" max="5380" width="10.28515625" style="3" bestFit="1" customWidth="1"/>
    <col min="5381" max="5382" width="9.28515625" style="3" bestFit="1" customWidth="1"/>
    <col min="5383" max="5383" width="9.140625" style="3"/>
    <col min="5384" max="5384" width="10.28515625" style="3" bestFit="1" customWidth="1"/>
    <col min="5385" max="5386" width="9.28515625" style="3" bestFit="1" customWidth="1"/>
    <col min="5387" max="5387" width="9.140625" style="3"/>
    <col min="5388" max="5388" width="10.28515625" style="3" bestFit="1" customWidth="1"/>
    <col min="5389" max="5390" width="9.28515625" style="3" bestFit="1" customWidth="1"/>
    <col min="5391" max="5391" width="9.140625" style="3"/>
    <col min="5392" max="5392" width="10.28515625" style="3" bestFit="1" customWidth="1"/>
    <col min="5393" max="5394" width="9.28515625" style="3" bestFit="1" customWidth="1"/>
    <col min="5395" max="5395" width="9.140625" style="3"/>
    <col min="5396" max="5396" width="10.28515625" style="3" bestFit="1" customWidth="1"/>
    <col min="5397" max="5398" width="9.28515625" style="3" bestFit="1" customWidth="1"/>
    <col min="5399" max="5399" width="9.140625" style="3"/>
    <col min="5400" max="5400" width="10.28515625" style="3" bestFit="1" customWidth="1"/>
    <col min="5401" max="5402" width="9.28515625" style="3" bestFit="1" customWidth="1"/>
    <col min="5403" max="5403" width="9.140625" style="3"/>
    <col min="5404" max="5404" width="10.28515625" style="3" bestFit="1" customWidth="1"/>
    <col min="5405" max="5406" width="9.28515625" style="3" bestFit="1" customWidth="1"/>
    <col min="5407" max="5407" width="9.140625" style="3"/>
    <col min="5408" max="5408" width="10.28515625" style="3" bestFit="1" customWidth="1"/>
    <col min="5409" max="5410" width="9.28515625" style="3" bestFit="1" customWidth="1"/>
    <col min="5411" max="5411" width="9.140625" style="3"/>
    <col min="5412" max="5412" width="10.28515625" style="3" bestFit="1" customWidth="1"/>
    <col min="5413" max="5414" width="9.28515625" style="3" bestFit="1" customWidth="1"/>
    <col min="5415" max="5415" width="9.140625" style="3"/>
    <col min="5416" max="5416" width="10.28515625" style="3" bestFit="1" customWidth="1"/>
    <col min="5417" max="5418" width="9.28515625" style="3" bestFit="1" customWidth="1"/>
    <col min="5419" max="5419" width="9.140625" style="3"/>
    <col min="5420" max="5420" width="10.28515625" style="3" bestFit="1" customWidth="1"/>
    <col min="5421" max="5422" width="9.28515625" style="3" bestFit="1" customWidth="1"/>
    <col min="5423" max="5423" width="9.140625" style="3"/>
    <col min="5424" max="5424" width="10.28515625" style="3" bestFit="1" customWidth="1"/>
    <col min="5425" max="5426" width="9.28515625" style="3" bestFit="1" customWidth="1"/>
    <col min="5427" max="5427" width="9.140625" style="3"/>
    <col min="5428" max="5428" width="10.28515625" style="3" bestFit="1" customWidth="1"/>
    <col min="5429" max="5430" width="9.28515625" style="3" bestFit="1" customWidth="1"/>
    <col min="5431" max="5431" width="9.140625" style="3"/>
    <col min="5432" max="5432" width="10.28515625" style="3" bestFit="1" customWidth="1"/>
    <col min="5433" max="5434" width="9.28515625" style="3" bestFit="1" customWidth="1"/>
    <col min="5435" max="5435" width="9.140625" style="3"/>
    <col min="5436" max="5436" width="10.28515625" style="3" bestFit="1" customWidth="1"/>
    <col min="5437" max="5438" width="9.28515625" style="3" bestFit="1" customWidth="1"/>
    <col min="5439" max="5439" width="9.140625" style="3"/>
    <col min="5440" max="5440" width="10.28515625" style="3" bestFit="1" customWidth="1"/>
    <col min="5441" max="5442" width="9.28515625" style="3" bestFit="1" customWidth="1"/>
    <col min="5443" max="5443" width="9.140625" style="3"/>
    <col min="5444" max="5444" width="10.28515625" style="3" bestFit="1" customWidth="1"/>
    <col min="5445" max="5446" width="9.28515625" style="3" bestFit="1" customWidth="1"/>
    <col min="5447" max="5447" width="9.140625" style="3"/>
    <col min="5448" max="5448" width="10.28515625" style="3" bestFit="1" customWidth="1"/>
    <col min="5449" max="5450" width="9.28515625" style="3" bestFit="1" customWidth="1"/>
    <col min="5451" max="5451" width="9.140625" style="3"/>
    <col min="5452" max="5452" width="10.28515625" style="3" bestFit="1" customWidth="1"/>
    <col min="5453" max="5454" width="9.28515625" style="3" bestFit="1" customWidth="1"/>
    <col min="5455" max="5455" width="9.140625" style="3"/>
    <col min="5456" max="5456" width="10.28515625" style="3" bestFit="1" customWidth="1"/>
    <col min="5457" max="5458" width="9.28515625" style="3" bestFit="1" customWidth="1"/>
    <col min="5459" max="5459" width="9.140625" style="3"/>
    <col min="5460" max="5460" width="10.28515625" style="3" bestFit="1" customWidth="1"/>
    <col min="5461" max="5462" width="9.28515625" style="3" bestFit="1" customWidth="1"/>
    <col min="5463" max="5463" width="9.140625" style="3"/>
    <col min="5464" max="5464" width="10.28515625" style="3" bestFit="1" customWidth="1"/>
    <col min="5465" max="5466" width="9.28515625" style="3" bestFit="1" customWidth="1"/>
    <col min="5467" max="5467" width="9.140625" style="3"/>
    <col min="5468" max="5468" width="10.28515625" style="3" bestFit="1" customWidth="1"/>
    <col min="5469" max="5470" width="9.28515625" style="3" bestFit="1" customWidth="1"/>
    <col min="5471" max="5471" width="9.140625" style="3"/>
    <col min="5472" max="5472" width="10.28515625" style="3" bestFit="1" customWidth="1"/>
    <col min="5473" max="5474" width="9.28515625" style="3" bestFit="1" customWidth="1"/>
    <col min="5475" max="5475" width="9.140625" style="3"/>
    <col min="5476" max="5476" width="10.28515625" style="3" bestFit="1" customWidth="1"/>
    <col min="5477" max="5478" width="9.28515625" style="3" bestFit="1" customWidth="1"/>
    <col min="5479" max="5479" width="9.140625" style="3"/>
    <col min="5480" max="5480" width="10.28515625" style="3" bestFit="1" customWidth="1"/>
    <col min="5481" max="5482" width="9.28515625" style="3" bestFit="1" customWidth="1"/>
    <col min="5483" max="5483" width="9.140625" style="3"/>
    <col min="5484" max="5484" width="10.28515625" style="3" bestFit="1" customWidth="1"/>
    <col min="5485" max="5486" width="9.28515625" style="3" bestFit="1" customWidth="1"/>
    <col min="5487" max="5487" width="9.140625" style="3"/>
    <col min="5488" max="5488" width="10.28515625" style="3" bestFit="1" customWidth="1"/>
    <col min="5489" max="5490" width="9.28515625" style="3" bestFit="1" customWidth="1"/>
    <col min="5491" max="5491" width="9.140625" style="3"/>
    <col min="5492" max="5492" width="10.28515625" style="3" bestFit="1" customWidth="1"/>
    <col min="5493" max="5494" width="9.28515625" style="3" bestFit="1" customWidth="1"/>
    <col min="5495" max="5495" width="9.140625" style="3"/>
    <col min="5496" max="5496" width="10.28515625" style="3" bestFit="1" customWidth="1"/>
    <col min="5497" max="5498" width="9.28515625" style="3" bestFit="1" customWidth="1"/>
    <col min="5499" max="5499" width="9.140625" style="3"/>
    <col min="5500" max="5500" width="10.28515625" style="3" bestFit="1" customWidth="1"/>
    <col min="5501" max="5502" width="9.28515625" style="3" bestFit="1" customWidth="1"/>
    <col min="5503" max="5503" width="9.140625" style="3"/>
    <col min="5504" max="5504" width="10.28515625" style="3" bestFit="1" customWidth="1"/>
    <col min="5505" max="5506" width="9.28515625" style="3" bestFit="1" customWidth="1"/>
    <col min="5507" max="5507" width="9.140625" style="3"/>
    <col min="5508" max="5508" width="10.28515625" style="3" bestFit="1" customWidth="1"/>
    <col min="5509" max="5510" width="9.28515625" style="3" bestFit="1" customWidth="1"/>
    <col min="5511" max="5511" width="9.140625" style="3"/>
    <col min="5512" max="5512" width="10.28515625" style="3" bestFit="1" customWidth="1"/>
    <col min="5513" max="5514" width="9.28515625" style="3" bestFit="1" customWidth="1"/>
    <col min="5515" max="5515" width="9.140625" style="3"/>
    <col min="5516" max="5516" width="10.28515625" style="3" bestFit="1" customWidth="1"/>
    <col min="5517" max="5518" width="9.28515625" style="3" bestFit="1" customWidth="1"/>
    <col min="5519" max="5519" width="9.140625" style="3"/>
    <col min="5520" max="5520" width="10.28515625" style="3" bestFit="1" customWidth="1"/>
    <col min="5521" max="5522" width="9.28515625" style="3" bestFit="1" customWidth="1"/>
    <col min="5523" max="5523" width="9.140625" style="3"/>
    <col min="5524" max="5524" width="10.28515625" style="3" bestFit="1" customWidth="1"/>
    <col min="5525" max="5526" width="9.28515625" style="3" bestFit="1" customWidth="1"/>
    <col min="5527" max="5527" width="9.140625" style="3"/>
    <col min="5528" max="5528" width="10.28515625" style="3" bestFit="1" customWidth="1"/>
    <col min="5529" max="5530" width="9.28515625" style="3" bestFit="1" customWidth="1"/>
    <col min="5531" max="5531" width="9.140625" style="3"/>
    <col min="5532" max="5532" width="10.28515625" style="3" bestFit="1" customWidth="1"/>
    <col min="5533" max="5534" width="9.28515625" style="3" bestFit="1" customWidth="1"/>
    <col min="5535" max="5535" width="9.140625" style="3"/>
    <col min="5536" max="5536" width="10.28515625" style="3" bestFit="1" customWidth="1"/>
    <col min="5537" max="5538" width="9.28515625" style="3" bestFit="1" customWidth="1"/>
    <col min="5539" max="5539" width="9.140625" style="3"/>
    <col min="5540" max="5540" width="10.28515625" style="3" bestFit="1" customWidth="1"/>
    <col min="5541" max="5542" width="9.28515625" style="3" bestFit="1" customWidth="1"/>
    <col min="5543" max="5543" width="9.140625" style="3"/>
    <col min="5544" max="5544" width="10.28515625" style="3" bestFit="1" customWidth="1"/>
    <col min="5545" max="5546" width="9.28515625" style="3" bestFit="1" customWidth="1"/>
    <col min="5547" max="5547" width="9.140625" style="3"/>
    <col min="5548" max="5548" width="10.28515625" style="3" bestFit="1" customWidth="1"/>
    <col min="5549" max="5550" width="9.28515625" style="3" bestFit="1" customWidth="1"/>
    <col min="5551" max="5551" width="9.140625" style="3"/>
    <col min="5552" max="5552" width="10.28515625" style="3" bestFit="1" customWidth="1"/>
    <col min="5553" max="5554" width="9.28515625" style="3" bestFit="1" customWidth="1"/>
    <col min="5555" max="5555" width="9.140625" style="3"/>
    <col min="5556" max="5556" width="10.28515625" style="3" bestFit="1" customWidth="1"/>
    <col min="5557" max="5558" width="9.28515625" style="3" bestFit="1" customWidth="1"/>
    <col min="5559" max="5559" width="9.140625" style="3"/>
    <col min="5560" max="5560" width="10.28515625" style="3" bestFit="1" customWidth="1"/>
    <col min="5561" max="5562" width="9.28515625" style="3" bestFit="1" customWidth="1"/>
    <col min="5563" max="5563" width="9.140625" style="3"/>
    <col min="5564" max="5564" width="10.28515625" style="3" bestFit="1" customWidth="1"/>
    <col min="5565" max="5566" width="9.28515625" style="3" bestFit="1" customWidth="1"/>
    <col min="5567" max="5567" width="9.140625" style="3"/>
    <col min="5568" max="5568" width="10.28515625" style="3" bestFit="1" customWidth="1"/>
    <col min="5569" max="5570" width="9.28515625" style="3" bestFit="1" customWidth="1"/>
    <col min="5571" max="5571" width="9.140625" style="3"/>
    <col min="5572" max="5572" width="10.28515625" style="3" bestFit="1" customWidth="1"/>
    <col min="5573" max="5574" width="9.28515625" style="3" bestFit="1" customWidth="1"/>
    <col min="5575" max="5575" width="9.140625" style="3"/>
    <col min="5576" max="5576" width="10.28515625" style="3" bestFit="1" customWidth="1"/>
    <col min="5577" max="5578" width="9.28515625" style="3" bestFit="1" customWidth="1"/>
    <col min="5579" max="5579" width="9.140625" style="3"/>
    <col min="5580" max="5580" width="10.28515625" style="3" bestFit="1" customWidth="1"/>
    <col min="5581" max="5582" width="9.28515625" style="3" bestFit="1" customWidth="1"/>
    <col min="5583" max="5583" width="9.140625" style="3"/>
    <col min="5584" max="5584" width="10.28515625" style="3" bestFit="1" customWidth="1"/>
    <col min="5585" max="5586" width="9.28515625" style="3" bestFit="1" customWidth="1"/>
    <col min="5587" max="5587" width="9.140625" style="3"/>
    <col min="5588" max="5588" width="10.28515625" style="3" bestFit="1" customWidth="1"/>
    <col min="5589" max="5590" width="9.28515625" style="3" bestFit="1" customWidth="1"/>
    <col min="5591" max="5591" width="9.140625" style="3"/>
    <col min="5592" max="5592" width="10.28515625" style="3" bestFit="1" customWidth="1"/>
    <col min="5593" max="5594" width="9.28515625" style="3" bestFit="1" customWidth="1"/>
    <col min="5595" max="5595" width="9.140625" style="3"/>
    <col min="5596" max="5596" width="10.28515625" style="3" bestFit="1" customWidth="1"/>
    <col min="5597" max="5598" width="9.28515625" style="3" bestFit="1" customWidth="1"/>
    <col min="5599" max="5599" width="9.140625" style="3"/>
    <col min="5600" max="5600" width="10.28515625" style="3" bestFit="1" customWidth="1"/>
    <col min="5601" max="5602" width="9.28515625" style="3" bestFit="1" customWidth="1"/>
    <col min="5603" max="5603" width="9.140625" style="3"/>
    <col min="5604" max="5604" width="10.28515625" style="3" bestFit="1" customWidth="1"/>
    <col min="5605" max="5606" width="9.28515625" style="3" bestFit="1" customWidth="1"/>
    <col min="5607" max="5607" width="9.140625" style="3"/>
    <col min="5608" max="5608" width="10.28515625" style="3" bestFit="1" customWidth="1"/>
    <col min="5609" max="5610" width="9.28515625" style="3" bestFit="1" customWidth="1"/>
    <col min="5611" max="5611" width="9.140625" style="3"/>
    <col min="5612" max="5612" width="10.28515625" style="3" bestFit="1" customWidth="1"/>
    <col min="5613" max="5614" width="9.28515625" style="3" bestFit="1" customWidth="1"/>
    <col min="5615" max="5615" width="9.140625" style="3"/>
    <col min="5616" max="5616" width="10.28515625" style="3" bestFit="1" customWidth="1"/>
    <col min="5617" max="5618" width="9.28515625" style="3" bestFit="1" customWidth="1"/>
    <col min="5619" max="5619" width="9.140625" style="3"/>
    <col min="5620" max="5620" width="10.28515625" style="3" bestFit="1" customWidth="1"/>
    <col min="5621" max="5622" width="9.28515625" style="3" bestFit="1" customWidth="1"/>
    <col min="5623" max="5623" width="9.140625" style="3"/>
    <col min="5624" max="5624" width="10.28515625" style="3" bestFit="1" customWidth="1"/>
    <col min="5625" max="5626" width="9.28515625" style="3" bestFit="1" customWidth="1"/>
    <col min="5627" max="5627" width="9.140625" style="3"/>
    <col min="5628" max="5628" width="10.28515625" style="3" bestFit="1" customWidth="1"/>
    <col min="5629" max="5630" width="9.28515625" style="3" bestFit="1" customWidth="1"/>
    <col min="5631" max="5631" width="9.140625" style="3"/>
    <col min="5632" max="5632" width="10.28515625" style="3" bestFit="1" customWidth="1"/>
    <col min="5633" max="5634" width="9.28515625" style="3" bestFit="1" customWidth="1"/>
    <col min="5635" max="5635" width="9.140625" style="3"/>
    <col min="5636" max="5636" width="10.28515625" style="3" bestFit="1" customWidth="1"/>
    <col min="5637" max="5638" width="9.28515625" style="3" bestFit="1" customWidth="1"/>
    <col min="5639" max="5639" width="9.140625" style="3"/>
    <col min="5640" max="5640" width="10.28515625" style="3" bestFit="1" customWidth="1"/>
    <col min="5641" max="5642" width="9.28515625" style="3" bestFit="1" customWidth="1"/>
    <col min="5643" max="5643" width="9.140625" style="3"/>
    <col min="5644" max="5644" width="10.28515625" style="3" bestFit="1" customWidth="1"/>
    <col min="5645" max="5646" width="9.28515625" style="3" bestFit="1" customWidth="1"/>
    <col min="5647" max="5647" width="9.140625" style="3"/>
    <col min="5648" max="5648" width="10.28515625" style="3" bestFit="1" customWidth="1"/>
    <col min="5649" max="5650" width="9.28515625" style="3" bestFit="1" customWidth="1"/>
    <col min="5651" max="5651" width="9.140625" style="3"/>
    <col min="5652" max="5652" width="10.28515625" style="3" bestFit="1" customWidth="1"/>
    <col min="5653" max="5654" width="9.28515625" style="3" bestFit="1" customWidth="1"/>
    <col min="5655" max="5655" width="9.140625" style="3"/>
    <col min="5656" max="5656" width="10.28515625" style="3" bestFit="1" customWidth="1"/>
    <col min="5657" max="5658" width="9.28515625" style="3" bestFit="1" customWidth="1"/>
    <col min="5659" max="5659" width="9.140625" style="3"/>
    <col min="5660" max="5660" width="10.28515625" style="3" bestFit="1" customWidth="1"/>
    <col min="5661" max="5662" width="9.28515625" style="3" bestFit="1" customWidth="1"/>
    <col min="5663" max="5663" width="9.140625" style="3"/>
    <col min="5664" max="5664" width="10.28515625" style="3" bestFit="1" customWidth="1"/>
    <col min="5665" max="5666" width="9.28515625" style="3" bestFit="1" customWidth="1"/>
    <col min="5667" max="5667" width="9.140625" style="3"/>
    <col min="5668" max="5668" width="10.28515625" style="3" bestFit="1" customWidth="1"/>
    <col min="5669" max="5670" width="9.28515625" style="3" bestFit="1" customWidth="1"/>
    <col min="5671" max="5671" width="9.140625" style="3"/>
    <col min="5672" max="5672" width="10.28515625" style="3" bestFit="1" customWidth="1"/>
    <col min="5673" max="5674" width="9.28515625" style="3" bestFit="1" customWidth="1"/>
    <col min="5675" max="5675" width="9.140625" style="3"/>
    <col min="5676" max="5676" width="10.28515625" style="3" bestFit="1" customWidth="1"/>
    <col min="5677" max="5678" width="9.28515625" style="3" bestFit="1" customWidth="1"/>
    <col min="5679" max="5679" width="9.140625" style="3"/>
    <col min="5680" max="5680" width="10.28515625" style="3" bestFit="1" customWidth="1"/>
    <col min="5681" max="5682" width="9.28515625" style="3" bestFit="1" customWidth="1"/>
    <col min="5683" max="5683" width="9.140625" style="3"/>
    <col min="5684" max="5684" width="10.28515625" style="3" bestFit="1" customWidth="1"/>
    <col min="5685" max="5686" width="9.28515625" style="3" bestFit="1" customWidth="1"/>
    <col min="5687" max="5687" width="9.140625" style="3"/>
    <col min="5688" max="5688" width="10.28515625" style="3" bestFit="1" customWidth="1"/>
    <col min="5689" max="5690" width="9.28515625" style="3" bestFit="1" customWidth="1"/>
    <col min="5691" max="5691" width="9.140625" style="3"/>
    <col min="5692" max="5692" width="10.28515625" style="3" bestFit="1" customWidth="1"/>
    <col min="5693" max="5694" width="9.28515625" style="3" bestFit="1" customWidth="1"/>
    <col min="5695" max="5695" width="9.140625" style="3"/>
    <col min="5696" max="5696" width="10.28515625" style="3" bestFit="1" customWidth="1"/>
    <col min="5697" max="5698" width="9.28515625" style="3" bestFit="1" customWidth="1"/>
    <col min="5699" max="5699" width="9.140625" style="3"/>
    <col min="5700" max="5700" width="10.28515625" style="3" bestFit="1" customWidth="1"/>
    <col min="5701" max="5702" width="9.28515625" style="3" bestFit="1" customWidth="1"/>
    <col min="5703" max="5703" width="9.140625" style="3"/>
    <col min="5704" max="5704" width="10.28515625" style="3" bestFit="1" customWidth="1"/>
    <col min="5705" max="5706" width="9.28515625" style="3" bestFit="1" customWidth="1"/>
    <col min="5707" max="5707" width="9.140625" style="3"/>
    <col min="5708" max="5708" width="10.28515625" style="3" bestFit="1" customWidth="1"/>
    <col min="5709" max="5710" width="9.28515625" style="3" bestFit="1" customWidth="1"/>
    <col min="5711" max="5711" width="9.140625" style="3"/>
    <col min="5712" max="5712" width="10.28515625" style="3" bestFit="1" customWidth="1"/>
    <col min="5713" max="5714" width="9.28515625" style="3" bestFit="1" customWidth="1"/>
    <col min="5715" max="5715" width="9.140625" style="3"/>
    <col min="5716" max="5716" width="10.28515625" style="3" bestFit="1" customWidth="1"/>
    <col min="5717" max="5718" width="9.28515625" style="3" bestFit="1" customWidth="1"/>
    <col min="5719" max="5719" width="9.140625" style="3"/>
    <col min="5720" max="5720" width="10.28515625" style="3" bestFit="1" customWidth="1"/>
    <col min="5721" max="5722" width="9.28515625" style="3" bestFit="1" customWidth="1"/>
    <col min="5723" max="5723" width="9.140625" style="3"/>
    <col min="5724" max="5724" width="10.28515625" style="3" bestFit="1" customWidth="1"/>
    <col min="5725" max="5726" width="9.28515625" style="3" bestFit="1" customWidth="1"/>
    <col min="5727" max="5727" width="9.140625" style="3"/>
    <col min="5728" max="5728" width="10.28515625" style="3" bestFit="1" customWidth="1"/>
    <col min="5729" max="5730" width="9.28515625" style="3" bestFit="1" customWidth="1"/>
    <col min="5731" max="5731" width="9.140625" style="3"/>
    <col min="5732" max="5732" width="10.28515625" style="3" bestFit="1" customWidth="1"/>
    <col min="5733" max="5734" width="9.28515625" style="3" bestFit="1" customWidth="1"/>
    <col min="5735" max="5735" width="9.140625" style="3"/>
    <col min="5736" max="5736" width="10.28515625" style="3" bestFit="1" customWidth="1"/>
    <col min="5737" max="5738" width="9.28515625" style="3" bestFit="1" customWidth="1"/>
    <col min="5739" max="5739" width="9.140625" style="3"/>
    <col min="5740" max="5740" width="10.28515625" style="3" bestFit="1" customWidth="1"/>
    <col min="5741" max="5742" width="9.28515625" style="3" bestFit="1" customWidth="1"/>
    <col min="5743" max="5743" width="9.140625" style="3"/>
    <col min="5744" max="5744" width="10.28515625" style="3" bestFit="1" customWidth="1"/>
    <col min="5745" max="5746" width="9.28515625" style="3" bestFit="1" customWidth="1"/>
    <col min="5747" max="5747" width="9.140625" style="3"/>
    <col min="5748" max="5748" width="10.28515625" style="3" bestFit="1" customWidth="1"/>
    <col min="5749" max="5750" width="9.28515625" style="3" bestFit="1" customWidth="1"/>
    <col min="5751" max="5751" width="9.140625" style="3"/>
    <col min="5752" max="5752" width="10.28515625" style="3" bestFit="1" customWidth="1"/>
    <col min="5753" max="5754" width="9.28515625" style="3" bestFit="1" customWidth="1"/>
    <col min="5755" max="5755" width="9.140625" style="3"/>
    <col min="5756" max="5756" width="10.28515625" style="3" bestFit="1" customWidth="1"/>
    <col min="5757" max="5758" width="9.28515625" style="3" bestFit="1" customWidth="1"/>
    <col min="5759" max="5759" width="9.140625" style="3"/>
    <col min="5760" max="5760" width="10.28515625" style="3" bestFit="1" customWidth="1"/>
    <col min="5761" max="5762" width="9.28515625" style="3" bestFit="1" customWidth="1"/>
    <col min="5763" max="5763" width="9.140625" style="3"/>
    <col min="5764" max="5764" width="10.28515625" style="3" bestFit="1" customWidth="1"/>
    <col min="5765" max="5766" width="9.28515625" style="3" bestFit="1" customWidth="1"/>
    <col min="5767" max="5767" width="9.140625" style="3"/>
    <col min="5768" max="5768" width="10.28515625" style="3" bestFit="1" customWidth="1"/>
    <col min="5769" max="5770" width="9.28515625" style="3" bestFit="1" customWidth="1"/>
    <col min="5771" max="5771" width="9.140625" style="3"/>
    <col min="5772" max="5772" width="10.28515625" style="3" bestFit="1" customWidth="1"/>
    <col min="5773" max="5774" width="9.28515625" style="3" bestFit="1" customWidth="1"/>
    <col min="5775" max="5775" width="9.140625" style="3"/>
    <col min="5776" max="5776" width="10.28515625" style="3" bestFit="1" customWidth="1"/>
    <col min="5777" max="5778" width="9.28515625" style="3" bestFit="1" customWidth="1"/>
    <col min="5779" max="5779" width="9.140625" style="3"/>
    <col min="5780" max="5780" width="10.28515625" style="3" bestFit="1" customWidth="1"/>
    <col min="5781" max="5782" width="9.28515625" style="3" bestFit="1" customWidth="1"/>
    <col min="5783" max="5783" width="9.140625" style="3"/>
    <col min="5784" max="5784" width="10.28515625" style="3" bestFit="1" customWidth="1"/>
    <col min="5785" max="5786" width="9.28515625" style="3" bestFit="1" customWidth="1"/>
    <col min="5787" max="5787" width="9.140625" style="3"/>
    <col min="5788" max="5788" width="10.28515625" style="3" bestFit="1" customWidth="1"/>
    <col min="5789" max="5790" width="9.28515625" style="3" bestFit="1" customWidth="1"/>
    <col min="5791" max="5791" width="9.140625" style="3"/>
    <col min="5792" max="5792" width="10.28515625" style="3" bestFit="1" customWidth="1"/>
    <col min="5793" max="5794" width="9.28515625" style="3" bestFit="1" customWidth="1"/>
    <col min="5795" max="5795" width="9.140625" style="3"/>
    <col min="5796" max="5796" width="10.28515625" style="3" bestFit="1" customWidth="1"/>
    <col min="5797" max="5798" width="9.28515625" style="3" bestFit="1" customWidth="1"/>
    <col min="5799" max="5799" width="9.140625" style="3"/>
    <col min="5800" max="5800" width="10.28515625" style="3" bestFit="1" customWidth="1"/>
    <col min="5801" max="5802" width="9.28515625" style="3" bestFit="1" customWidth="1"/>
    <col min="5803" max="5803" width="9.140625" style="3"/>
    <col min="5804" max="5804" width="10.28515625" style="3" bestFit="1" customWidth="1"/>
    <col min="5805" max="5806" width="9.28515625" style="3" bestFit="1" customWidth="1"/>
    <col min="5807" max="5807" width="9.140625" style="3"/>
    <col min="5808" max="5808" width="10.28515625" style="3" bestFit="1" customWidth="1"/>
    <col min="5809" max="5810" width="9.28515625" style="3" bestFit="1" customWidth="1"/>
    <col min="5811" max="5811" width="9.140625" style="3"/>
    <col min="5812" max="5812" width="10.28515625" style="3" bestFit="1" customWidth="1"/>
    <col min="5813" max="5814" width="9.28515625" style="3" bestFit="1" customWidth="1"/>
    <col min="5815" max="5815" width="9.140625" style="3"/>
    <col min="5816" max="5816" width="10.28515625" style="3" bestFit="1" customWidth="1"/>
    <col min="5817" max="5818" width="9.28515625" style="3" bestFit="1" customWidth="1"/>
    <col min="5819" max="5819" width="9.140625" style="3"/>
    <col min="5820" max="5820" width="10.28515625" style="3" bestFit="1" customWidth="1"/>
    <col min="5821" max="5822" width="9.28515625" style="3" bestFit="1" customWidth="1"/>
    <col min="5823" max="5823" width="9.140625" style="3"/>
    <col min="5824" max="5824" width="10.28515625" style="3" bestFit="1" customWidth="1"/>
    <col min="5825" max="5826" width="9.28515625" style="3" bestFit="1" customWidth="1"/>
    <col min="5827" max="5827" width="9.140625" style="3"/>
    <col min="5828" max="5828" width="10.28515625" style="3" bestFit="1" customWidth="1"/>
    <col min="5829" max="5830" width="9.28515625" style="3" bestFit="1" customWidth="1"/>
    <col min="5831" max="5831" width="9.140625" style="3"/>
    <col min="5832" max="5832" width="10.28515625" style="3" bestFit="1" customWidth="1"/>
    <col min="5833" max="5834" width="9.28515625" style="3" bestFit="1" customWidth="1"/>
    <col min="5835" max="5835" width="9.140625" style="3"/>
    <col min="5836" max="5836" width="10.28515625" style="3" bestFit="1" customWidth="1"/>
    <col min="5837" max="5838" width="9.28515625" style="3" bestFit="1" customWidth="1"/>
    <col min="5839" max="5839" width="9.140625" style="3"/>
    <col min="5840" max="5840" width="10.28515625" style="3" bestFit="1" customWidth="1"/>
    <col min="5841" max="5842" width="9.28515625" style="3" bestFit="1" customWidth="1"/>
    <col min="5843" max="5843" width="9.140625" style="3"/>
    <col min="5844" max="5844" width="10.28515625" style="3" bestFit="1" customWidth="1"/>
    <col min="5845" max="5846" width="9.28515625" style="3" bestFit="1" customWidth="1"/>
    <col min="5847" max="5847" width="9.140625" style="3"/>
    <col min="5848" max="5848" width="10.28515625" style="3" bestFit="1" customWidth="1"/>
    <col min="5849" max="5850" width="9.28515625" style="3" bestFit="1" customWidth="1"/>
    <col min="5851" max="5851" width="9.140625" style="3"/>
    <col min="5852" max="5852" width="10.28515625" style="3" bestFit="1" customWidth="1"/>
    <col min="5853" max="5854" width="9.28515625" style="3" bestFit="1" customWidth="1"/>
    <col min="5855" max="5855" width="9.140625" style="3"/>
    <col min="5856" max="5856" width="10.28515625" style="3" bestFit="1" customWidth="1"/>
    <col min="5857" max="5858" width="9.28515625" style="3" bestFit="1" customWidth="1"/>
    <col min="5859" max="5859" width="9.140625" style="3"/>
    <col min="5860" max="5860" width="10.28515625" style="3" bestFit="1" customWidth="1"/>
    <col min="5861" max="5862" width="9.28515625" style="3" bestFit="1" customWidth="1"/>
    <col min="5863" max="5863" width="9.140625" style="3"/>
    <col min="5864" max="5864" width="10.28515625" style="3" bestFit="1" customWidth="1"/>
    <col min="5865" max="5866" width="9.28515625" style="3" bestFit="1" customWidth="1"/>
    <col min="5867" max="5867" width="9.140625" style="3"/>
    <col min="5868" max="5868" width="10.28515625" style="3" bestFit="1" customWidth="1"/>
    <col min="5869" max="5870" width="9.28515625" style="3" bestFit="1" customWidth="1"/>
    <col min="5871" max="5871" width="9.140625" style="3"/>
    <col min="5872" max="5872" width="10.28515625" style="3" bestFit="1" customWidth="1"/>
    <col min="5873" max="5874" width="9.28515625" style="3" bestFit="1" customWidth="1"/>
    <col min="5875" max="5875" width="9.140625" style="3"/>
    <col min="5876" max="5876" width="10.28515625" style="3" bestFit="1" customWidth="1"/>
    <col min="5877" max="5878" width="9.28515625" style="3" bestFit="1" customWidth="1"/>
    <col min="5879" max="5879" width="9.140625" style="3"/>
    <col min="5880" max="5880" width="10.28515625" style="3" bestFit="1" customWidth="1"/>
    <col min="5881" max="5882" width="9.28515625" style="3" bestFit="1" customWidth="1"/>
    <col min="5883" max="5883" width="9.140625" style="3"/>
    <col min="5884" max="5884" width="10.28515625" style="3" bestFit="1" customWidth="1"/>
    <col min="5885" max="5886" width="9.28515625" style="3" bestFit="1" customWidth="1"/>
    <col min="5887" max="5887" width="9.140625" style="3"/>
    <col min="5888" max="5888" width="10.28515625" style="3" bestFit="1" customWidth="1"/>
    <col min="5889" max="5890" width="9.28515625" style="3" bestFit="1" customWidth="1"/>
    <col min="5891" max="5891" width="9.140625" style="3"/>
    <col min="5892" max="5892" width="10.28515625" style="3" bestFit="1" customWidth="1"/>
    <col min="5893" max="5894" width="9.28515625" style="3" bestFit="1" customWidth="1"/>
    <col min="5895" max="5895" width="9.140625" style="3"/>
    <col min="5896" max="5896" width="10.28515625" style="3" bestFit="1" customWidth="1"/>
    <col min="5897" max="5898" width="9.28515625" style="3" bestFit="1" customWidth="1"/>
    <col min="5899" max="5899" width="9.140625" style="3"/>
    <col min="5900" max="5900" width="10.28515625" style="3" bestFit="1" customWidth="1"/>
    <col min="5901" max="5902" width="9.28515625" style="3" bestFit="1" customWidth="1"/>
    <col min="5903" max="5903" width="9.140625" style="3"/>
    <col min="5904" max="5904" width="10.28515625" style="3" bestFit="1" customWidth="1"/>
    <col min="5905" max="5906" width="9.28515625" style="3" bestFit="1" customWidth="1"/>
    <col min="5907" max="5907" width="9.140625" style="3"/>
    <col min="5908" max="5908" width="10.28515625" style="3" bestFit="1" customWidth="1"/>
    <col min="5909" max="5910" width="9.28515625" style="3" bestFit="1" customWidth="1"/>
    <col min="5911" max="5911" width="9.140625" style="3"/>
    <col min="5912" max="5912" width="10.28515625" style="3" bestFit="1" customWidth="1"/>
    <col min="5913" max="5914" width="9.28515625" style="3" bestFit="1" customWidth="1"/>
    <col min="5915" max="5915" width="9.140625" style="3"/>
    <col min="5916" max="5916" width="10.28515625" style="3" bestFit="1" customWidth="1"/>
    <col min="5917" max="5918" width="9.28515625" style="3" bestFit="1" customWidth="1"/>
    <col min="5919" max="5919" width="9.140625" style="3"/>
    <col min="5920" max="5920" width="10.28515625" style="3" bestFit="1" customWidth="1"/>
    <col min="5921" max="5922" width="9.28515625" style="3" bestFit="1" customWidth="1"/>
    <col min="5923" max="5923" width="9.140625" style="3"/>
    <col min="5924" max="5924" width="10.28515625" style="3" bestFit="1" customWidth="1"/>
    <col min="5925" max="5926" width="9.28515625" style="3" bestFit="1" customWidth="1"/>
    <col min="5927" max="5927" width="9.140625" style="3"/>
    <col min="5928" max="5928" width="10.28515625" style="3" bestFit="1" customWidth="1"/>
    <col min="5929" max="5930" width="9.28515625" style="3" bestFit="1" customWidth="1"/>
    <col min="5931" max="5931" width="9.140625" style="3"/>
    <col min="5932" max="5932" width="10.28515625" style="3" bestFit="1" customWidth="1"/>
    <col min="5933" max="5934" width="9.28515625" style="3" bestFit="1" customWidth="1"/>
    <col min="5935" max="5935" width="9.140625" style="3"/>
    <col min="5936" max="5936" width="10.28515625" style="3" bestFit="1" customWidth="1"/>
    <col min="5937" max="5938" width="9.28515625" style="3" bestFit="1" customWidth="1"/>
    <col min="5939" max="5939" width="9.140625" style="3"/>
    <col min="5940" max="5940" width="10.28515625" style="3" bestFit="1" customWidth="1"/>
    <col min="5941" max="5942" width="9.28515625" style="3" bestFit="1" customWidth="1"/>
    <col min="5943" max="5943" width="9.140625" style="3"/>
    <col min="5944" max="5944" width="10.28515625" style="3" bestFit="1" customWidth="1"/>
    <col min="5945" max="5946" width="9.28515625" style="3" bestFit="1" customWidth="1"/>
    <col min="5947" max="5947" width="9.140625" style="3"/>
    <col min="5948" max="5948" width="10.28515625" style="3" bestFit="1" customWidth="1"/>
    <col min="5949" max="5950" width="9.28515625" style="3" bestFit="1" customWidth="1"/>
    <col min="5951" max="5951" width="9.140625" style="3"/>
    <col min="5952" max="5952" width="10.28515625" style="3" bestFit="1" customWidth="1"/>
    <col min="5953" max="5954" width="9.28515625" style="3" bestFit="1" customWidth="1"/>
    <col min="5955" max="5955" width="9.140625" style="3"/>
    <col min="5956" max="5956" width="10.28515625" style="3" bestFit="1" customWidth="1"/>
    <col min="5957" max="5958" width="9.28515625" style="3" bestFit="1" customWidth="1"/>
    <col min="5959" max="5959" width="9.140625" style="3"/>
    <col min="5960" max="5960" width="10.28515625" style="3" bestFit="1" customWidth="1"/>
    <col min="5961" max="5962" width="9.28515625" style="3" bestFit="1" customWidth="1"/>
    <col min="5963" max="5963" width="9.140625" style="3"/>
    <col min="5964" max="5964" width="10.28515625" style="3" bestFit="1" customWidth="1"/>
    <col min="5965" max="5966" width="9.28515625" style="3" bestFit="1" customWidth="1"/>
    <col min="5967" max="5967" width="9.140625" style="3"/>
    <col min="5968" max="5968" width="10.28515625" style="3" bestFit="1" customWidth="1"/>
    <col min="5969" max="5970" width="9.28515625" style="3" bestFit="1" customWidth="1"/>
    <col min="5971" max="5971" width="9.140625" style="3"/>
    <col min="5972" max="5972" width="10.28515625" style="3" bestFit="1" customWidth="1"/>
    <col min="5973" max="5974" width="9.28515625" style="3" bestFit="1" customWidth="1"/>
    <col min="5975" max="5975" width="9.140625" style="3"/>
    <col min="5976" max="5976" width="10.28515625" style="3" bestFit="1" customWidth="1"/>
    <col min="5977" max="5978" width="9.28515625" style="3" bestFit="1" customWidth="1"/>
    <col min="5979" max="5979" width="9.140625" style="3"/>
    <col min="5980" max="5980" width="10.28515625" style="3" bestFit="1" customWidth="1"/>
    <col min="5981" max="5982" width="9.28515625" style="3" bestFit="1" customWidth="1"/>
    <col min="5983" max="5983" width="9.140625" style="3"/>
    <col min="5984" max="5984" width="10.28515625" style="3" bestFit="1" customWidth="1"/>
    <col min="5985" max="5986" width="9.28515625" style="3" bestFit="1" customWidth="1"/>
    <col min="5987" max="5987" width="9.140625" style="3"/>
    <col min="5988" max="5988" width="10.28515625" style="3" bestFit="1" customWidth="1"/>
    <col min="5989" max="5990" width="9.28515625" style="3" bestFit="1" customWidth="1"/>
    <col min="5991" max="5991" width="9.140625" style="3"/>
    <col min="5992" max="5992" width="10.28515625" style="3" bestFit="1" customWidth="1"/>
    <col min="5993" max="5994" width="9.28515625" style="3" bestFit="1" customWidth="1"/>
    <col min="5995" max="5995" width="9.140625" style="3"/>
    <col min="5996" max="5996" width="10.28515625" style="3" bestFit="1" customWidth="1"/>
    <col min="5997" max="5998" width="9.28515625" style="3" bestFit="1" customWidth="1"/>
    <col min="5999" max="5999" width="9.140625" style="3"/>
    <col min="6000" max="6000" width="10.28515625" style="3" bestFit="1" customWidth="1"/>
    <col min="6001" max="6002" width="9.28515625" style="3" bestFit="1" customWidth="1"/>
    <col min="6003" max="6003" width="9.140625" style="3"/>
    <col min="6004" max="6004" width="10.28515625" style="3" bestFit="1" customWidth="1"/>
    <col min="6005" max="6006" width="9.28515625" style="3" bestFit="1" customWidth="1"/>
    <col min="6007" max="6007" width="9.140625" style="3"/>
    <col min="6008" max="6008" width="10.28515625" style="3" bestFit="1" customWidth="1"/>
    <col min="6009" max="6010" width="9.28515625" style="3" bestFit="1" customWidth="1"/>
    <col min="6011" max="6011" width="9.140625" style="3"/>
    <col min="6012" max="6012" width="10.28515625" style="3" bestFit="1" customWidth="1"/>
    <col min="6013" max="6014" width="9.28515625" style="3" bestFit="1" customWidth="1"/>
    <col min="6015" max="6015" width="9.140625" style="3"/>
    <col min="6016" max="6016" width="10.28515625" style="3" bestFit="1" customWidth="1"/>
    <col min="6017" max="6018" width="9.28515625" style="3" bestFit="1" customWidth="1"/>
    <col min="6019" max="6019" width="9.140625" style="3"/>
    <col min="6020" max="6020" width="10.28515625" style="3" bestFit="1" customWidth="1"/>
    <col min="6021" max="6022" width="9.28515625" style="3" bestFit="1" customWidth="1"/>
    <col min="6023" max="6023" width="9.140625" style="3"/>
    <col min="6024" max="6024" width="10.28515625" style="3" bestFit="1" customWidth="1"/>
    <col min="6025" max="6026" width="9.28515625" style="3" bestFit="1" customWidth="1"/>
    <col min="6027" max="6027" width="9.140625" style="3"/>
    <col min="6028" max="6028" width="10.28515625" style="3" bestFit="1" customWidth="1"/>
    <col min="6029" max="6030" width="9.28515625" style="3" bestFit="1" customWidth="1"/>
    <col min="6031" max="6031" width="9.140625" style="3"/>
    <col min="6032" max="6032" width="10.28515625" style="3" bestFit="1" customWidth="1"/>
    <col min="6033" max="6034" width="9.28515625" style="3" bestFit="1" customWidth="1"/>
    <col min="6035" max="6035" width="9.140625" style="3"/>
    <col min="6036" max="6036" width="10.28515625" style="3" bestFit="1" customWidth="1"/>
    <col min="6037" max="6038" width="9.28515625" style="3" bestFit="1" customWidth="1"/>
    <col min="6039" max="6039" width="9.140625" style="3"/>
    <col min="6040" max="6040" width="10.28515625" style="3" bestFit="1" customWidth="1"/>
    <col min="6041" max="6042" width="9.28515625" style="3" bestFit="1" customWidth="1"/>
    <col min="6043" max="6043" width="9.140625" style="3"/>
    <col min="6044" max="6044" width="10.28515625" style="3" bestFit="1" customWidth="1"/>
    <col min="6045" max="6046" width="9.28515625" style="3" bestFit="1" customWidth="1"/>
    <col min="6047" max="6047" width="9.140625" style="3"/>
    <col min="6048" max="6048" width="10.28515625" style="3" bestFit="1" customWidth="1"/>
    <col min="6049" max="6050" width="9.28515625" style="3" bestFit="1" customWidth="1"/>
    <col min="6051" max="6051" width="9.140625" style="3"/>
    <col min="6052" max="6052" width="10.28515625" style="3" bestFit="1" customWidth="1"/>
    <col min="6053" max="6054" width="9.28515625" style="3" bestFit="1" customWidth="1"/>
    <col min="6055" max="6055" width="9.140625" style="3"/>
    <col min="6056" max="6056" width="10.28515625" style="3" bestFit="1" customWidth="1"/>
    <col min="6057" max="6058" width="9.28515625" style="3" bestFit="1" customWidth="1"/>
    <col min="6059" max="6059" width="9.140625" style="3"/>
    <col min="6060" max="6060" width="10.28515625" style="3" bestFit="1" customWidth="1"/>
    <col min="6061" max="6062" width="9.28515625" style="3" bestFit="1" customWidth="1"/>
    <col min="6063" max="6063" width="9.140625" style="3"/>
    <col min="6064" max="6064" width="10.28515625" style="3" bestFit="1" customWidth="1"/>
    <col min="6065" max="6066" width="9.28515625" style="3" bestFit="1" customWidth="1"/>
    <col min="6067" max="6067" width="9.140625" style="3"/>
    <col min="6068" max="6068" width="10.28515625" style="3" bestFit="1" customWidth="1"/>
    <col min="6069" max="6070" width="9.28515625" style="3" bestFit="1" customWidth="1"/>
    <col min="6071" max="6071" width="9.140625" style="3"/>
    <col min="6072" max="6072" width="10.28515625" style="3" bestFit="1" customWidth="1"/>
    <col min="6073" max="6074" width="9.28515625" style="3" bestFit="1" customWidth="1"/>
    <col min="6075" max="6075" width="9.140625" style="3"/>
    <col min="6076" max="6076" width="10.28515625" style="3" bestFit="1" customWidth="1"/>
    <col min="6077" max="6078" width="9.28515625" style="3" bestFit="1" customWidth="1"/>
    <col min="6079" max="6079" width="9.140625" style="3"/>
    <col min="6080" max="6080" width="10.28515625" style="3" bestFit="1" customWidth="1"/>
    <col min="6081" max="6082" width="9.28515625" style="3" bestFit="1" customWidth="1"/>
    <col min="6083" max="6083" width="9.140625" style="3"/>
    <col min="6084" max="6084" width="10.28515625" style="3" bestFit="1" customWidth="1"/>
    <col min="6085" max="6086" width="9.28515625" style="3" bestFit="1" customWidth="1"/>
    <col min="6087" max="6087" width="9.140625" style="3"/>
    <col min="6088" max="6088" width="10.28515625" style="3" bestFit="1" customWidth="1"/>
    <col min="6089" max="6090" width="9.28515625" style="3" bestFit="1" customWidth="1"/>
    <col min="6091" max="6091" width="9.140625" style="3"/>
    <col min="6092" max="6092" width="10.28515625" style="3" bestFit="1" customWidth="1"/>
    <col min="6093" max="6094" width="9.28515625" style="3" bestFit="1" customWidth="1"/>
    <col min="6095" max="6095" width="9.140625" style="3"/>
    <col min="6096" max="6096" width="10.28515625" style="3" bestFit="1" customWidth="1"/>
    <col min="6097" max="6098" width="9.28515625" style="3" bestFit="1" customWidth="1"/>
    <col min="6099" max="6099" width="9.140625" style="3"/>
    <col min="6100" max="6100" width="10.28515625" style="3" bestFit="1" customWidth="1"/>
    <col min="6101" max="6102" width="9.28515625" style="3" bestFit="1" customWidth="1"/>
    <col min="6103" max="6103" width="9.140625" style="3"/>
    <col min="6104" max="6104" width="10.28515625" style="3" bestFit="1" customWidth="1"/>
    <col min="6105" max="6106" width="9.28515625" style="3" bestFit="1" customWidth="1"/>
    <col min="6107" max="6107" width="9.140625" style="3"/>
    <col min="6108" max="6108" width="10.28515625" style="3" bestFit="1" customWidth="1"/>
    <col min="6109" max="6110" width="9.28515625" style="3" bestFit="1" customWidth="1"/>
    <col min="6111" max="6111" width="9.140625" style="3"/>
    <col min="6112" max="6112" width="10.28515625" style="3" bestFit="1" customWidth="1"/>
    <col min="6113" max="6114" width="9.28515625" style="3" bestFit="1" customWidth="1"/>
    <col min="6115" max="6115" width="9.140625" style="3"/>
    <col min="6116" max="6116" width="10.28515625" style="3" bestFit="1" customWidth="1"/>
    <col min="6117" max="6118" width="9.28515625" style="3" bestFit="1" customWidth="1"/>
    <col min="6119" max="6119" width="9.140625" style="3"/>
    <col min="6120" max="6120" width="10.28515625" style="3" bestFit="1" customWidth="1"/>
    <col min="6121" max="6122" width="9.28515625" style="3" bestFit="1" customWidth="1"/>
    <col min="6123" max="6123" width="9.140625" style="3"/>
    <col min="6124" max="6124" width="10.28515625" style="3" bestFit="1" customWidth="1"/>
    <col min="6125" max="6126" width="9.28515625" style="3" bestFit="1" customWidth="1"/>
    <col min="6127" max="6127" width="9.140625" style="3"/>
    <col min="6128" max="6128" width="10.28515625" style="3" bestFit="1" customWidth="1"/>
    <col min="6129" max="6130" width="9.28515625" style="3" bestFit="1" customWidth="1"/>
    <col min="6131" max="6131" width="9.140625" style="3"/>
    <col min="6132" max="6132" width="10.28515625" style="3" bestFit="1" customWidth="1"/>
    <col min="6133" max="6134" width="9.28515625" style="3" bestFit="1" customWidth="1"/>
    <col min="6135" max="6135" width="9.140625" style="3"/>
    <col min="6136" max="6136" width="10.28515625" style="3" bestFit="1" customWidth="1"/>
    <col min="6137" max="6138" width="9.28515625" style="3" bestFit="1" customWidth="1"/>
    <col min="6139" max="6139" width="9.140625" style="3"/>
    <col min="6140" max="6140" width="10.28515625" style="3" bestFit="1" customWidth="1"/>
    <col min="6141" max="6142" width="9.28515625" style="3" bestFit="1" customWidth="1"/>
    <col min="6143" max="6143" width="9.140625" style="3"/>
    <col min="6144" max="6144" width="10.28515625" style="3" bestFit="1" customWidth="1"/>
    <col min="6145" max="6146" width="9.28515625" style="3" bestFit="1" customWidth="1"/>
    <col min="6147" max="6147" width="9.140625" style="3"/>
    <col min="6148" max="6148" width="10.28515625" style="3" bestFit="1" customWidth="1"/>
    <col min="6149" max="6150" width="9.28515625" style="3" bestFit="1" customWidth="1"/>
    <col min="6151" max="6151" width="9.140625" style="3"/>
    <col min="6152" max="6152" width="10.28515625" style="3" bestFit="1" customWidth="1"/>
    <col min="6153" max="6154" width="9.28515625" style="3" bestFit="1" customWidth="1"/>
    <col min="6155" max="6155" width="9.140625" style="3"/>
    <col min="6156" max="6156" width="10.28515625" style="3" bestFit="1" customWidth="1"/>
    <col min="6157" max="6158" width="9.28515625" style="3" bestFit="1" customWidth="1"/>
    <col min="6159" max="6159" width="9.140625" style="3"/>
    <col min="6160" max="6160" width="10.28515625" style="3" bestFit="1" customWidth="1"/>
    <col min="6161" max="6162" width="9.28515625" style="3" bestFit="1" customWidth="1"/>
    <col min="6163" max="6163" width="9.140625" style="3"/>
    <col min="6164" max="6164" width="10.28515625" style="3" bestFit="1" customWidth="1"/>
    <col min="6165" max="6166" width="9.28515625" style="3" bestFit="1" customWidth="1"/>
    <col min="6167" max="6167" width="9.140625" style="3"/>
    <col min="6168" max="6168" width="10.28515625" style="3" bestFit="1" customWidth="1"/>
    <col min="6169" max="6170" width="9.28515625" style="3" bestFit="1" customWidth="1"/>
    <col min="6171" max="6171" width="9.140625" style="3"/>
    <col min="6172" max="6172" width="10.28515625" style="3" bestFit="1" customWidth="1"/>
    <col min="6173" max="6174" width="9.28515625" style="3" bestFit="1" customWidth="1"/>
    <col min="6175" max="6175" width="9.140625" style="3"/>
    <col min="6176" max="6176" width="10.28515625" style="3" bestFit="1" customWidth="1"/>
    <col min="6177" max="6178" width="9.28515625" style="3" bestFit="1" customWidth="1"/>
    <col min="6179" max="6179" width="9.140625" style="3"/>
    <col min="6180" max="6180" width="10.28515625" style="3" bestFit="1" customWidth="1"/>
    <col min="6181" max="6182" width="9.28515625" style="3" bestFit="1" customWidth="1"/>
    <col min="6183" max="6183" width="9.140625" style="3"/>
    <col min="6184" max="6184" width="10.28515625" style="3" bestFit="1" customWidth="1"/>
    <col min="6185" max="6186" width="9.28515625" style="3" bestFit="1" customWidth="1"/>
    <col min="6187" max="6187" width="9.140625" style="3"/>
    <col min="6188" max="6188" width="10.28515625" style="3" bestFit="1" customWidth="1"/>
    <col min="6189" max="6190" width="9.28515625" style="3" bestFit="1" customWidth="1"/>
    <col min="6191" max="6191" width="9.140625" style="3"/>
    <col min="6192" max="6192" width="10.28515625" style="3" bestFit="1" customWidth="1"/>
    <col min="6193" max="6194" width="9.28515625" style="3" bestFit="1" customWidth="1"/>
    <col min="6195" max="6195" width="9.140625" style="3"/>
    <col min="6196" max="6196" width="10.28515625" style="3" bestFit="1" customWidth="1"/>
    <col min="6197" max="6198" width="9.28515625" style="3" bestFit="1" customWidth="1"/>
    <col min="6199" max="6199" width="9.140625" style="3"/>
    <col min="6200" max="6200" width="10.28515625" style="3" bestFit="1" customWidth="1"/>
    <col min="6201" max="6202" width="9.28515625" style="3" bestFit="1" customWidth="1"/>
    <col min="6203" max="6203" width="9.140625" style="3"/>
    <col min="6204" max="6204" width="10.28515625" style="3" bestFit="1" customWidth="1"/>
    <col min="6205" max="6206" width="9.28515625" style="3" bestFit="1" customWidth="1"/>
    <col min="6207" max="6207" width="9.140625" style="3"/>
    <col min="6208" max="6208" width="10.28515625" style="3" bestFit="1" customWidth="1"/>
    <col min="6209" max="6210" width="9.28515625" style="3" bestFit="1" customWidth="1"/>
    <col min="6211" max="6211" width="9.140625" style="3"/>
    <col min="6212" max="6212" width="10.28515625" style="3" bestFit="1" customWidth="1"/>
    <col min="6213" max="6214" width="9.28515625" style="3" bestFit="1" customWidth="1"/>
    <col min="6215" max="6215" width="9.140625" style="3"/>
    <col min="6216" max="6216" width="10.28515625" style="3" bestFit="1" customWidth="1"/>
    <col min="6217" max="6218" width="9.28515625" style="3" bestFit="1" customWidth="1"/>
    <col min="6219" max="6219" width="9.140625" style="3"/>
    <col min="6220" max="6220" width="10.28515625" style="3" bestFit="1" customWidth="1"/>
    <col min="6221" max="6222" width="9.28515625" style="3" bestFit="1" customWidth="1"/>
    <col min="6223" max="6223" width="9.140625" style="3"/>
    <col min="6224" max="6224" width="10.28515625" style="3" bestFit="1" customWidth="1"/>
    <col min="6225" max="6226" width="9.28515625" style="3" bestFit="1" customWidth="1"/>
    <col min="6227" max="6227" width="9.140625" style="3"/>
    <col min="6228" max="6228" width="10.28515625" style="3" bestFit="1" customWidth="1"/>
    <col min="6229" max="6230" width="9.28515625" style="3" bestFit="1" customWidth="1"/>
    <col min="6231" max="6231" width="9.140625" style="3"/>
    <col min="6232" max="6232" width="10.28515625" style="3" bestFit="1" customWidth="1"/>
    <col min="6233" max="6234" width="9.28515625" style="3" bestFit="1" customWidth="1"/>
    <col min="6235" max="6235" width="9.140625" style="3"/>
    <col min="6236" max="6236" width="10.28515625" style="3" bestFit="1" customWidth="1"/>
    <col min="6237" max="6238" width="9.28515625" style="3" bestFit="1" customWidth="1"/>
    <col min="6239" max="6239" width="9.140625" style="3"/>
    <col min="6240" max="6240" width="10.28515625" style="3" bestFit="1" customWidth="1"/>
    <col min="6241" max="6242" width="9.28515625" style="3" bestFit="1" customWidth="1"/>
    <col min="6243" max="6243" width="9.140625" style="3"/>
    <col min="6244" max="6244" width="10.28515625" style="3" bestFit="1" customWidth="1"/>
    <col min="6245" max="6246" width="9.28515625" style="3" bestFit="1" customWidth="1"/>
    <col min="6247" max="6247" width="9.140625" style="3"/>
    <col min="6248" max="6248" width="10.28515625" style="3" bestFit="1" customWidth="1"/>
    <col min="6249" max="6250" width="9.28515625" style="3" bestFit="1" customWidth="1"/>
    <col min="6251" max="6251" width="9.140625" style="3"/>
    <col min="6252" max="6252" width="10.28515625" style="3" bestFit="1" customWidth="1"/>
    <col min="6253" max="6254" width="9.28515625" style="3" bestFit="1" customWidth="1"/>
    <col min="6255" max="6255" width="9.140625" style="3"/>
    <col min="6256" max="6256" width="10.28515625" style="3" bestFit="1" customWidth="1"/>
    <col min="6257" max="6258" width="9.28515625" style="3" bestFit="1" customWidth="1"/>
    <col min="6259" max="6259" width="9.140625" style="3"/>
    <col min="6260" max="6260" width="10.28515625" style="3" bestFit="1" customWidth="1"/>
    <col min="6261" max="6262" width="9.28515625" style="3" bestFit="1" customWidth="1"/>
    <col min="6263" max="6263" width="9.140625" style="3"/>
    <col min="6264" max="6264" width="10.28515625" style="3" bestFit="1" customWidth="1"/>
    <col min="6265" max="6266" width="9.28515625" style="3" bestFit="1" customWidth="1"/>
    <col min="6267" max="6267" width="9.140625" style="3"/>
    <col min="6268" max="6268" width="10.28515625" style="3" bestFit="1" customWidth="1"/>
    <col min="6269" max="6270" width="9.28515625" style="3" bestFit="1" customWidth="1"/>
    <col min="6271" max="6271" width="9.140625" style="3"/>
    <col min="6272" max="6272" width="10.28515625" style="3" bestFit="1" customWidth="1"/>
    <col min="6273" max="6274" width="9.28515625" style="3" bestFit="1" customWidth="1"/>
    <col min="6275" max="6275" width="9.140625" style="3"/>
    <col min="6276" max="6276" width="10.28515625" style="3" bestFit="1" customWidth="1"/>
    <col min="6277" max="6278" width="9.28515625" style="3" bestFit="1" customWidth="1"/>
    <col min="6279" max="6279" width="9.140625" style="3"/>
    <col min="6280" max="6280" width="10.28515625" style="3" bestFit="1" customWidth="1"/>
    <col min="6281" max="6282" width="9.28515625" style="3" bestFit="1" customWidth="1"/>
    <col min="6283" max="6283" width="9.140625" style="3"/>
    <col min="6284" max="6284" width="10.28515625" style="3" bestFit="1" customWidth="1"/>
    <col min="6285" max="6286" width="9.28515625" style="3" bestFit="1" customWidth="1"/>
    <col min="6287" max="6287" width="9.140625" style="3"/>
    <col min="6288" max="6288" width="10.28515625" style="3" bestFit="1" customWidth="1"/>
    <col min="6289" max="6290" width="9.28515625" style="3" bestFit="1" customWidth="1"/>
    <col min="6291" max="6291" width="9.140625" style="3"/>
    <col min="6292" max="6292" width="10.28515625" style="3" bestFit="1" customWidth="1"/>
    <col min="6293" max="6294" width="9.28515625" style="3" bestFit="1" customWidth="1"/>
    <col min="6295" max="6295" width="9.140625" style="3"/>
    <col min="6296" max="6296" width="10.28515625" style="3" bestFit="1" customWidth="1"/>
    <col min="6297" max="6298" width="9.28515625" style="3" bestFit="1" customWidth="1"/>
    <col min="6299" max="6299" width="9.140625" style="3"/>
    <col min="6300" max="6300" width="10.28515625" style="3" bestFit="1" customWidth="1"/>
    <col min="6301" max="6302" width="9.28515625" style="3" bestFit="1" customWidth="1"/>
    <col min="6303" max="6303" width="9.140625" style="3"/>
    <col min="6304" max="6304" width="10.28515625" style="3" bestFit="1" customWidth="1"/>
    <col min="6305" max="6306" width="9.28515625" style="3" bestFit="1" customWidth="1"/>
    <col min="6307" max="6307" width="9.140625" style="3"/>
    <col min="6308" max="6308" width="10.28515625" style="3" bestFit="1" customWidth="1"/>
    <col min="6309" max="6310" width="9.28515625" style="3" bestFit="1" customWidth="1"/>
    <col min="6311" max="6311" width="9.140625" style="3"/>
    <col min="6312" max="6312" width="10.28515625" style="3" bestFit="1" customWidth="1"/>
    <col min="6313" max="6314" width="9.28515625" style="3" bestFit="1" customWidth="1"/>
    <col min="6315" max="6315" width="9.140625" style="3"/>
    <col min="6316" max="6316" width="10.28515625" style="3" bestFit="1" customWidth="1"/>
    <col min="6317" max="6318" width="9.28515625" style="3" bestFit="1" customWidth="1"/>
    <col min="6319" max="6319" width="9.140625" style="3"/>
    <col min="6320" max="6320" width="10.28515625" style="3" bestFit="1" customWidth="1"/>
    <col min="6321" max="6322" width="9.28515625" style="3" bestFit="1" customWidth="1"/>
    <col min="6323" max="6323" width="9.140625" style="3"/>
    <col min="6324" max="6324" width="10.28515625" style="3" bestFit="1" customWidth="1"/>
    <col min="6325" max="6326" width="9.28515625" style="3" bestFit="1" customWidth="1"/>
    <col min="6327" max="6327" width="9.140625" style="3"/>
    <col min="6328" max="6328" width="10.28515625" style="3" bestFit="1" customWidth="1"/>
    <col min="6329" max="6330" width="9.28515625" style="3" bestFit="1" customWidth="1"/>
    <col min="6331" max="6331" width="9.140625" style="3"/>
    <col min="6332" max="6332" width="10.28515625" style="3" bestFit="1" customWidth="1"/>
    <col min="6333" max="6334" width="9.28515625" style="3" bestFit="1" customWidth="1"/>
    <col min="6335" max="6335" width="9.140625" style="3"/>
    <col min="6336" max="6336" width="10.28515625" style="3" bestFit="1" customWidth="1"/>
    <col min="6337" max="6338" width="9.28515625" style="3" bestFit="1" customWidth="1"/>
    <col min="6339" max="6339" width="9.140625" style="3"/>
    <col min="6340" max="6340" width="10.28515625" style="3" bestFit="1" customWidth="1"/>
    <col min="6341" max="6342" width="9.28515625" style="3" bestFit="1" customWidth="1"/>
    <col min="6343" max="6343" width="9.140625" style="3"/>
    <col min="6344" max="6344" width="10.28515625" style="3" bestFit="1" customWidth="1"/>
    <col min="6345" max="6346" width="9.28515625" style="3" bestFit="1" customWidth="1"/>
    <col min="6347" max="6347" width="9.140625" style="3"/>
    <col min="6348" max="6348" width="10.28515625" style="3" bestFit="1" customWidth="1"/>
    <col min="6349" max="6350" width="9.28515625" style="3" bestFit="1" customWidth="1"/>
    <col min="6351" max="6351" width="9.140625" style="3"/>
    <col min="6352" max="6352" width="10.28515625" style="3" bestFit="1" customWidth="1"/>
    <col min="6353" max="6354" width="9.28515625" style="3" bestFit="1" customWidth="1"/>
    <col min="6355" max="6355" width="9.140625" style="3"/>
    <col min="6356" max="6356" width="10.28515625" style="3" bestFit="1" customWidth="1"/>
    <col min="6357" max="6358" width="9.28515625" style="3" bestFit="1" customWidth="1"/>
    <col min="6359" max="6359" width="9.140625" style="3"/>
    <col min="6360" max="6360" width="10.28515625" style="3" bestFit="1" customWidth="1"/>
    <col min="6361" max="6362" width="9.28515625" style="3" bestFit="1" customWidth="1"/>
    <col min="6363" max="6363" width="9.140625" style="3"/>
    <col min="6364" max="6364" width="10.28515625" style="3" bestFit="1" customWidth="1"/>
    <col min="6365" max="6366" width="9.28515625" style="3" bestFit="1" customWidth="1"/>
    <col min="6367" max="6367" width="9.140625" style="3"/>
    <col min="6368" max="6368" width="10.28515625" style="3" bestFit="1" customWidth="1"/>
    <col min="6369" max="6370" width="9.28515625" style="3" bestFit="1" customWidth="1"/>
    <col min="6371" max="6371" width="9.140625" style="3"/>
    <col min="6372" max="6372" width="10.28515625" style="3" bestFit="1" customWidth="1"/>
    <col min="6373" max="6374" width="9.28515625" style="3" bestFit="1" customWidth="1"/>
    <col min="6375" max="6375" width="9.140625" style="3"/>
    <col min="6376" max="6376" width="10.28515625" style="3" bestFit="1" customWidth="1"/>
    <col min="6377" max="6378" width="9.28515625" style="3" bestFit="1" customWidth="1"/>
    <col min="6379" max="6379" width="9.140625" style="3"/>
    <col min="6380" max="6380" width="10.28515625" style="3" bestFit="1" customWidth="1"/>
    <col min="6381" max="6382" width="9.28515625" style="3" bestFit="1" customWidth="1"/>
    <col min="6383" max="6383" width="9.140625" style="3"/>
    <col min="6384" max="6384" width="10.28515625" style="3" bestFit="1" customWidth="1"/>
    <col min="6385" max="6386" width="9.28515625" style="3" bestFit="1" customWidth="1"/>
    <col min="6387" max="6387" width="9.140625" style="3"/>
    <col min="6388" max="6388" width="10.28515625" style="3" bestFit="1" customWidth="1"/>
    <col min="6389" max="6390" width="9.28515625" style="3" bestFit="1" customWidth="1"/>
    <col min="6391" max="6391" width="9.140625" style="3"/>
    <col min="6392" max="6392" width="10.28515625" style="3" bestFit="1" customWidth="1"/>
    <col min="6393" max="6394" width="9.28515625" style="3" bestFit="1" customWidth="1"/>
    <col min="6395" max="6395" width="9.140625" style="3"/>
    <col min="6396" max="6396" width="10.28515625" style="3" bestFit="1" customWidth="1"/>
    <col min="6397" max="6398" width="9.28515625" style="3" bestFit="1" customWidth="1"/>
    <col min="6399" max="6399" width="9.140625" style="3"/>
    <col min="6400" max="6400" width="10.28515625" style="3" bestFit="1" customWidth="1"/>
    <col min="6401" max="6402" width="9.28515625" style="3" bestFit="1" customWidth="1"/>
    <col min="6403" max="6403" width="9.140625" style="3"/>
    <col min="6404" max="6404" width="10.28515625" style="3" bestFit="1" customWidth="1"/>
    <col min="6405" max="6406" width="9.28515625" style="3" bestFit="1" customWidth="1"/>
    <col min="6407" max="6407" width="9.140625" style="3"/>
    <col min="6408" max="6408" width="10.28515625" style="3" bestFit="1" customWidth="1"/>
    <col min="6409" max="6410" width="9.28515625" style="3" bestFit="1" customWidth="1"/>
    <col min="6411" max="6411" width="9.140625" style="3"/>
    <col min="6412" max="6412" width="10.28515625" style="3" bestFit="1" customWidth="1"/>
    <col min="6413" max="6414" width="9.28515625" style="3" bestFit="1" customWidth="1"/>
    <col min="6415" max="6415" width="9.140625" style="3"/>
    <col min="6416" max="6416" width="10.28515625" style="3" bestFit="1" customWidth="1"/>
    <col min="6417" max="6418" width="9.28515625" style="3" bestFit="1" customWidth="1"/>
    <col min="6419" max="6419" width="9.140625" style="3"/>
    <col min="6420" max="6420" width="10.28515625" style="3" bestFit="1" customWidth="1"/>
    <col min="6421" max="6422" width="9.28515625" style="3" bestFit="1" customWidth="1"/>
    <col min="6423" max="6423" width="9.140625" style="3"/>
    <col min="6424" max="6424" width="10.28515625" style="3" bestFit="1" customWidth="1"/>
    <col min="6425" max="6426" width="9.28515625" style="3" bestFit="1" customWidth="1"/>
    <col min="6427" max="6427" width="9.140625" style="3"/>
    <col min="6428" max="6428" width="10.28515625" style="3" bestFit="1" customWidth="1"/>
    <col min="6429" max="6430" width="9.28515625" style="3" bestFit="1" customWidth="1"/>
    <col min="6431" max="6431" width="9.140625" style="3"/>
    <col min="6432" max="6432" width="10.28515625" style="3" bestFit="1" customWidth="1"/>
    <col min="6433" max="6434" width="9.28515625" style="3" bestFit="1" customWidth="1"/>
    <col min="6435" max="6435" width="9.140625" style="3"/>
    <col min="6436" max="6436" width="10.28515625" style="3" bestFit="1" customWidth="1"/>
    <col min="6437" max="6438" width="9.28515625" style="3" bestFit="1" customWidth="1"/>
    <col min="6439" max="6439" width="9.140625" style="3"/>
    <col min="6440" max="6440" width="10.28515625" style="3" bestFit="1" customWidth="1"/>
    <col min="6441" max="6442" width="9.28515625" style="3" bestFit="1" customWidth="1"/>
    <col min="6443" max="6443" width="9.140625" style="3"/>
    <col min="6444" max="6444" width="10.28515625" style="3" bestFit="1" customWidth="1"/>
    <col min="6445" max="6446" width="9.28515625" style="3" bestFit="1" customWidth="1"/>
    <col min="6447" max="6447" width="9.140625" style="3"/>
    <col min="6448" max="6448" width="10.28515625" style="3" bestFit="1" customWidth="1"/>
    <col min="6449" max="6450" width="9.28515625" style="3" bestFit="1" customWidth="1"/>
    <col min="6451" max="6451" width="9.140625" style="3"/>
    <col min="6452" max="6452" width="10.28515625" style="3" bestFit="1" customWidth="1"/>
    <col min="6453" max="6454" width="9.28515625" style="3" bestFit="1" customWidth="1"/>
    <col min="6455" max="6455" width="9.140625" style="3"/>
    <col min="6456" max="6456" width="10.28515625" style="3" bestFit="1" customWidth="1"/>
    <col min="6457" max="6458" width="9.28515625" style="3" bestFit="1" customWidth="1"/>
    <col min="6459" max="6459" width="9.140625" style="3"/>
    <col min="6460" max="6460" width="10.28515625" style="3" bestFit="1" customWidth="1"/>
    <col min="6461" max="6462" width="9.28515625" style="3" bestFit="1" customWidth="1"/>
    <col min="6463" max="6463" width="9.140625" style="3"/>
    <col min="6464" max="6464" width="10.28515625" style="3" bestFit="1" customWidth="1"/>
    <col min="6465" max="6466" width="9.28515625" style="3" bestFit="1" customWidth="1"/>
    <col min="6467" max="6467" width="9.140625" style="3"/>
    <col min="6468" max="6468" width="10.28515625" style="3" bestFit="1" customWidth="1"/>
    <col min="6469" max="6470" width="9.28515625" style="3" bestFit="1" customWidth="1"/>
    <col min="6471" max="6471" width="9.140625" style="3"/>
    <col min="6472" max="6472" width="10.28515625" style="3" bestFit="1" customWidth="1"/>
    <col min="6473" max="6474" width="9.28515625" style="3" bestFit="1" customWidth="1"/>
    <col min="6475" max="6475" width="9.140625" style="3"/>
    <col min="6476" max="6476" width="10.28515625" style="3" bestFit="1" customWidth="1"/>
    <col min="6477" max="6478" width="9.28515625" style="3" bestFit="1" customWidth="1"/>
    <col min="6479" max="6479" width="9.140625" style="3"/>
    <col min="6480" max="6480" width="10.28515625" style="3" bestFit="1" customWidth="1"/>
    <col min="6481" max="6482" width="9.28515625" style="3" bestFit="1" customWidth="1"/>
    <col min="6483" max="6483" width="9.140625" style="3"/>
    <col min="6484" max="6484" width="10.28515625" style="3" bestFit="1" customWidth="1"/>
    <col min="6485" max="6486" width="9.28515625" style="3" bestFit="1" customWidth="1"/>
    <col min="6487" max="6487" width="9.140625" style="3"/>
    <col min="6488" max="6488" width="10.28515625" style="3" bestFit="1" customWidth="1"/>
    <col min="6489" max="6490" width="9.28515625" style="3" bestFit="1" customWidth="1"/>
    <col min="6491" max="6491" width="9.140625" style="3"/>
    <col min="6492" max="6492" width="10.28515625" style="3" bestFit="1" customWidth="1"/>
    <col min="6493" max="6494" width="9.28515625" style="3" bestFit="1" customWidth="1"/>
    <col min="6495" max="6495" width="9.140625" style="3"/>
    <col min="6496" max="6496" width="10.28515625" style="3" bestFit="1" customWidth="1"/>
    <col min="6497" max="6498" width="9.28515625" style="3" bestFit="1" customWidth="1"/>
    <col min="6499" max="6499" width="9.140625" style="3"/>
    <col min="6500" max="6500" width="10.28515625" style="3" bestFit="1" customWidth="1"/>
    <col min="6501" max="6502" width="9.28515625" style="3" bestFit="1" customWidth="1"/>
    <col min="6503" max="6503" width="9.140625" style="3"/>
    <col min="6504" max="6504" width="10.28515625" style="3" bestFit="1" customWidth="1"/>
    <col min="6505" max="6506" width="9.28515625" style="3" bestFit="1" customWidth="1"/>
    <col min="6507" max="6507" width="9.140625" style="3"/>
    <col min="6508" max="6508" width="10.28515625" style="3" bestFit="1" customWidth="1"/>
    <col min="6509" max="6510" width="9.28515625" style="3" bestFit="1" customWidth="1"/>
    <col min="6511" max="6511" width="9.140625" style="3"/>
    <col min="6512" max="6512" width="10.28515625" style="3" bestFit="1" customWidth="1"/>
    <col min="6513" max="6514" width="9.28515625" style="3" bestFit="1" customWidth="1"/>
    <col min="6515" max="6515" width="9.140625" style="3"/>
    <col min="6516" max="6516" width="10.28515625" style="3" bestFit="1" customWidth="1"/>
    <col min="6517" max="6518" width="9.28515625" style="3" bestFit="1" customWidth="1"/>
    <col min="6519" max="6519" width="9.140625" style="3"/>
    <col min="6520" max="6520" width="10.28515625" style="3" bestFit="1" customWidth="1"/>
    <col min="6521" max="6522" width="9.28515625" style="3" bestFit="1" customWidth="1"/>
    <col min="6523" max="6523" width="9.140625" style="3"/>
    <col min="6524" max="6524" width="10.28515625" style="3" bestFit="1" customWidth="1"/>
    <col min="6525" max="6526" width="9.28515625" style="3" bestFit="1" customWidth="1"/>
    <col min="6527" max="6527" width="9.140625" style="3"/>
    <col min="6528" max="6528" width="10.28515625" style="3" bestFit="1" customWidth="1"/>
    <col min="6529" max="6530" width="9.28515625" style="3" bestFit="1" customWidth="1"/>
    <col min="6531" max="6531" width="9.140625" style="3"/>
    <col min="6532" max="6532" width="10.28515625" style="3" bestFit="1" customWidth="1"/>
    <col min="6533" max="6534" width="9.28515625" style="3" bestFit="1" customWidth="1"/>
    <col min="6535" max="6535" width="9.140625" style="3"/>
    <col min="6536" max="6536" width="10.28515625" style="3" bestFit="1" customWidth="1"/>
    <col min="6537" max="6538" width="9.28515625" style="3" bestFit="1" customWidth="1"/>
    <col min="6539" max="6539" width="9.140625" style="3"/>
    <col min="6540" max="6540" width="10.28515625" style="3" bestFit="1" customWidth="1"/>
    <col min="6541" max="6542" width="9.28515625" style="3" bestFit="1" customWidth="1"/>
    <col min="6543" max="6543" width="9.140625" style="3"/>
    <col min="6544" max="6544" width="10.28515625" style="3" bestFit="1" customWidth="1"/>
    <col min="6545" max="6546" width="9.28515625" style="3" bestFit="1" customWidth="1"/>
    <col min="6547" max="6547" width="9.140625" style="3"/>
    <col min="6548" max="6548" width="10.28515625" style="3" bestFit="1" customWidth="1"/>
    <col min="6549" max="6550" width="9.28515625" style="3" bestFit="1" customWidth="1"/>
    <col min="6551" max="6551" width="9.140625" style="3"/>
    <col min="6552" max="6552" width="10.28515625" style="3" bestFit="1" customWidth="1"/>
    <col min="6553" max="6554" width="9.28515625" style="3" bestFit="1" customWidth="1"/>
    <col min="6555" max="6555" width="9.140625" style="3"/>
    <col min="6556" max="6556" width="10.28515625" style="3" bestFit="1" customWidth="1"/>
    <col min="6557" max="6558" width="9.28515625" style="3" bestFit="1" customWidth="1"/>
    <col min="6559" max="6559" width="9.140625" style="3"/>
    <col min="6560" max="6560" width="10.28515625" style="3" bestFit="1" customWidth="1"/>
    <col min="6561" max="6562" width="9.28515625" style="3" bestFit="1" customWidth="1"/>
    <col min="6563" max="6563" width="9.140625" style="3"/>
    <col min="6564" max="6564" width="10.28515625" style="3" bestFit="1" customWidth="1"/>
    <col min="6565" max="6566" width="9.28515625" style="3" bestFit="1" customWidth="1"/>
    <col min="6567" max="6567" width="9.140625" style="3"/>
    <col min="6568" max="6568" width="10.28515625" style="3" bestFit="1" customWidth="1"/>
    <col min="6569" max="6570" width="9.28515625" style="3" bestFit="1" customWidth="1"/>
    <col min="6571" max="6571" width="9.140625" style="3"/>
    <col min="6572" max="6572" width="10.28515625" style="3" bestFit="1" customWidth="1"/>
    <col min="6573" max="6574" width="9.28515625" style="3" bestFit="1" customWidth="1"/>
    <col min="6575" max="6575" width="9.140625" style="3"/>
    <col min="6576" max="6576" width="10.28515625" style="3" bestFit="1" customWidth="1"/>
    <col min="6577" max="6578" width="9.28515625" style="3" bestFit="1" customWidth="1"/>
    <col min="6579" max="6579" width="9.140625" style="3"/>
    <col min="6580" max="6580" width="10.28515625" style="3" bestFit="1" customWidth="1"/>
    <col min="6581" max="6582" width="9.28515625" style="3" bestFit="1" customWidth="1"/>
    <col min="6583" max="6583" width="9.140625" style="3"/>
    <col min="6584" max="6584" width="10.28515625" style="3" bestFit="1" customWidth="1"/>
    <col min="6585" max="6586" width="9.28515625" style="3" bestFit="1" customWidth="1"/>
    <col min="6587" max="6587" width="9.140625" style="3"/>
    <col min="6588" max="6588" width="10.28515625" style="3" bestFit="1" customWidth="1"/>
    <col min="6589" max="6590" width="9.28515625" style="3" bestFit="1" customWidth="1"/>
    <col min="6591" max="6591" width="9.140625" style="3"/>
    <col min="6592" max="6592" width="10.28515625" style="3" bestFit="1" customWidth="1"/>
    <col min="6593" max="6594" width="9.28515625" style="3" bestFit="1" customWidth="1"/>
    <col min="6595" max="6595" width="9.140625" style="3"/>
    <col min="6596" max="6596" width="10.28515625" style="3" bestFit="1" customWidth="1"/>
    <col min="6597" max="6598" width="9.28515625" style="3" bestFit="1" customWidth="1"/>
    <col min="6599" max="6599" width="9.140625" style="3"/>
    <col min="6600" max="6600" width="10.28515625" style="3" bestFit="1" customWidth="1"/>
    <col min="6601" max="6602" width="9.28515625" style="3" bestFit="1" customWidth="1"/>
    <col min="6603" max="6603" width="9.140625" style="3"/>
    <col min="6604" max="6604" width="10.28515625" style="3" bestFit="1" customWidth="1"/>
    <col min="6605" max="6606" width="9.28515625" style="3" bestFit="1" customWidth="1"/>
    <col min="6607" max="6607" width="9.140625" style="3"/>
    <col min="6608" max="6608" width="10.28515625" style="3" bestFit="1" customWidth="1"/>
    <col min="6609" max="6610" width="9.28515625" style="3" bestFit="1" customWidth="1"/>
    <col min="6611" max="6611" width="9.140625" style="3"/>
    <col min="6612" max="6612" width="10.28515625" style="3" bestFit="1" customWidth="1"/>
    <col min="6613" max="6614" width="9.28515625" style="3" bestFit="1" customWidth="1"/>
    <col min="6615" max="6615" width="9.140625" style="3"/>
    <col min="6616" max="6616" width="10.28515625" style="3" bestFit="1" customWidth="1"/>
    <col min="6617" max="6618" width="9.28515625" style="3" bestFit="1" customWidth="1"/>
    <col min="6619" max="6619" width="9.140625" style="3"/>
    <col min="6620" max="6620" width="10.28515625" style="3" bestFit="1" customWidth="1"/>
    <col min="6621" max="6622" width="9.28515625" style="3" bestFit="1" customWidth="1"/>
    <col min="6623" max="6623" width="9.140625" style="3"/>
    <col min="6624" max="6624" width="10.28515625" style="3" bestFit="1" customWidth="1"/>
    <col min="6625" max="6626" width="9.28515625" style="3" bestFit="1" customWidth="1"/>
    <col min="6627" max="6627" width="9.140625" style="3"/>
    <col min="6628" max="6628" width="10.28515625" style="3" bestFit="1" customWidth="1"/>
    <col min="6629" max="6630" width="9.28515625" style="3" bestFit="1" customWidth="1"/>
    <col min="6631" max="6631" width="9.140625" style="3"/>
    <col min="6632" max="6632" width="10.28515625" style="3" bestFit="1" customWidth="1"/>
    <col min="6633" max="6634" width="9.28515625" style="3" bestFit="1" customWidth="1"/>
    <col min="6635" max="6635" width="9.140625" style="3"/>
    <col min="6636" max="6636" width="10.28515625" style="3" bestFit="1" customWidth="1"/>
    <col min="6637" max="6638" width="9.28515625" style="3" bestFit="1" customWidth="1"/>
    <col min="6639" max="6639" width="9.140625" style="3"/>
    <col min="6640" max="6640" width="10.28515625" style="3" bestFit="1" customWidth="1"/>
    <col min="6641" max="6642" width="9.28515625" style="3" bestFit="1" customWidth="1"/>
    <col min="6643" max="6643" width="9.140625" style="3"/>
    <col min="6644" max="6644" width="10.28515625" style="3" bestFit="1" customWidth="1"/>
    <col min="6645" max="6646" width="9.28515625" style="3" bestFit="1" customWidth="1"/>
    <col min="6647" max="6647" width="9.140625" style="3"/>
    <col min="6648" max="6648" width="10.28515625" style="3" bestFit="1" customWidth="1"/>
    <col min="6649" max="6650" width="9.28515625" style="3" bestFit="1" customWidth="1"/>
    <col min="6651" max="6651" width="9.140625" style="3"/>
    <col min="6652" max="6652" width="10.28515625" style="3" bestFit="1" customWidth="1"/>
    <col min="6653" max="6654" width="9.28515625" style="3" bestFit="1" customWidth="1"/>
    <col min="6655" max="6655" width="9.140625" style="3"/>
    <col min="6656" max="6656" width="10.28515625" style="3" bestFit="1" customWidth="1"/>
    <col min="6657" max="6658" width="9.28515625" style="3" bestFit="1" customWidth="1"/>
    <col min="6659" max="6659" width="9.140625" style="3"/>
    <col min="6660" max="6660" width="10.28515625" style="3" bestFit="1" customWidth="1"/>
    <col min="6661" max="6662" width="9.28515625" style="3" bestFit="1" customWidth="1"/>
    <col min="6663" max="6663" width="9.140625" style="3"/>
    <col min="6664" max="6664" width="10.28515625" style="3" bestFit="1" customWidth="1"/>
    <col min="6665" max="6666" width="9.28515625" style="3" bestFit="1" customWidth="1"/>
    <col min="6667" max="6667" width="9.140625" style="3"/>
    <col min="6668" max="6668" width="10.28515625" style="3" bestFit="1" customWidth="1"/>
    <col min="6669" max="6670" width="9.28515625" style="3" bestFit="1" customWidth="1"/>
    <col min="6671" max="6671" width="9.140625" style="3"/>
    <col min="6672" max="6672" width="10.28515625" style="3" bestFit="1" customWidth="1"/>
    <col min="6673" max="6674" width="9.28515625" style="3" bestFit="1" customWidth="1"/>
    <col min="6675" max="6675" width="9.140625" style="3"/>
    <col min="6676" max="6676" width="10.28515625" style="3" bestFit="1" customWidth="1"/>
    <col min="6677" max="6678" width="9.28515625" style="3" bestFit="1" customWidth="1"/>
    <col min="6679" max="6679" width="9.140625" style="3"/>
    <col min="6680" max="6680" width="10.28515625" style="3" bestFit="1" customWidth="1"/>
    <col min="6681" max="6682" width="9.28515625" style="3" bestFit="1" customWidth="1"/>
    <col min="6683" max="6683" width="9.140625" style="3"/>
    <col min="6684" max="6684" width="10.28515625" style="3" bestFit="1" customWidth="1"/>
    <col min="6685" max="6686" width="9.28515625" style="3" bestFit="1" customWidth="1"/>
    <col min="6687" max="6687" width="9.140625" style="3"/>
    <col min="6688" max="6688" width="10.28515625" style="3" bestFit="1" customWidth="1"/>
    <col min="6689" max="6690" width="9.28515625" style="3" bestFit="1" customWidth="1"/>
    <col min="6691" max="6691" width="9.140625" style="3"/>
    <col min="6692" max="6692" width="10.28515625" style="3" bestFit="1" customWidth="1"/>
    <col min="6693" max="6694" width="9.28515625" style="3" bestFit="1" customWidth="1"/>
    <col min="6695" max="6695" width="9.140625" style="3"/>
    <col min="6696" max="6696" width="10.28515625" style="3" bestFit="1" customWidth="1"/>
    <col min="6697" max="6698" width="9.28515625" style="3" bestFit="1" customWidth="1"/>
    <col min="6699" max="6699" width="9.140625" style="3"/>
    <col min="6700" max="6700" width="10.28515625" style="3" bestFit="1" customWidth="1"/>
    <col min="6701" max="6702" width="9.28515625" style="3" bestFit="1" customWidth="1"/>
    <col min="6703" max="6703" width="9.140625" style="3"/>
    <col min="6704" max="6704" width="10.28515625" style="3" bestFit="1" customWidth="1"/>
    <col min="6705" max="6706" width="9.28515625" style="3" bestFit="1" customWidth="1"/>
    <col min="6707" max="6707" width="9.140625" style="3"/>
    <col min="6708" max="6708" width="10.28515625" style="3" bestFit="1" customWidth="1"/>
    <col min="6709" max="6710" width="9.28515625" style="3" bestFit="1" customWidth="1"/>
    <col min="6711" max="6711" width="9.140625" style="3"/>
    <col min="6712" max="6712" width="10.28515625" style="3" bestFit="1" customWidth="1"/>
    <col min="6713" max="6714" width="9.28515625" style="3" bestFit="1" customWidth="1"/>
    <col min="6715" max="6715" width="9.140625" style="3"/>
    <col min="6716" max="6716" width="10.28515625" style="3" bestFit="1" customWidth="1"/>
    <col min="6717" max="6718" width="9.28515625" style="3" bestFit="1" customWidth="1"/>
    <col min="6719" max="6719" width="9.140625" style="3"/>
    <col min="6720" max="6720" width="10.28515625" style="3" bestFit="1" customWidth="1"/>
    <col min="6721" max="6722" width="9.28515625" style="3" bestFit="1" customWidth="1"/>
    <col min="6723" max="6723" width="9.140625" style="3"/>
    <col min="6724" max="6724" width="10.28515625" style="3" bestFit="1" customWidth="1"/>
    <col min="6725" max="6726" width="9.28515625" style="3" bestFit="1" customWidth="1"/>
    <col min="6727" max="6727" width="9.140625" style="3"/>
    <col min="6728" max="6728" width="10.28515625" style="3" bestFit="1" customWidth="1"/>
    <col min="6729" max="6730" width="9.28515625" style="3" bestFit="1" customWidth="1"/>
    <col min="6731" max="6731" width="9.140625" style="3"/>
    <col min="6732" max="6732" width="10.28515625" style="3" bestFit="1" customWidth="1"/>
    <col min="6733" max="6734" width="9.28515625" style="3" bestFit="1" customWidth="1"/>
    <col min="6735" max="6735" width="9.140625" style="3"/>
    <col min="6736" max="6736" width="10.28515625" style="3" bestFit="1" customWidth="1"/>
    <col min="6737" max="6738" width="9.28515625" style="3" bestFit="1" customWidth="1"/>
    <col min="6739" max="6739" width="9.140625" style="3"/>
    <col min="6740" max="6740" width="10.28515625" style="3" bestFit="1" customWidth="1"/>
    <col min="6741" max="6742" width="9.28515625" style="3" bestFit="1" customWidth="1"/>
    <col min="6743" max="6743" width="9.140625" style="3"/>
    <col min="6744" max="6744" width="10.28515625" style="3" bestFit="1" customWidth="1"/>
    <col min="6745" max="6746" width="9.28515625" style="3" bestFit="1" customWidth="1"/>
    <col min="6747" max="6747" width="9.140625" style="3"/>
    <col min="6748" max="6748" width="10.28515625" style="3" bestFit="1" customWidth="1"/>
    <col min="6749" max="6750" width="9.28515625" style="3" bestFit="1" customWidth="1"/>
    <col min="6751" max="6751" width="9.140625" style="3"/>
    <col min="6752" max="6752" width="10.28515625" style="3" bestFit="1" customWidth="1"/>
    <col min="6753" max="6754" width="9.28515625" style="3" bestFit="1" customWidth="1"/>
    <col min="6755" max="6755" width="9.140625" style="3"/>
    <col min="6756" max="6756" width="10.28515625" style="3" bestFit="1" customWidth="1"/>
    <col min="6757" max="6758" width="9.28515625" style="3" bestFit="1" customWidth="1"/>
    <col min="6759" max="6759" width="9.140625" style="3"/>
    <col min="6760" max="6760" width="10.28515625" style="3" bestFit="1" customWidth="1"/>
    <col min="6761" max="6762" width="9.28515625" style="3" bestFit="1" customWidth="1"/>
    <col min="6763" max="6763" width="9.140625" style="3"/>
    <col min="6764" max="6764" width="10.28515625" style="3" bestFit="1" customWidth="1"/>
    <col min="6765" max="6766" width="9.28515625" style="3" bestFit="1" customWidth="1"/>
    <col min="6767" max="6767" width="9.140625" style="3"/>
    <col min="6768" max="6768" width="10.28515625" style="3" bestFit="1" customWidth="1"/>
    <col min="6769" max="6770" width="9.28515625" style="3" bestFit="1" customWidth="1"/>
    <col min="6771" max="6771" width="9.140625" style="3"/>
    <col min="6772" max="6772" width="10.28515625" style="3" bestFit="1" customWidth="1"/>
    <col min="6773" max="6774" width="9.28515625" style="3" bestFit="1" customWidth="1"/>
    <col min="6775" max="6775" width="9.140625" style="3"/>
    <col min="6776" max="6776" width="10.28515625" style="3" bestFit="1" customWidth="1"/>
    <col min="6777" max="6778" width="9.28515625" style="3" bestFit="1" customWidth="1"/>
    <col min="6779" max="6779" width="9.140625" style="3"/>
    <col min="6780" max="6780" width="10.28515625" style="3" bestFit="1" customWidth="1"/>
    <col min="6781" max="6782" width="9.28515625" style="3" bestFit="1" customWidth="1"/>
    <col min="6783" max="6783" width="9.140625" style="3"/>
    <col min="6784" max="6784" width="10.28515625" style="3" bestFit="1" customWidth="1"/>
    <col min="6785" max="6786" width="9.28515625" style="3" bestFit="1" customWidth="1"/>
    <col min="6787" max="6787" width="9.140625" style="3"/>
    <col min="6788" max="6788" width="10.28515625" style="3" bestFit="1" customWidth="1"/>
    <col min="6789" max="6790" width="9.28515625" style="3" bestFit="1" customWidth="1"/>
    <col min="6791" max="6791" width="9.140625" style="3"/>
    <col min="6792" max="6792" width="10.28515625" style="3" bestFit="1" customWidth="1"/>
    <col min="6793" max="6794" width="9.28515625" style="3" bestFit="1" customWidth="1"/>
    <col min="6795" max="6795" width="9.140625" style="3"/>
    <col min="6796" max="6796" width="10.28515625" style="3" bestFit="1" customWidth="1"/>
    <col min="6797" max="6798" width="9.28515625" style="3" bestFit="1" customWidth="1"/>
    <col min="6799" max="6799" width="9.140625" style="3"/>
    <col min="6800" max="6800" width="10.28515625" style="3" bestFit="1" customWidth="1"/>
    <col min="6801" max="6802" width="9.28515625" style="3" bestFit="1" customWidth="1"/>
    <col min="6803" max="6803" width="9.140625" style="3"/>
    <col min="6804" max="6804" width="10.28515625" style="3" bestFit="1" customWidth="1"/>
    <col min="6805" max="6806" width="9.28515625" style="3" bestFit="1" customWidth="1"/>
    <col min="6807" max="6807" width="9.140625" style="3"/>
    <col min="6808" max="6808" width="10.28515625" style="3" bestFit="1" customWidth="1"/>
    <col min="6809" max="6810" width="9.28515625" style="3" bestFit="1" customWidth="1"/>
    <col min="6811" max="6811" width="9.140625" style="3"/>
    <col min="6812" max="6812" width="10.28515625" style="3" bestFit="1" customWidth="1"/>
    <col min="6813" max="6814" width="9.28515625" style="3" bestFit="1" customWidth="1"/>
    <col min="6815" max="6815" width="9.140625" style="3"/>
    <col min="6816" max="6816" width="10.28515625" style="3" bestFit="1" customWidth="1"/>
    <col min="6817" max="6818" width="9.28515625" style="3" bestFit="1" customWidth="1"/>
    <col min="6819" max="6819" width="9.140625" style="3"/>
    <col min="6820" max="6820" width="10.28515625" style="3" bestFit="1" customWidth="1"/>
    <col min="6821" max="6822" width="9.28515625" style="3" bestFit="1" customWidth="1"/>
    <col min="6823" max="6823" width="9.140625" style="3"/>
    <col min="6824" max="6824" width="10.28515625" style="3" bestFit="1" customWidth="1"/>
    <col min="6825" max="6826" width="9.28515625" style="3" bestFit="1" customWidth="1"/>
    <col min="6827" max="6827" width="9.140625" style="3"/>
    <col min="6828" max="6828" width="10.28515625" style="3" bestFit="1" customWidth="1"/>
    <col min="6829" max="6830" width="9.28515625" style="3" bestFit="1" customWidth="1"/>
    <col min="6831" max="6831" width="9.140625" style="3"/>
    <col min="6832" max="6832" width="10.28515625" style="3" bestFit="1" customWidth="1"/>
    <col min="6833" max="6834" width="9.28515625" style="3" bestFit="1" customWidth="1"/>
    <col min="6835" max="6835" width="9.140625" style="3"/>
    <col min="6836" max="6836" width="10.28515625" style="3" bestFit="1" customWidth="1"/>
    <col min="6837" max="6838" width="9.28515625" style="3" bestFit="1" customWidth="1"/>
    <col min="6839" max="6839" width="9.140625" style="3"/>
    <col min="6840" max="6840" width="10.28515625" style="3" bestFit="1" customWidth="1"/>
    <col min="6841" max="6842" width="9.28515625" style="3" bestFit="1" customWidth="1"/>
    <col min="6843" max="6843" width="9.140625" style="3"/>
    <col min="6844" max="6844" width="10.28515625" style="3" bestFit="1" customWidth="1"/>
    <col min="6845" max="6846" width="9.28515625" style="3" bestFit="1" customWidth="1"/>
    <col min="6847" max="6847" width="9.140625" style="3"/>
    <col min="6848" max="6848" width="10.28515625" style="3" bestFit="1" customWidth="1"/>
    <col min="6849" max="6850" width="9.28515625" style="3" bestFit="1" customWidth="1"/>
    <col min="6851" max="6851" width="9.140625" style="3"/>
    <col min="6852" max="6852" width="10.28515625" style="3" bestFit="1" customWidth="1"/>
    <col min="6853" max="6854" width="9.28515625" style="3" bestFit="1" customWidth="1"/>
    <col min="6855" max="6855" width="9.140625" style="3"/>
    <col min="6856" max="6856" width="10.28515625" style="3" bestFit="1" customWidth="1"/>
    <col min="6857" max="6858" width="9.28515625" style="3" bestFit="1" customWidth="1"/>
    <col min="6859" max="6859" width="9.140625" style="3"/>
    <col min="6860" max="6860" width="10.28515625" style="3" bestFit="1" customWidth="1"/>
    <col min="6861" max="6862" width="9.28515625" style="3" bestFit="1" customWidth="1"/>
    <col min="6863" max="6863" width="9.140625" style="3"/>
    <col min="6864" max="6864" width="10.28515625" style="3" bestFit="1" customWidth="1"/>
    <col min="6865" max="6866" width="9.28515625" style="3" bestFit="1" customWidth="1"/>
    <col min="6867" max="6867" width="9.140625" style="3"/>
    <col min="6868" max="6868" width="10.28515625" style="3" bestFit="1" customWidth="1"/>
    <col min="6869" max="6870" width="9.28515625" style="3" bestFit="1" customWidth="1"/>
    <col min="6871" max="6871" width="9.140625" style="3"/>
    <col min="6872" max="6872" width="10.28515625" style="3" bestFit="1" customWidth="1"/>
    <col min="6873" max="6874" width="9.28515625" style="3" bestFit="1" customWidth="1"/>
    <col min="6875" max="6875" width="9.140625" style="3"/>
    <col min="6876" max="6876" width="10.28515625" style="3" bestFit="1" customWidth="1"/>
    <col min="6877" max="6878" width="9.28515625" style="3" bestFit="1" customWidth="1"/>
    <col min="6879" max="6879" width="9.140625" style="3"/>
    <col min="6880" max="6880" width="10.28515625" style="3" bestFit="1" customWidth="1"/>
    <col min="6881" max="6882" width="9.28515625" style="3" bestFit="1" customWidth="1"/>
    <col min="6883" max="6883" width="9.140625" style="3"/>
    <col min="6884" max="6884" width="10.28515625" style="3" bestFit="1" customWidth="1"/>
    <col min="6885" max="6886" width="9.28515625" style="3" bestFit="1" customWidth="1"/>
    <col min="6887" max="6887" width="9.140625" style="3"/>
    <col min="6888" max="6888" width="10.28515625" style="3" bestFit="1" customWidth="1"/>
    <col min="6889" max="6890" width="9.28515625" style="3" bestFit="1" customWidth="1"/>
    <col min="6891" max="6891" width="9.140625" style="3"/>
    <col min="6892" max="6892" width="10.28515625" style="3" bestFit="1" customWidth="1"/>
    <col min="6893" max="6894" width="9.28515625" style="3" bestFit="1" customWidth="1"/>
    <col min="6895" max="6895" width="9.140625" style="3"/>
    <col min="6896" max="6896" width="10.28515625" style="3" bestFit="1" customWidth="1"/>
    <col min="6897" max="6898" width="9.28515625" style="3" bestFit="1" customWidth="1"/>
    <col min="6899" max="6899" width="9.140625" style="3"/>
    <col min="6900" max="6900" width="10.28515625" style="3" bestFit="1" customWidth="1"/>
    <col min="6901" max="6902" width="9.28515625" style="3" bestFit="1" customWidth="1"/>
    <col min="6903" max="6903" width="9.140625" style="3"/>
    <col min="6904" max="6904" width="10.28515625" style="3" bestFit="1" customWidth="1"/>
    <col min="6905" max="6906" width="9.28515625" style="3" bestFit="1" customWidth="1"/>
    <col min="6907" max="6907" width="9.140625" style="3"/>
    <col min="6908" max="6908" width="10.28515625" style="3" bestFit="1" customWidth="1"/>
    <col min="6909" max="6910" width="9.28515625" style="3" bestFit="1" customWidth="1"/>
    <col min="6911" max="6911" width="9.140625" style="3"/>
    <col min="6912" max="6912" width="10.28515625" style="3" bestFit="1" customWidth="1"/>
    <col min="6913" max="6914" width="9.28515625" style="3" bestFit="1" customWidth="1"/>
    <col min="6915" max="6915" width="9.140625" style="3"/>
    <col min="6916" max="6916" width="10.28515625" style="3" bestFit="1" customWidth="1"/>
    <col min="6917" max="6918" width="9.28515625" style="3" bestFit="1" customWidth="1"/>
    <col min="6919" max="6919" width="9.140625" style="3"/>
    <col min="6920" max="6920" width="10.28515625" style="3" bestFit="1" customWidth="1"/>
    <col min="6921" max="6922" width="9.28515625" style="3" bestFit="1" customWidth="1"/>
    <col min="6923" max="6923" width="9.140625" style="3"/>
    <col min="6924" max="6924" width="10.28515625" style="3" bestFit="1" customWidth="1"/>
    <col min="6925" max="6926" width="9.28515625" style="3" bestFit="1" customWidth="1"/>
    <col min="6927" max="6927" width="9.140625" style="3"/>
    <col min="6928" max="6928" width="10.28515625" style="3" bestFit="1" customWidth="1"/>
    <col min="6929" max="6930" width="9.28515625" style="3" bestFit="1" customWidth="1"/>
    <col min="6931" max="6931" width="9.140625" style="3"/>
    <col min="6932" max="6932" width="10.28515625" style="3" bestFit="1" customWidth="1"/>
    <col min="6933" max="6934" width="9.28515625" style="3" bestFit="1" customWidth="1"/>
    <col min="6935" max="6935" width="9.140625" style="3"/>
    <col min="6936" max="6936" width="10.28515625" style="3" bestFit="1" customWidth="1"/>
    <col min="6937" max="6938" width="9.28515625" style="3" bestFit="1" customWidth="1"/>
    <col min="6939" max="6939" width="9.140625" style="3"/>
    <col min="6940" max="6940" width="10.28515625" style="3" bestFit="1" customWidth="1"/>
    <col min="6941" max="6942" width="9.28515625" style="3" bestFit="1" customWidth="1"/>
    <col min="6943" max="6943" width="9.140625" style="3"/>
    <col min="6944" max="6944" width="10.28515625" style="3" bestFit="1" customWidth="1"/>
    <col min="6945" max="6946" width="9.28515625" style="3" bestFit="1" customWidth="1"/>
    <col min="6947" max="6947" width="9.140625" style="3"/>
    <col min="6948" max="6948" width="10.28515625" style="3" bestFit="1" customWidth="1"/>
    <col min="6949" max="6950" width="9.28515625" style="3" bestFit="1" customWidth="1"/>
    <col min="6951" max="6951" width="9.140625" style="3"/>
    <col min="6952" max="6952" width="10.28515625" style="3" bestFit="1" customWidth="1"/>
    <col min="6953" max="6954" width="9.28515625" style="3" bestFit="1" customWidth="1"/>
    <col min="6955" max="6955" width="9.140625" style="3"/>
    <col min="6956" max="6956" width="10.28515625" style="3" bestFit="1" customWidth="1"/>
    <col min="6957" max="6958" width="9.28515625" style="3" bestFit="1" customWidth="1"/>
    <col min="6959" max="6959" width="9.140625" style="3"/>
    <col min="6960" max="6960" width="10.28515625" style="3" bestFit="1" customWidth="1"/>
    <col min="6961" max="6962" width="9.28515625" style="3" bestFit="1" customWidth="1"/>
    <col min="6963" max="6963" width="9.140625" style="3"/>
    <col min="6964" max="6964" width="10.28515625" style="3" bestFit="1" customWidth="1"/>
    <col min="6965" max="6966" width="9.28515625" style="3" bestFit="1" customWidth="1"/>
    <col min="6967" max="6967" width="9.140625" style="3"/>
    <col min="6968" max="6968" width="10.28515625" style="3" bestFit="1" customWidth="1"/>
    <col min="6969" max="6970" width="9.28515625" style="3" bestFit="1" customWidth="1"/>
    <col min="6971" max="6971" width="9.140625" style="3"/>
    <col min="6972" max="6972" width="10.28515625" style="3" bestFit="1" customWidth="1"/>
    <col min="6973" max="6974" width="9.28515625" style="3" bestFit="1" customWidth="1"/>
    <col min="6975" max="6975" width="9.140625" style="3"/>
    <col min="6976" max="6976" width="10.28515625" style="3" bestFit="1" customWidth="1"/>
    <col min="6977" max="6978" width="9.28515625" style="3" bestFit="1" customWidth="1"/>
    <col min="6979" max="6979" width="9.140625" style="3"/>
    <col min="6980" max="6980" width="10.28515625" style="3" bestFit="1" customWidth="1"/>
    <col min="6981" max="6982" width="9.28515625" style="3" bestFit="1" customWidth="1"/>
    <col min="6983" max="6983" width="9.140625" style="3"/>
    <col min="6984" max="6984" width="10.28515625" style="3" bestFit="1" customWidth="1"/>
    <col min="6985" max="6986" width="9.28515625" style="3" bestFit="1" customWidth="1"/>
    <col min="6987" max="6987" width="9.140625" style="3"/>
    <col min="6988" max="6988" width="10.28515625" style="3" bestFit="1" customWidth="1"/>
    <col min="6989" max="6990" width="9.28515625" style="3" bestFit="1" customWidth="1"/>
    <col min="6991" max="6991" width="9.140625" style="3"/>
    <col min="6992" max="6992" width="10.28515625" style="3" bestFit="1" customWidth="1"/>
    <col min="6993" max="6994" width="9.28515625" style="3" bestFit="1" customWidth="1"/>
    <col min="6995" max="6995" width="9.140625" style="3"/>
    <col min="6996" max="6996" width="10.28515625" style="3" bestFit="1" customWidth="1"/>
    <col min="6997" max="6998" width="9.28515625" style="3" bestFit="1" customWidth="1"/>
    <col min="6999" max="6999" width="9.140625" style="3"/>
    <col min="7000" max="7000" width="10.28515625" style="3" bestFit="1" customWidth="1"/>
    <col min="7001" max="7002" width="9.28515625" style="3" bestFit="1" customWidth="1"/>
    <col min="7003" max="7003" width="9.140625" style="3"/>
    <col min="7004" max="7004" width="10.28515625" style="3" bestFit="1" customWidth="1"/>
    <col min="7005" max="7006" width="9.28515625" style="3" bestFit="1" customWidth="1"/>
    <col min="7007" max="7007" width="9.140625" style="3"/>
    <col min="7008" max="7008" width="10.28515625" style="3" bestFit="1" customWidth="1"/>
    <col min="7009" max="7010" width="9.28515625" style="3" bestFit="1" customWidth="1"/>
    <col min="7011" max="7011" width="9.140625" style="3"/>
    <col min="7012" max="7012" width="10.28515625" style="3" bestFit="1" customWidth="1"/>
    <col min="7013" max="7014" width="9.28515625" style="3" bestFit="1" customWidth="1"/>
    <col min="7015" max="7015" width="9.140625" style="3"/>
    <col min="7016" max="7016" width="10.28515625" style="3" bestFit="1" customWidth="1"/>
    <col min="7017" max="7018" width="9.28515625" style="3" bestFit="1" customWidth="1"/>
    <col min="7019" max="7019" width="9.140625" style="3"/>
    <col min="7020" max="7020" width="10.28515625" style="3" bestFit="1" customWidth="1"/>
    <col min="7021" max="7022" width="9.28515625" style="3" bestFit="1" customWidth="1"/>
    <col min="7023" max="7023" width="9.140625" style="3"/>
    <col min="7024" max="7024" width="10.28515625" style="3" bestFit="1" customWidth="1"/>
    <col min="7025" max="7026" width="9.28515625" style="3" bestFit="1" customWidth="1"/>
    <col min="7027" max="7027" width="9.140625" style="3"/>
    <col min="7028" max="7028" width="10.28515625" style="3" bestFit="1" customWidth="1"/>
    <col min="7029" max="7030" width="9.28515625" style="3" bestFit="1" customWidth="1"/>
    <col min="7031" max="7031" width="9.140625" style="3"/>
    <col min="7032" max="7032" width="10.28515625" style="3" bestFit="1" customWidth="1"/>
    <col min="7033" max="7034" width="9.28515625" style="3" bestFit="1" customWidth="1"/>
    <col min="7035" max="7035" width="9.140625" style="3"/>
    <col min="7036" max="7036" width="10.28515625" style="3" bestFit="1" customWidth="1"/>
    <col min="7037" max="7038" width="9.28515625" style="3" bestFit="1" customWidth="1"/>
    <col min="7039" max="7039" width="9.140625" style="3"/>
    <col min="7040" max="7040" width="10.28515625" style="3" bestFit="1" customWidth="1"/>
    <col min="7041" max="7042" width="9.28515625" style="3" bestFit="1" customWidth="1"/>
    <col min="7043" max="7043" width="9.140625" style="3"/>
    <col min="7044" max="7044" width="10.28515625" style="3" bestFit="1" customWidth="1"/>
    <col min="7045" max="7046" width="9.28515625" style="3" bestFit="1" customWidth="1"/>
    <col min="7047" max="7047" width="9.140625" style="3"/>
    <col min="7048" max="7048" width="10.28515625" style="3" bestFit="1" customWidth="1"/>
    <col min="7049" max="7050" width="9.28515625" style="3" bestFit="1" customWidth="1"/>
    <col min="7051" max="7051" width="9.140625" style="3"/>
    <col min="7052" max="7052" width="10.28515625" style="3" bestFit="1" customWidth="1"/>
    <col min="7053" max="7054" width="9.28515625" style="3" bestFit="1" customWidth="1"/>
    <col min="7055" max="7055" width="9.140625" style="3"/>
    <col min="7056" max="7056" width="10.28515625" style="3" bestFit="1" customWidth="1"/>
    <col min="7057" max="7058" width="9.28515625" style="3" bestFit="1" customWidth="1"/>
    <col min="7059" max="7059" width="9.140625" style="3"/>
    <col min="7060" max="7060" width="10.28515625" style="3" bestFit="1" customWidth="1"/>
    <col min="7061" max="7062" width="9.28515625" style="3" bestFit="1" customWidth="1"/>
    <col min="7063" max="7063" width="9.140625" style="3"/>
    <col min="7064" max="7064" width="10.28515625" style="3" bestFit="1" customWidth="1"/>
    <col min="7065" max="7066" width="9.28515625" style="3" bestFit="1" customWidth="1"/>
    <col min="7067" max="7067" width="9.140625" style="3"/>
    <col min="7068" max="7068" width="10.28515625" style="3" bestFit="1" customWidth="1"/>
    <col min="7069" max="7070" width="9.28515625" style="3" bestFit="1" customWidth="1"/>
    <col min="7071" max="7071" width="9.140625" style="3"/>
    <col min="7072" max="7072" width="10.28515625" style="3" bestFit="1" customWidth="1"/>
    <col min="7073" max="7074" width="9.28515625" style="3" bestFit="1" customWidth="1"/>
    <col min="7075" max="7075" width="9.140625" style="3"/>
    <col min="7076" max="7076" width="10.28515625" style="3" bestFit="1" customWidth="1"/>
    <col min="7077" max="7078" width="9.28515625" style="3" bestFit="1" customWidth="1"/>
    <col min="7079" max="7079" width="9.140625" style="3"/>
    <col min="7080" max="7080" width="10.28515625" style="3" bestFit="1" customWidth="1"/>
    <col min="7081" max="7082" width="9.28515625" style="3" bestFit="1" customWidth="1"/>
    <col min="7083" max="7083" width="9.140625" style="3"/>
    <col min="7084" max="7084" width="10.28515625" style="3" bestFit="1" customWidth="1"/>
    <col min="7085" max="7086" width="9.28515625" style="3" bestFit="1" customWidth="1"/>
    <col min="7087" max="7087" width="9.140625" style="3"/>
    <col min="7088" max="7088" width="10.28515625" style="3" bestFit="1" customWidth="1"/>
    <col min="7089" max="7090" width="9.28515625" style="3" bestFit="1" customWidth="1"/>
    <col min="7091" max="7091" width="9.140625" style="3"/>
    <col min="7092" max="7092" width="10.28515625" style="3" bestFit="1" customWidth="1"/>
    <col min="7093" max="7094" width="9.28515625" style="3" bestFit="1" customWidth="1"/>
    <col min="7095" max="7095" width="9.140625" style="3"/>
    <col min="7096" max="7096" width="10.28515625" style="3" bestFit="1" customWidth="1"/>
    <col min="7097" max="7098" width="9.28515625" style="3" bestFit="1" customWidth="1"/>
    <col min="7099" max="7099" width="9.140625" style="3"/>
    <col min="7100" max="7100" width="10.28515625" style="3" bestFit="1" customWidth="1"/>
    <col min="7101" max="7102" width="9.28515625" style="3" bestFit="1" customWidth="1"/>
    <col min="7103" max="7103" width="9.140625" style="3"/>
    <col min="7104" max="7104" width="10.28515625" style="3" bestFit="1" customWidth="1"/>
    <col min="7105" max="7106" width="9.28515625" style="3" bestFit="1" customWidth="1"/>
    <col min="7107" max="7107" width="9.140625" style="3"/>
    <col min="7108" max="7108" width="10.28515625" style="3" bestFit="1" customWidth="1"/>
    <col min="7109" max="7110" width="9.28515625" style="3" bestFit="1" customWidth="1"/>
    <col min="7111" max="7111" width="9.140625" style="3"/>
    <col min="7112" max="7112" width="10.28515625" style="3" bestFit="1" customWidth="1"/>
    <col min="7113" max="7114" width="9.28515625" style="3" bestFit="1" customWidth="1"/>
    <col min="7115" max="7115" width="9.140625" style="3"/>
    <col min="7116" max="7116" width="10.28515625" style="3" bestFit="1" customWidth="1"/>
    <col min="7117" max="7118" width="9.28515625" style="3" bestFit="1" customWidth="1"/>
    <col min="7119" max="7119" width="9.140625" style="3"/>
    <col min="7120" max="7120" width="10.28515625" style="3" bestFit="1" customWidth="1"/>
    <col min="7121" max="7122" width="9.28515625" style="3" bestFit="1" customWidth="1"/>
    <col min="7123" max="7123" width="9.140625" style="3"/>
    <col min="7124" max="7124" width="10.28515625" style="3" bestFit="1" customWidth="1"/>
    <col min="7125" max="7126" width="9.28515625" style="3" bestFit="1" customWidth="1"/>
    <col min="7127" max="7127" width="9.140625" style="3"/>
    <col min="7128" max="7128" width="10.28515625" style="3" bestFit="1" customWidth="1"/>
    <col min="7129" max="7130" width="9.28515625" style="3" bestFit="1" customWidth="1"/>
    <col min="7131" max="7131" width="9.140625" style="3"/>
    <col min="7132" max="7132" width="10.28515625" style="3" bestFit="1" customWidth="1"/>
    <col min="7133" max="7134" width="9.28515625" style="3" bestFit="1" customWidth="1"/>
    <col min="7135" max="7135" width="9.140625" style="3"/>
    <col min="7136" max="7136" width="10.28515625" style="3" bestFit="1" customWidth="1"/>
    <col min="7137" max="7138" width="9.28515625" style="3" bestFit="1" customWidth="1"/>
    <col min="7139" max="7139" width="9.140625" style="3"/>
    <col min="7140" max="7140" width="10.28515625" style="3" bestFit="1" customWidth="1"/>
    <col min="7141" max="7142" width="9.28515625" style="3" bestFit="1" customWidth="1"/>
    <col min="7143" max="7143" width="9.140625" style="3"/>
    <col min="7144" max="7144" width="10.28515625" style="3" bestFit="1" customWidth="1"/>
    <col min="7145" max="7146" width="9.28515625" style="3" bestFit="1" customWidth="1"/>
    <col min="7147" max="7147" width="9.140625" style="3"/>
    <col min="7148" max="7148" width="10.28515625" style="3" bestFit="1" customWidth="1"/>
    <col min="7149" max="7150" width="9.28515625" style="3" bestFit="1" customWidth="1"/>
    <col min="7151" max="7151" width="9.140625" style="3"/>
    <col min="7152" max="7152" width="10.28515625" style="3" bestFit="1" customWidth="1"/>
    <col min="7153" max="7154" width="9.28515625" style="3" bestFit="1" customWidth="1"/>
    <col min="7155" max="7155" width="9.140625" style="3"/>
    <col min="7156" max="7156" width="10.28515625" style="3" bestFit="1" customWidth="1"/>
    <col min="7157" max="7158" width="9.28515625" style="3" bestFit="1" customWidth="1"/>
    <col min="7159" max="7159" width="9.140625" style="3"/>
    <col min="7160" max="7160" width="10.28515625" style="3" bestFit="1" customWidth="1"/>
    <col min="7161" max="7162" width="9.28515625" style="3" bestFit="1" customWidth="1"/>
    <col min="7163" max="7163" width="9.140625" style="3"/>
    <col min="7164" max="7164" width="10.28515625" style="3" bestFit="1" customWidth="1"/>
    <col min="7165" max="7166" width="9.28515625" style="3" bestFit="1" customWidth="1"/>
    <col min="7167" max="7167" width="9.140625" style="3"/>
    <col min="7168" max="7168" width="10.28515625" style="3" bestFit="1" customWidth="1"/>
    <col min="7169" max="7170" width="9.28515625" style="3" bestFit="1" customWidth="1"/>
    <col min="7171" max="7171" width="9.140625" style="3"/>
    <col min="7172" max="7172" width="10.28515625" style="3" bestFit="1" customWidth="1"/>
    <col min="7173" max="7174" width="9.28515625" style="3" bestFit="1" customWidth="1"/>
    <col min="7175" max="7175" width="9.140625" style="3"/>
    <col min="7176" max="7176" width="10.28515625" style="3" bestFit="1" customWidth="1"/>
    <col min="7177" max="7178" width="9.28515625" style="3" bestFit="1" customWidth="1"/>
    <col min="7179" max="7179" width="9.140625" style="3"/>
    <col min="7180" max="7180" width="10.28515625" style="3" bestFit="1" customWidth="1"/>
    <col min="7181" max="7182" width="9.28515625" style="3" bestFit="1" customWidth="1"/>
    <col min="7183" max="7183" width="9.140625" style="3"/>
    <col min="7184" max="7184" width="10.28515625" style="3" bestFit="1" customWidth="1"/>
    <col min="7185" max="7186" width="9.28515625" style="3" bestFit="1" customWidth="1"/>
    <col min="7187" max="7187" width="9.140625" style="3"/>
    <col min="7188" max="7188" width="10.28515625" style="3" bestFit="1" customWidth="1"/>
    <col min="7189" max="7190" width="9.28515625" style="3" bestFit="1" customWidth="1"/>
    <col min="7191" max="7191" width="9.140625" style="3"/>
    <col min="7192" max="7192" width="10.28515625" style="3" bestFit="1" customWidth="1"/>
    <col min="7193" max="7194" width="9.28515625" style="3" bestFit="1" customWidth="1"/>
    <col min="7195" max="7195" width="9.140625" style="3"/>
    <col min="7196" max="7196" width="10.28515625" style="3" bestFit="1" customWidth="1"/>
    <col min="7197" max="7198" width="9.28515625" style="3" bestFit="1" customWidth="1"/>
    <col min="7199" max="7199" width="9.140625" style="3"/>
    <col min="7200" max="7200" width="10.28515625" style="3" bestFit="1" customWidth="1"/>
    <col min="7201" max="7202" width="9.28515625" style="3" bestFit="1" customWidth="1"/>
    <col min="7203" max="7203" width="9.140625" style="3"/>
    <col min="7204" max="7204" width="10.28515625" style="3" bestFit="1" customWidth="1"/>
    <col min="7205" max="7206" width="9.28515625" style="3" bestFit="1" customWidth="1"/>
    <col min="7207" max="7207" width="9.140625" style="3"/>
    <col min="7208" max="7208" width="10.28515625" style="3" bestFit="1" customWidth="1"/>
    <col min="7209" max="7210" width="9.28515625" style="3" bestFit="1" customWidth="1"/>
    <col min="7211" max="7211" width="9.140625" style="3"/>
    <col min="7212" max="7212" width="10.28515625" style="3" bestFit="1" customWidth="1"/>
    <col min="7213" max="7214" width="9.28515625" style="3" bestFit="1" customWidth="1"/>
    <col min="7215" max="7215" width="9.140625" style="3"/>
    <col min="7216" max="7216" width="10.28515625" style="3" bestFit="1" customWidth="1"/>
    <col min="7217" max="7218" width="9.28515625" style="3" bestFit="1" customWidth="1"/>
    <col min="7219" max="7219" width="9.140625" style="3"/>
    <col min="7220" max="7220" width="10.28515625" style="3" bestFit="1" customWidth="1"/>
    <col min="7221" max="7222" width="9.28515625" style="3" bestFit="1" customWidth="1"/>
    <col min="7223" max="7223" width="9.140625" style="3"/>
    <col min="7224" max="7224" width="10.28515625" style="3" bestFit="1" customWidth="1"/>
    <col min="7225" max="7226" width="9.28515625" style="3" bestFit="1" customWidth="1"/>
    <col min="7227" max="7227" width="9.140625" style="3"/>
    <col min="7228" max="7228" width="10.28515625" style="3" bestFit="1" customWidth="1"/>
    <col min="7229" max="7230" width="9.28515625" style="3" bestFit="1" customWidth="1"/>
    <col min="7231" max="7231" width="9.140625" style="3"/>
    <col min="7232" max="7232" width="10.28515625" style="3" bestFit="1" customWidth="1"/>
    <col min="7233" max="7234" width="9.28515625" style="3" bestFit="1" customWidth="1"/>
    <col min="7235" max="7235" width="9.140625" style="3"/>
    <col min="7236" max="7236" width="10.28515625" style="3" bestFit="1" customWidth="1"/>
    <col min="7237" max="7238" width="9.28515625" style="3" bestFit="1" customWidth="1"/>
    <col min="7239" max="7239" width="9.140625" style="3"/>
    <col min="7240" max="7240" width="10.28515625" style="3" bestFit="1" customWidth="1"/>
    <col min="7241" max="7242" width="9.28515625" style="3" bestFit="1" customWidth="1"/>
    <col min="7243" max="7243" width="9.140625" style="3"/>
    <col min="7244" max="7244" width="10.28515625" style="3" bestFit="1" customWidth="1"/>
    <col min="7245" max="7246" width="9.28515625" style="3" bestFit="1" customWidth="1"/>
    <col min="7247" max="7247" width="9.140625" style="3"/>
    <col min="7248" max="7248" width="10.28515625" style="3" bestFit="1" customWidth="1"/>
    <col min="7249" max="7250" width="9.28515625" style="3" bestFit="1" customWidth="1"/>
    <col min="7251" max="7251" width="9.140625" style="3"/>
    <col min="7252" max="7252" width="10.28515625" style="3" bestFit="1" customWidth="1"/>
    <col min="7253" max="7254" width="9.28515625" style="3" bestFit="1" customWidth="1"/>
    <col min="7255" max="7255" width="9.140625" style="3"/>
    <col min="7256" max="7256" width="10.28515625" style="3" bestFit="1" customWidth="1"/>
    <col min="7257" max="7258" width="9.28515625" style="3" bestFit="1" customWidth="1"/>
    <col min="7259" max="7259" width="9.140625" style="3"/>
    <col min="7260" max="7260" width="10.28515625" style="3" bestFit="1" customWidth="1"/>
    <col min="7261" max="7262" width="9.28515625" style="3" bestFit="1" customWidth="1"/>
    <col min="7263" max="7263" width="9.140625" style="3"/>
    <col min="7264" max="7264" width="10.28515625" style="3" bestFit="1" customWidth="1"/>
    <col min="7265" max="7266" width="9.28515625" style="3" bestFit="1" customWidth="1"/>
    <col min="7267" max="7267" width="9.140625" style="3"/>
    <col min="7268" max="7268" width="10.28515625" style="3" bestFit="1" customWidth="1"/>
    <col min="7269" max="7270" width="9.28515625" style="3" bestFit="1" customWidth="1"/>
    <col min="7271" max="7271" width="9.140625" style="3"/>
    <col min="7272" max="7272" width="10.28515625" style="3" bestFit="1" customWidth="1"/>
    <col min="7273" max="7274" width="9.28515625" style="3" bestFit="1" customWidth="1"/>
    <col min="7275" max="7275" width="9.140625" style="3"/>
    <col min="7276" max="7276" width="10.28515625" style="3" bestFit="1" customWidth="1"/>
    <col min="7277" max="7278" width="9.28515625" style="3" bestFit="1" customWidth="1"/>
    <col min="7279" max="7279" width="9.140625" style="3"/>
    <col min="7280" max="7280" width="10.28515625" style="3" bestFit="1" customWidth="1"/>
    <col min="7281" max="7282" width="9.28515625" style="3" bestFit="1" customWidth="1"/>
    <col min="7283" max="7283" width="9.140625" style="3"/>
    <col min="7284" max="7284" width="10.28515625" style="3" bestFit="1" customWidth="1"/>
    <col min="7285" max="7286" width="9.28515625" style="3" bestFit="1" customWidth="1"/>
    <col min="7287" max="7287" width="9.140625" style="3"/>
    <col min="7288" max="7288" width="10.28515625" style="3" bestFit="1" customWidth="1"/>
    <col min="7289" max="7290" width="9.28515625" style="3" bestFit="1" customWidth="1"/>
    <col min="7291" max="7291" width="9.140625" style="3"/>
    <col min="7292" max="7292" width="10.28515625" style="3" bestFit="1" customWidth="1"/>
    <col min="7293" max="7294" width="9.28515625" style="3" bestFit="1" customWidth="1"/>
    <col min="7295" max="7295" width="9.140625" style="3"/>
    <col min="7296" max="7296" width="10.28515625" style="3" bestFit="1" customWidth="1"/>
    <col min="7297" max="7298" width="9.28515625" style="3" bestFit="1" customWidth="1"/>
    <col min="7299" max="7299" width="9.140625" style="3"/>
    <col min="7300" max="7300" width="10.28515625" style="3" bestFit="1" customWidth="1"/>
    <col min="7301" max="7302" width="9.28515625" style="3" bestFit="1" customWidth="1"/>
    <col min="7303" max="7303" width="9.140625" style="3"/>
    <col min="7304" max="7304" width="10.28515625" style="3" bestFit="1" customWidth="1"/>
    <col min="7305" max="7306" width="9.28515625" style="3" bestFit="1" customWidth="1"/>
    <col min="7307" max="7307" width="9.140625" style="3"/>
    <col min="7308" max="7308" width="10.28515625" style="3" bestFit="1" customWidth="1"/>
    <col min="7309" max="7310" width="9.28515625" style="3" bestFit="1" customWidth="1"/>
    <col min="7311" max="7311" width="9.140625" style="3"/>
    <col min="7312" max="7312" width="10.28515625" style="3" bestFit="1" customWidth="1"/>
    <col min="7313" max="7314" width="9.28515625" style="3" bestFit="1" customWidth="1"/>
    <col min="7315" max="7315" width="9.140625" style="3"/>
    <col min="7316" max="7316" width="10.28515625" style="3" bestFit="1" customWidth="1"/>
    <col min="7317" max="7318" width="9.28515625" style="3" bestFit="1" customWidth="1"/>
    <col min="7319" max="7319" width="9.140625" style="3"/>
    <col min="7320" max="7320" width="10.28515625" style="3" bestFit="1" customWidth="1"/>
    <col min="7321" max="7322" width="9.28515625" style="3" bestFit="1" customWidth="1"/>
    <col min="7323" max="7323" width="9.140625" style="3"/>
    <col min="7324" max="7324" width="10.28515625" style="3" bestFit="1" customWidth="1"/>
    <col min="7325" max="7326" width="9.28515625" style="3" bestFit="1" customWidth="1"/>
    <col min="7327" max="7327" width="9.140625" style="3"/>
    <col min="7328" max="7328" width="10.28515625" style="3" bestFit="1" customWidth="1"/>
    <col min="7329" max="7330" width="9.28515625" style="3" bestFit="1" customWidth="1"/>
    <col min="7331" max="7331" width="9.140625" style="3"/>
    <col min="7332" max="7332" width="10.28515625" style="3" bestFit="1" customWidth="1"/>
    <col min="7333" max="7334" width="9.28515625" style="3" bestFit="1" customWidth="1"/>
    <col min="7335" max="7335" width="9.140625" style="3"/>
    <col min="7336" max="7336" width="10.28515625" style="3" bestFit="1" customWidth="1"/>
    <col min="7337" max="7338" width="9.28515625" style="3" bestFit="1" customWidth="1"/>
    <col min="7339" max="7339" width="9.140625" style="3"/>
    <col min="7340" max="7340" width="10.28515625" style="3" bestFit="1" customWidth="1"/>
    <col min="7341" max="7342" width="9.28515625" style="3" bestFit="1" customWidth="1"/>
    <col min="7343" max="7343" width="9.140625" style="3"/>
    <col min="7344" max="7344" width="10.28515625" style="3" bestFit="1" customWidth="1"/>
    <col min="7345" max="7346" width="9.28515625" style="3" bestFit="1" customWidth="1"/>
    <col min="7347" max="7347" width="9.140625" style="3"/>
    <col min="7348" max="7348" width="10.28515625" style="3" bestFit="1" customWidth="1"/>
    <col min="7349" max="7350" width="9.28515625" style="3" bestFit="1" customWidth="1"/>
    <col min="7351" max="7351" width="9.140625" style="3"/>
    <col min="7352" max="7352" width="10.28515625" style="3" bestFit="1" customWidth="1"/>
    <col min="7353" max="7354" width="9.28515625" style="3" bestFit="1" customWidth="1"/>
    <col min="7355" max="7355" width="9.140625" style="3"/>
    <col min="7356" max="7356" width="10.28515625" style="3" bestFit="1" customWidth="1"/>
    <col min="7357" max="7358" width="9.28515625" style="3" bestFit="1" customWidth="1"/>
    <col min="7359" max="7359" width="9.140625" style="3"/>
    <col min="7360" max="7360" width="10.28515625" style="3" bestFit="1" customWidth="1"/>
    <col min="7361" max="7362" width="9.28515625" style="3" bestFit="1" customWidth="1"/>
    <col min="7363" max="7363" width="9.140625" style="3"/>
    <col min="7364" max="7364" width="10.28515625" style="3" bestFit="1" customWidth="1"/>
    <col min="7365" max="7366" width="9.28515625" style="3" bestFit="1" customWidth="1"/>
    <col min="7367" max="7367" width="9.140625" style="3"/>
    <col min="7368" max="7368" width="10.28515625" style="3" bestFit="1" customWidth="1"/>
    <col min="7369" max="7370" width="9.28515625" style="3" bestFit="1" customWidth="1"/>
    <col min="7371" max="7371" width="9.140625" style="3"/>
    <col min="7372" max="7372" width="10.28515625" style="3" bestFit="1" customWidth="1"/>
    <col min="7373" max="7374" width="9.28515625" style="3" bestFit="1" customWidth="1"/>
    <col min="7375" max="7375" width="9.140625" style="3"/>
    <col min="7376" max="7376" width="10.28515625" style="3" bestFit="1" customWidth="1"/>
    <col min="7377" max="7378" width="9.28515625" style="3" bestFit="1" customWidth="1"/>
    <col min="7379" max="7379" width="9.140625" style="3"/>
    <col min="7380" max="7380" width="10.28515625" style="3" bestFit="1" customWidth="1"/>
    <col min="7381" max="7382" width="9.28515625" style="3" bestFit="1" customWidth="1"/>
    <col min="7383" max="7383" width="9.140625" style="3"/>
    <col min="7384" max="7384" width="10.28515625" style="3" bestFit="1" customWidth="1"/>
    <col min="7385" max="7386" width="9.28515625" style="3" bestFit="1" customWidth="1"/>
    <col min="7387" max="7387" width="9.140625" style="3"/>
    <col min="7388" max="7388" width="10.28515625" style="3" bestFit="1" customWidth="1"/>
    <col min="7389" max="7390" width="9.28515625" style="3" bestFit="1" customWidth="1"/>
    <col min="7391" max="7391" width="9.140625" style="3"/>
    <col min="7392" max="7392" width="10.28515625" style="3" bestFit="1" customWidth="1"/>
    <col min="7393" max="7394" width="9.28515625" style="3" bestFit="1" customWidth="1"/>
    <col min="7395" max="7395" width="9.140625" style="3"/>
    <col min="7396" max="7396" width="10.28515625" style="3" bestFit="1" customWidth="1"/>
    <col min="7397" max="7398" width="9.28515625" style="3" bestFit="1" customWidth="1"/>
    <col min="7399" max="7399" width="9.140625" style="3"/>
    <col min="7400" max="7400" width="10.28515625" style="3" bestFit="1" customWidth="1"/>
    <col min="7401" max="7402" width="9.28515625" style="3" bestFit="1" customWidth="1"/>
    <col min="7403" max="7403" width="9.140625" style="3"/>
    <col min="7404" max="7404" width="10.28515625" style="3" bestFit="1" customWidth="1"/>
    <col min="7405" max="7406" width="9.28515625" style="3" bestFit="1" customWidth="1"/>
    <col min="7407" max="7407" width="9.140625" style="3"/>
    <col min="7408" max="7408" width="10.28515625" style="3" bestFit="1" customWidth="1"/>
    <col min="7409" max="7410" width="9.28515625" style="3" bestFit="1" customWidth="1"/>
    <col min="7411" max="7411" width="9.140625" style="3"/>
    <col min="7412" max="7412" width="10.28515625" style="3" bestFit="1" customWidth="1"/>
    <col min="7413" max="7414" width="9.28515625" style="3" bestFit="1" customWidth="1"/>
    <col min="7415" max="7415" width="9.140625" style="3"/>
    <col min="7416" max="7416" width="10.28515625" style="3" bestFit="1" customWidth="1"/>
    <col min="7417" max="7418" width="9.28515625" style="3" bestFit="1" customWidth="1"/>
    <col min="7419" max="7419" width="9.140625" style="3"/>
    <col min="7420" max="7420" width="10.28515625" style="3" bestFit="1" customWidth="1"/>
    <col min="7421" max="7422" width="9.28515625" style="3" bestFit="1" customWidth="1"/>
    <col min="7423" max="7423" width="9.140625" style="3"/>
    <col min="7424" max="7424" width="10.28515625" style="3" bestFit="1" customWidth="1"/>
    <col min="7425" max="7426" width="9.28515625" style="3" bestFit="1" customWidth="1"/>
    <col min="7427" max="7427" width="9.140625" style="3"/>
    <col min="7428" max="7428" width="10.28515625" style="3" bestFit="1" customWidth="1"/>
    <col min="7429" max="7430" width="9.28515625" style="3" bestFit="1" customWidth="1"/>
    <col min="7431" max="7431" width="9.140625" style="3"/>
    <col min="7432" max="7432" width="10.28515625" style="3" bestFit="1" customWidth="1"/>
    <col min="7433" max="7434" width="9.28515625" style="3" bestFit="1" customWidth="1"/>
    <col min="7435" max="7435" width="9.140625" style="3"/>
    <col min="7436" max="7436" width="10.28515625" style="3" bestFit="1" customWidth="1"/>
    <col min="7437" max="7438" width="9.28515625" style="3" bestFit="1" customWidth="1"/>
    <col min="7439" max="7439" width="9.140625" style="3"/>
    <col min="7440" max="7440" width="10.28515625" style="3" bestFit="1" customWidth="1"/>
    <col min="7441" max="7442" width="9.28515625" style="3" bestFit="1" customWidth="1"/>
    <col min="7443" max="7443" width="9.140625" style="3"/>
    <col min="7444" max="7444" width="10.28515625" style="3" bestFit="1" customWidth="1"/>
    <col min="7445" max="7446" width="9.28515625" style="3" bestFit="1" customWidth="1"/>
    <col min="7447" max="7447" width="9.140625" style="3"/>
    <col min="7448" max="7448" width="10.28515625" style="3" bestFit="1" customWidth="1"/>
    <col min="7449" max="7450" width="9.28515625" style="3" bestFit="1" customWidth="1"/>
    <col min="7451" max="7451" width="9.140625" style="3"/>
    <col min="7452" max="7452" width="10.28515625" style="3" bestFit="1" customWidth="1"/>
    <col min="7453" max="7454" width="9.28515625" style="3" bestFit="1" customWidth="1"/>
    <col min="7455" max="7455" width="9.140625" style="3"/>
    <col min="7456" max="7456" width="10.28515625" style="3" bestFit="1" customWidth="1"/>
    <col min="7457" max="7458" width="9.28515625" style="3" bestFit="1" customWidth="1"/>
    <col min="7459" max="7459" width="9.140625" style="3"/>
    <col min="7460" max="7460" width="10.28515625" style="3" bestFit="1" customWidth="1"/>
    <col min="7461" max="7462" width="9.28515625" style="3" bestFit="1" customWidth="1"/>
    <col min="7463" max="7463" width="9.140625" style="3"/>
    <col min="7464" max="7464" width="10.28515625" style="3" bestFit="1" customWidth="1"/>
    <col min="7465" max="7466" width="9.28515625" style="3" bestFit="1" customWidth="1"/>
    <col min="7467" max="7467" width="9.140625" style="3"/>
    <col min="7468" max="7468" width="10.28515625" style="3" bestFit="1" customWidth="1"/>
    <col min="7469" max="7470" width="9.28515625" style="3" bestFit="1" customWidth="1"/>
    <col min="7471" max="7471" width="9.140625" style="3"/>
    <col min="7472" max="7472" width="10.28515625" style="3" bestFit="1" customWidth="1"/>
    <col min="7473" max="7474" width="9.28515625" style="3" bestFit="1" customWidth="1"/>
    <col min="7475" max="7475" width="9.140625" style="3"/>
    <col min="7476" max="7476" width="10.28515625" style="3" bestFit="1" customWidth="1"/>
    <col min="7477" max="7478" width="9.28515625" style="3" bestFit="1" customWidth="1"/>
    <col min="7479" max="7479" width="9.140625" style="3"/>
    <col min="7480" max="7480" width="10.28515625" style="3" bestFit="1" customWidth="1"/>
    <col min="7481" max="7482" width="9.28515625" style="3" bestFit="1" customWidth="1"/>
    <col min="7483" max="7483" width="9.140625" style="3"/>
    <col min="7484" max="7484" width="10.28515625" style="3" bestFit="1" customWidth="1"/>
    <col min="7485" max="7486" width="9.28515625" style="3" bestFit="1" customWidth="1"/>
    <col min="7487" max="7487" width="9.140625" style="3"/>
    <col min="7488" max="7488" width="10.28515625" style="3" bestFit="1" customWidth="1"/>
    <col min="7489" max="7490" width="9.28515625" style="3" bestFit="1" customWidth="1"/>
    <col min="7491" max="7491" width="9.140625" style="3"/>
    <col min="7492" max="7492" width="10.28515625" style="3" bestFit="1" customWidth="1"/>
    <col min="7493" max="7494" width="9.28515625" style="3" bestFit="1" customWidth="1"/>
    <col min="7495" max="7495" width="9.140625" style="3"/>
    <col min="7496" max="7496" width="10.28515625" style="3" bestFit="1" customWidth="1"/>
    <col min="7497" max="7498" width="9.28515625" style="3" bestFit="1" customWidth="1"/>
    <col min="7499" max="7499" width="9.140625" style="3"/>
    <col min="7500" max="7500" width="10.28515625" style="3" bestFit="1" customWidth="1"/>
    <col min="7501" max="7502" width="9.28515625" style="3" bestFit="1" customWidth="1"/>
    <col min="7503" max="7503" width="9.140625" style="3"/>
    <col min="7504" max="7504" width="10.28515625" style="3" bestFit="1" customWidth="1"/>
    <col min="7505" max="7506" width="9.28515625" style="3" bestFit="1" customWidth="1"/>
    <col min="7507" max="7507" width="9.140625" style="3"/>
    <col min="7508" max="7508" width="10.28515625" style="3" bestFit="1" customWidth="1"/>
    <col min="7509" max="7510" width="9.28515625" style="3" bestFit="1" customWidth="1"/>
    <col min="7511" max="7511" width="9.140625" style="3"/>
    <col min="7512" max="7512" width="10.28515625" style="3" bestFit="1" customWidth="1"/>
    <col min="7513" max="7514" width="9.28515625" style="3" bestFit="1" customWidth="1"/>
    <col min="7515" max="7515" width="9.140625" style="3"/>
    <col min="7516" max="7516" width="10.28515625" style="3" bestFit="1" customWidth="1"/>
    <col min="7517" max="7518" width="9.28515625" style="3" bestFit="1" customWidth="1"/>
    <col min="7519" max="7519" width="9.140625" style="3"/>
    <col min="7520" max="7520" width="10.28515625" style="3" bestFit="1" customWidth="1"/>
    <col min="7521" max="7522" width="9.28515625" style="3" bestFit="1" customWidth="1"/>
    <col min="7523" max="7523" width="9.140625" style="3"/>
    <col min="7524" max="7524" width="10.28515625" style="3" bestFit="1" customWidth="1"/>
    <col min="7525" max="7526" width="9.28515625" style="3" bestFit="1" customWidth="1"/>
    <col min="7527" max="7527" width="9.140625" style="3"/>
    <col min="7528" max="7528" width="10.28515625" style="3" bestFit="1" customWidth="1"/>
    <col min="7529" max="7530" width="9.28515625" style="3" bestFit="1" customWidth="1"/>
    <col min="7531" max="7531" width="9.140625" style="3"/>
    <col min="7532" max="7532" width="10.28515625" style="3" bestFit="1" customWidth="1"/>
    <col min="7533" max="7534" width="9.28515625" style="3" bestFit="1" customWidth="1"/>
    <col min="7535" max="7535" width="9.140625" style="3"/>
    <col min="7536" max="7536" width="10.28515625" style="3" bestFit="1" customWidth="1"/>
    <col min="7537" max="7538" width="9.28515625" style="3" bestFit="1" customWidth="1"/>
    <col min="7539" max="7539" width="9.140625" style="3"/>
    <col min="7540" max="7540" width="10.28515625" style="3" bestFit="1" customWidth="1"/>
    <col min="7541" max="7542" width="9.28515625" style="3" bestFit="1" customWidth="1"/>
    <col min="7543" max="7543" width="9.140625" style="3"/>
    <col min="7544" max="7544" width="10.28515625" style="3" bestFit="1" customWidth="1"/>
    <col min="7545" max="7546" width="9.28515625" style="3" bestFit="1" customWidth="1"/>
    <col min="7547" max="7547" width="9.140625" style="3"/>
    <col min="7548" max="7548" width="10.28515625" style="3" bestFit="1" customWidth="1"/>
    <col min="7549" max="7550" width="9.28515625" style="3" bestFit="1" customWidth="1"/>
    <col min="7551" max="7551" width="9.140625" style="3"/>
    <col min="7552" max="7552" width="10.28515625" style="3" bestFit="1" customWidth="1"/>
    <col min="7553" max="7554" width="9.28515625" style="3" bestFit="1" customWidth="1"/>
    <col min="7555" max="7555" width="9.140625" style="3"/>
    <col min="7556" max="7556" width="10.28515625" style="3" bestFit="1" customWidth="1"/>
    <col min="7557" max="7558" width="9.28515625" style="3" bestFit="1" customWidth="1"/>
    <col min="7559" max="7559" width="9.140625" style="3"/>
    <col min="7560" max="7560" width="10.28515625" style="3" bestFit="1" customWidth="1"/>
    <col min="7561" max="7562" width="9.28515625" style="3" bestFit="1" customWidth="1"/>
    <col min="7563" max="7563" width="9.140625" style="3"/>
    <col min="7564" max="7564" width="10.28515625" style="3" bestFit="1" customWidth="1"/>
    <col min="7565" max="7566" width="9.28515625" style="3" bestFit="1" customWidth="1"/>
    <col min="7567" max="7567" width="9.140625" style="3"/>
    <col min="7568" max="7568" width="10.28515625" style="3" bestFit="1" customWidth="1"/>
    <col min="7569" max="7570" width="9.28515625" style="3" bestFit="1" customWidth="1"/>
    <col min="7571" max="7571" width="9.140625" style="3"/>
    <col min="7572" max="7572" width="10.28515625" style="3" bestFit="1" customWidth="1"/>
    <col min="7573" max="7574" width="9.28515625" style="3" bestFit="1" customWidth="1"/>
    <col min="7575" max="7575" width="9.140625" style="3"/>
    <col min="7576" max="7576" width="10.28515625" style="3" bestFit="1" customWidth="1"/>
    <col min="7577" max="7578" width="9.28515625" style="3" bestFit="1" customWidth="1"/>
    <col min="7579" max="7579" width="9.140625" style="3"/>
    <col min="7580" max="7580" width="10.28515625" style="3" bestFit="1" customWidth="1"/>
    <col min="7581" max="7582" width="9.28515625" style="3" bestFit="1" customWidth="1"/>
    <col min="7583" max="7583" width="9.140625" style="3"/>
    <col min="7584" max="7584" width="10.28515625" style="3" bestFit="1" customWidth="1"/>
    <col min="7585" max="7586" width="9.28515625" style="3" bestFit="1" customWidth="1"/>
    <col min="7587" max="7587" width="9.140625" style="3"/>
    <col min="7588" max="7588" width="10.28515625" style="3" bestFit="1" customWidth="1"/>
    <col min="7589" max="7590" width="9.28515625" style="3" bestFit="1" customWidth="1"/>
    <col min="7591" max="7591" width="9.140625" style="3"/>
    <col min="7592" max="7592" width="10.28515625" style="3" bestFit="1" customWidth="1"/>
    <col min="7593" max="7594" width="9.28515625" style="3" bestFit="1" customWidth="1"/>
    <col min="7595" max="7595" width="9.140625" style="3"/>
    <col min="7596" max="7596" width="10.28515625" style="3" bestFit="1" customWidth="1"/>
    <col min="7597" max="7598" width="9.28515625" style="3" bestFit="1" customWidth="1"/>
    <col min="7599" max="7599" width="9.140625" style="3"/>
    <col min="7600" max="7600" width="10.28515625" style="3" bestFit="1" customWidth="1"/>
    <col min="7601" max="7602" width="9.28515625" style="3" bestFit="1" customWidth="1"/>
    <col min="7603" max="7603" width="9.140625" style="3"/>
    <col min="7604" max="7604" width="10.28515625" style="3" bestFit="1" customWidth="1"/>
    <col min="7605" max="7606" width="9.28515625" style="3" bestFit="1" customWidth="1"/>
    <col min="7607" max="7607" width="9.140625" style="3"/>
    <col min="7608" max="7608" width="10.28515625" style="3" bestFit="1" customWidth="1"/>
    <col min="7609" max="7610" width="9.28515625" style="3" bestFit="1" customWidth="1"/>
    <col min="7611" max="7611" width="9.140625" style="3"/>
    <col min="7612" max="7612" width="10.28515625" style="3" bestFit="1" customWidth="1"/>
    <col min="7613" max="7614" width="9.28515625" style="3" bestFit="1" customWidth="1"/>
    <col min="7615" max="7615" width="9.140625" style="3"/>
    <col min="7616" max="7616" width="10.28515625" style="3" bestFit="1" customWidth="1"/>
    <col min="7617" max="7618" width="9.28515625" style="3" bestFit="1" customWidth="1"/>
    <col min="7619" max="7619" width="9.140625" style="3"/>
    <col min="7620" max="7620" width="10.28515625" style="3" bestFit="1" customWidth="1"/>
    <col min="7621" max="7622" width="9.28515625" style="3" bestFit="1" customWidth="1"/>
    <col min="7623" max="7623" width="9.140625" style="3"/>
    <col min="7624" max="7624" width="10.28515625" style="3" bestFit="1" customWidth="1"/>
    <col min="7625" max="7626" width="9.28515625" style="3" bestFit="1" customWidth="1"/>
    <col min="7627" max="7627" width="9.140625" style="3"/>
    <col min="7628" max="7628" width="10.28515625" style="3" bestFit="1" customWidth="1"/>
    <col min="7629" max="7630" width="9.28515625" style="3" bestFit="1" customWidth="1"/>
    <col min="7631" max="7631" width="9.140625" style="3"/>
    <col min="7632" max="7632" width="10.28515625" style="3" bestFit="1" customWidth="1"/>
    <col min="7633" max="7634" width="9.28515625" style="3" bestFit="1" customWidth="1"/>
    <col min="7635" max="7635" width="9.140625" style="3"/>
    <col min="7636" max="7636" width="10.28515625" style="3" bestFit="1" customWidth="1"/>
    <col min="7637" max="7638" width="9.28515625" style="3" bestFit="1" customWidth="1"/>
    <col min="7639" max="7639" width="9.140625" style="3"/>
    <col min="7640" max="7640" width="10.28515625" style="3" bestFit="1" customWidth="1"/>
    <col min="7641" max="7642" width="9.28515625" style="3" bestFit="1" customWidth="1"/>
    <col min="7643" max="7643" width="9.140625" style="3"/>
    <col min="7644" max="7644" width="10.28515625" style="3" bestFit="1" customWidth="1"/>
    <col min="7645" max="7646" width="9.28515625" style="3" bestFit="1" customWidth="1"/>
    <col min="7647" max="7647" width="9.140625" style="3"/>
    <col min="7648" max="7648" width="10.28515625" style="3" bestFit="1" customWidth="1"/>
    <col min="7649" max="7650" width="9.28515625" style="3" bestFit="1" customWidth="1"/>
    <col min="7651" max="7651" width="9.140625" style="3"/>
    <col min="7652" max="7652" width="10.28515625" style="3" bestFit="1" customWidth="1"/>
    <col min="7653" max="7654" width="9.28515625" style="3" bestFit="1" customWidth="1"/>
    <col min="7655" max="7655" width="9.140625" style="3"/>
    <col min="7656" max="7656" width="10.28515625" style="3" bestFit="1" customWidth="1"/>
    <col min="7657" max="7658" width="9.28515625" style="3" bestFit="1" customWidth="1"/>
    <col min="7659" max="7659" width="9.140625" style="3"/>
    <col min="7660" max="7660" width="10.28515625" style="3" bestFit="1" customWidth="1"/>
    <col min="7661" max="7662" width="9.28515625" style="3" bestFit="1" customWidth="1"/>
    <col min="7663" max="7663" width="9.140625" style="3"/>
    <col min="7664" max="7664" width="10.28515625" style="3" bestFit="1" customWidth="1"/>
    <col min="7665" max="7666" width="9.28515625" style="3" bestFit="1" customWidth="1"/>
    <col min="7667" max="7667" width="9.140625" style="3"/>
    <col min="7668" max="7668" width="10.28515625" style="3" bestFit="1" customWidth="1"/>
    <col min="7669" max="7670" width="9.28515625" style="3" bestFit="1" customWidth="1"/>
    <col min="7671" max="7671" width="9.140625" style="3"/>
    <col min="7672" max="7672" width="10.28515625" style="3" bestFit="1" customWidth="1"/>
    <col min="7673" max="7674" width="9.28515625" style="3" bestFit="1" customWidth="1"/>
    <col min="7675" max="7675" width="9.140625" style="3"/>
    <col min="7676" max="7676" width="10.28515625" style="3" bestFit="1" customWidth="1"/>
    <col min="7677" max="7678" width="9.28515625" style="3" bestFit="1" customWidth="1"/>
    <col min="7679" max="7679" width="9.140625" style="3"/>
    <col min="7680" max="7680" width="10.28515625" style="3" bestFit="1" customWidth="1"/>
    <col min="7681" max="7682" width="9.28515625" style="3" bestFit="1" customWidth="1"/>
    <col min="7683" max="7683" width="9.140625" style="3"/>
    <col min="7684" max="7684" width="10.28515625" style="3" bestFit="1" customWidth="1"/>
    <col min="7685" max="7686" width="9.28515625" style="3" bestFit="1" customWidth="1"/>
    <col min="7687" max="7687" width="9.140625" style="3"/>
    <col min="7688" max="7688" width="10.28515625" style="3" bestFit="1" customWidth="1"/>
    <col min="7689" max="7690" width="9.28515625" style="3" bestFit="1" customWidth="1"/>
    <col min="7691" max="7691" width="9.140625" style="3"/>
    <col min="7692" max="7692" width="10.28515625" style="3" bestFit="1" customWidth="1"/>
    <col min="7693" max="7694" width="9.28515625" style="3" bestFit="1" customWidth="1"/>
    <col min="7695" max="7695" width="9.140625" style="3"/>
    <col min="7696" max="7696" width="10.28515625" style="3" bestFit="1" customWidth="1"/>
    <col min="7697" max="7698" width="9.28515625" style="3" bestFit="1" customWidth="1"/>
    <col min="7699" max="7699" width="9.140625" style="3"/>
    <col min="7700" max="7700" width="10.28515625" style="3" bestFit="1" customWidth="1"/>
    <col min="7701" max="7702" width="9.28515625" style="3" bestFit="1" customWidth="1"/>
    <col min="7703" max="7703" width="9.140625" style="3"/>
    <col min="7704" max="7704" width="10.28515625" style="3" bestFit="1" customWidth="1"/>
    <col min="7705" max="7706" width="9.28515625" style="3" bestFit="1" customWidth="1"/>
    <col min="7707" max="7707" width="9.140625" style="3"/>
    <col min="7708" max="7708" width="10.28515625" style="3" bestFit="1" customWidth="1"/>
    <col min="7709" max="7710" width="9.28515625" style="3" bestFit="1" customWidth="1"/>
    <col min="7711" max="7711" width="9.140625" style="3"/>
    <col min="7712" max="7712" width="10.28515625" style="3" bestFit="1" customWidth="1"/>
    <col min="7713" max="7714" width="9.28515625" style="3" bestFit="1" customWidth="1"/>
    <col min="7715" max="7715" width="9.140625" style="3"/>
    <col min="7716" max="7716" width="10.28515625" style="3" bestFit="1" customWidth="1"/>
    <col min="7717" max="7718" width="9.28515625" style="3" bestFit="1" customWidth="1"/>
    <col min="7719" max="7719" width="9.140625" style="3"/>
    <col min="7720" max="7720" width="10.28515625" style="3" bestFit="1" customWidth="1"/>
    <col min="7721" max="7722" width="9.28515625" style="3" bestFit="1" customWidth="1"/>
    <col min="7723" max="7723" width="9.140625" style="3"/>
    <col min="7724" max="7724" width="10.28515625" style="3" bestFit="1" customWidth="1"/>
    <col min="7725" max="7726" width="9.28515625" style="3" bestFit="1" customWidth="1"/>
    <col min="7727" max="7727" width="9.140625" style="3"/>
    <col min="7728" max="7728" width="10.28515625" style="3" bestFit="1" customWidth="1"/>
    <col min="7729" max="7730" width="9.28515625" style="3" bestFit="1" customWidth="1"/>
    <col min="7731" max="7731" width="9.140625" style="3"/>
    <col min="7732" max="7732" width="10.28515625" style="3" bestFit="1" customWidth="1"/>
    <col min="7733" max="7734" width="9.28515625" style="3" bestFit="1" customWidth="1"/>
    <col min="7735" max="7735" width="9.140625" style="3"/>
    <col min="7736" max="7736" width="10.28515625" style="3" bestFit="1" customWidth="1"/>
    <col min="7737" max="7738" width="9.28515625" style="3" bestFit="1" customWidth="1"/>
    <col min="7739" max="7739" width="9.140625" style="3"/>
    <col min="7740" max="7740" width="10.28515625" style="3" bestFit="1" customWidth="1"/>
    <col min="7741" max="7742" width="9.28515625" style="3" bestFit="1" customWidth="1"/>
    <col min="7743" max="7743" width="9.140625" style="3"/>
    <col min="7744" max="7744" width="10.28515625" style="3" bestFit="1" customWidth="1"/>
    <col min="7745" max="7746" width="9.28515625" style="3" bestFit="1" customWidth="1"/>
    <col min="7747" max="7747" width="9.140625" style="3"/>
    <col min="7748" max="7748" width="10.28515625" style="3" bestFit="1" customWidth="1"/>
    <col min="7749" max="7750" width="9.28515625" style="3" bestFit="1" customWidth="1"/>
    <col min="7751" max="7751" width="9.140625" style="3"/>
    <col min="7752" max="7752" width="10.28515625" style="3" bestFit="1" customWidth="1"/>
    <col min="7753" max="7754" width="9.28515625" style="3" bestFit="1" customWidth="1"/>
    <col min="7755" max="7755" width="9.140625" style="3"/>
    <col min="7756" max="7756" width="10.28515625" style="3" bestFit="1" customWidth="1"/>
    <col min="7757" max="7758" width="9.28515625" style="3" bestFit="1" customWidth="1"/>
    <col min="7759" max="7759" width="9.140625" style="3"/>
    <col min="7760" max="7760" width="10.28515625" style="3" bestFit="1" customWidth="1"/>
    <col min="7761" max="7762" width="9.28515625" style="3" bestFit="1" customWidth="1"/>
    <col min="7763" max="7763" width="9.140625" style="3"/>
    <col min="7764" max="7764" width="10.28515625" style="3" bestFit="1" customWidth="1"/>
    <col min="7765" max="7766" width="9.28515625" style="3" bestFit="1" customWidth="1"/>
    <col min="7767" max="7767" width="9.140625" style="3"/>
    <col min="7768" max="7768" width="10.28515625" style="3" bestFit="1" customWidth="1"/>
    <col min="7769" max="7770" width="9.28515625" style="3" bestFit="1" customWidth="1"/>
    <col min="7771" max="7771" width="9.140625" style="3"/>
    <col min="7772" max="7772" width="10.28515625" style="3" bestFit="1" customWidth="1"/>
    <col min="7773" max="7774" width="9.28515625" style="3" bestFit="1" customWidth="1"/>
    <col min="7775" max="7775" width="9.140625" style="3"/>
    <col min="7776" max="7776" width="10.28515625" style="3" bestFit="1" customWidth="1"/>
    <col min="7777" max="7778" width="9.28515625" style="3" bestFit="1" customWidth="1"/>
    <col min="7779" max="7779" width="9.140625" style="3"/>
    <col min="7780" max="7780" width="10.28515625" style="3" bestFit="1" customWidth="1"/>
    <col min="7781" max="7782" width="9.28515625" style="3" bestFit="1" customWidth="1"/>
    <col min="7783" max="7783" width="9.140625" style="3"/>
    <col min="7784" max="7784" width="10.28515625" style="3" bestFit="1" customWidth="1"/>
    <col min="7785" max="7786" width="9.28515625" style="3" bestFit="1" customWidth="1"/>
    <col min="7787" max="7787" width="9.140625" style="3"/>
    <col min="7788" max="7788" width="10.28515625" style="3" bestFit="1" customWidth="1"/>
    <col min="7789" max="7790" width="9.28515625" style="3" bestFit="1" customWidth="1"/>
    <col min="7791" max="7791" width="9.140625" style="3"/>
    <col min="7792" max="7792" width="10.28515625" style="3" bestFit="1" customWidth="1"/>
    <col min="7793" max="7794" width="9.28515625" style="3" bestFit="1" customWidth="1"/>
    <col min="7795" max="7795" width="9.140625" style="3"/>
    <col min="7796" max="7796" width="10.28515625" style="3" bestFit="1" customWidth="1"/>
    <col min="7797" max="7798" width="9.28515625" style="3" bestFit="1" customWidth="1"/>
    <col min="7799" max="7799" width="9.140625" style="3"/>
    <col min="7800" max="7800" width="10.28515625" style="3" bestFit="1" customWidth="1"/>
    <col min="7801" max="7802" width="9.28515625" style="3" bestFit="1" customWidth="1"/>
    <col min="7803" max="7803" width="9.140625" style="3"/>
    <col min="7804" max="7804" width="10.28515625" style="3" bestFit="1" customWidth="1"/>
    <col min="7805" max="7806" width="9.28515625" style="3" bestFit="1" customWidth="1"/>
    <col min="7807" max="7807" width="9.140625" style="3"/>
    <col min="7808" max="7808" width="10.28515625" style="3" bestFit="1" customWidth="1"/>
    <col min="7809" max="7810" width="9.28515625" style="3" bestFit="1" customWidth="1"/>
    <col min="7811" max="7811" width="9.140625" style="3"/>
    <col min="7812" max="7812" width="10.28515625" style="3" bestFit="1" customWidth="1"/>
    <col min="7813" max="7814" width="9.28515625" style="3" bestFit="1" customWidth="1"/>
    <col min="7815" max="7815" width="9.140625" style="3"/>
    <col min="7816" max="7816" width="10.28515625" style="3" bestFit="1" customWidth="1"/>
    <col min="7817" max="7818" width="9.28515625" style="3" bestFit="1" customWidth="1"/>
    <col min="7819" max="7819" width="9.140625" style="3"/>
    <col min="7820" max="7820" width="10.28515625" style="3" bestFit="1" customWidth="1"/>
    <col min="7821" max="7822" width="9.28515625" style="3" bestFit="1" customWidth="1"/>
    <col min="7823" max="7823" width="9.140625" style="3"/>
    <col min="7824" max="7824" width="10.28515625" style="3" bestFit="1" customWidth="1"/>
    <col min="7825" max="7826" width="9.28515625" style="3" bestFit="1" customWidth="1"/>
    <col min="7827" max="7827" width="9.140625" style="3"/>
    <col min="7828" max="7828" width="10.28515625" style="3" bestFit="1" customWidth="1"/>
    <col min="7829" max="7830" width="9.28515625" style="3" bestFit="1" customWidth="1"/>
    <col min="7831" max="7831" width="9.140625" style="3"/>
    <col min="7832" max="7832" width="10.28515625" style="3" bestFit="1" customWidth="1"/>
    <col min="7833" max="7834" width="9.28515625" style="3" bestFit="1" customWidth="1"/>
    <col min="7835" max="7835" width="9.140625" style="3"/>
    <col min="7836" max="7836" width="10.28515625" style="3" bestFit="1" customWidth="1"/>
    <col min="7837" max="7838" width="9.28515625" style="3" bestFit="1" customWidth="1"/>
    <col min="7839" max="7839" width="9.140625" style="3"/>
    <col min="7840" max="7840" width="10.28515625" style="3" bestFit="1" customWidth="1"/>
    <col min="7841" max="7842" width="9.28515625" style="3" bestFit="1" customWidth="1"/>
    <col min="7843" max="7843" width="9.140625" style="3"/>
    <col min="7844" max="7844" width="10.28515625" style="3" bestFit="1" customWidth="1"/>
    <col min="7845" max="7846" width="9.28515625" style="3" bestFit="1" customWidth="1"/>
    <col min="7847" max="7847" width="9.140625" style="3"/>
    <col min="7848" max="7848" width="10.28515625" style="3" bestFit="1" customWidth="1"/>
    <col min="7849" max="7850" width="9.28515625" style="3" bestFit="1" customWidth="1"/>
    <col min="7851" max="7851" width="9.140625" style="3"/>
    <col min="7852" max="7852" width="10.28515625" style="3" bestFit="1" customWidth="1"/>
    <col min="7853" max="7854" width="9.28515625" style="3" bestFit="1" customWidth="1"/>
    <col min="7855" max="7855" width="9.140625" style="3"/>
    <col min="7856" max="7856" width="10.28515625" style="3" bestFit="1" customWidth="1"/>
    <col min="7857" max="7858" width="9.28515625" style="3" bestFit="1" customWidth="1"/>
    <col min="7859" max="7859" width="9.140625" style="3"/>
    <col min="7860" max="7860" width="10.28515625" style="3" bestFit="1" customWidth="1"/>
    <col min="7861" max="7862" width="9.28515625" style="3" bestFit="1" customWidth="1"/>
    <col min="7863" max="7863" width="9.140625" style="3"/>
    <col min="7864" max="7864" width="10.28515625" style="3" bestFit="1" customWidth="1"/>
    <col min="7865" max="7866" width="9.28515625" style="3" bestFit="1" customWidth="1"/>
    <col min="7867" max="7867" width="9.140625" style="3"/>
    <col min="7868" max="7868" width="10.28515625" style="3" bestFit="1" customWidth="1"/>
    <col min="7869" max="7870" width="9.28515625" style="3" bestFit="1" customWidth="1"/>
    <col min="7871" max="7871" width="9.140625" style="3"/>
    <col min="7872" max="7872" width="10.28515625" style="3" bestFit="1" customWidth="1"/>
    <col min="7873" max="7874" width="9.28515625" style="3" bestFit="1" customWidth="1"/>
    <col min="7875" max="7875" width="9.140625" style="3"/>
    <col min="7876" max="7876" width="10.28515625" style="3" bestFit="1" customWidth="1"/>
    <col min="7877" max="7878" width="9.28515625" style="3" bestFit="1" customWidth="1"/>
    <col min="7879" max="7879" width="9.140625" style="3"/>
    <col min="7880" max="7880" width="10.28515625" style="3" bestFit="1" customWidth="1"/>
    <col min="7881" max="7882" width="9.28515625" style="3" bestFit="1" customWidth="1"/>
    <col min="7883" max="7883" width="9.140625" style="3"/>
    <col min="7884" max="7884" width="10.28515625" style="3" bestFit="1" customWidth="1"/>
    <col min="7885" max="7886" width="9.28515625" style="3" bestFit="1" customWidth="1"/>
    <col min="7887" max="7887" width="9.140625" style="3"/>
    <col min="7888" max="7888" width="10.28515625" style="3" bestFit="1" customWidth="1"/>
    <col min="7889" max="7890" width="9.28515625" style="3" bestFit="1" customWidth="1"/>
    <col min="7891" max="7891" width="9.140625" style="3"/>
    <col min="7892" max="7892" width="10.28515625" style="3" bestFit="1" customWidth="1"/>
    <col min="7893" max="7894" width="9.28515625" style="3" bestFit="1" customWidth="1"/>
    <col min="7895" max="7895" width="9.140625" style="3"/>
    <col min="7896" max="7896" width="10.28515625" style="3" bestFit="1" customWidth="1"/>
    <col min="7897" max="7898" width="9.28515625" style="3" bestFit="1" customWidth="1"/>
    <col min="7899" max="7899" width="9.140625" style="3"/>
    <col min="7900" max="7900" width="10.28515625" style="3" bestFit="1" customWidth="1"/>
    <col min="7901" max="7902" width="9.28515625" style="3" bestFit="1" customWidth="1"/>
    <col min="7903" max="7903" width="9.140625" style="3"/>
    <col min="7904" max="7904" width="10.28515625" style="3" bestFit="1" customWidth="1"/>
    <col min="7905" max="7906" width="9.28515625" style="3" bestFit="1" customWidth="1"/>
    <col min="7907" max="7907" width="9.140625" style="3"/>
    <col min="7908" max="7908" width="10.28515625" style="3" bestFit="1" customWidth="1"/>
    <col min="7909" max="7910" width="9.28515625" style="3" bestFit="1" customWidth="1"/>
    <col min="7911" max="7911" width="9.140625" style="3"/>
    <col min="7912" max="7912" width="10.28515625" style="3" bestFit="1" customWidth="1"/>
    <col min="7913" max="7914" width="9.28515625" style="3" bestFit="1" customWidth="1"/>
    <col min="7915" max="7915" width="9.140625" style="3"/>
    <col min="7916" max="7916" width="10.28515625" style="3" bestFit="1" customWidth="1"/>
    <col min="7917" max="7918" width="9.28515625" style="3" bestFit="1" customWidth="1"/>
    <col min="7919" max="7919" width="9.140625" style="3"/>
    <col min="7920" max="7920" width="10.28515625" style="3" bestFit="1" customWidth="1"/>
    <col min="7921" max="7922" width="9.28515625" style="3" bestFit="1" customWidth="1"/>
    <col min="7923" max="7923" width="9.140625" style="3"/>
    <col min="7924" max="7924" width="10.28515625" style="3" bestFit="1" customWidth="1"/>
    <col min="7925" max="7926" width="9.28515625" style="3" bestFit="1" customWidth="1"/>
    <col min="7927" max="7927" width="9.140625" style="3"/>
    <col min="7928" max="7928" width="10.28515625" style="3" bestFit="1" customWidth="1"/>
    <col min="7929" max="7930" width="9.28515625" style="3" bestFit="1" customWidth="1"/>
    <col min="7931" max="7931" width="9.140625" style="3"/>
    <col min="7932" max="7932" width="10.28515625" style="3" bestFit="1" customWidth="1"/>
    <col min="7933" max="7934" width="9.28515625" style="3" bestFit="1" customWidth="1"/>
    <col min="7935" max="7935" width="9.140625" style="3"/>
    <col min="7936" max="7936" width="10.28515625" style="3" bestFit="1" customWidth="1"/>
    <col min="7937" max="7938" width="9.28515625" style="3" bestFit="1" customWidth="1"/>
    <col min="7939" max="7939" width="9.140625" style="3"/>
    <col min="7940" max="7940" width="10.28515625" style="3" bestFit="1" customWidth="1"/>
    <col min="7941" max="7942" width="9.28515625" style="3" bestFit="1" customWidth="1"/>
    <col min="7943" max="7943" width="9.140625" style="3"/>
    <col min="7944" max="7944" width="10.28515625" style="3" bestFit="1" customWidth="1"/>
    <col min="7945" max="7946" width="9.28515625" style="3" bestFit="1" customWidth="1"/>
    <col min="7947" max="7947" width="9.140625" style="3"/>
    <col min="7948" max="7948" width="10.28515625" style="3" bestFit="1" customWidth="1"/>
    <col min="7949" max="7950" width="9.28515625" style="3" bestFit="1" customWidth="1"/>
    <col min="7951" max="7951" width="9.140625" style="3"/>
    <col min="7952" max="7952" width="10.28515625" style="3" bestFit="1" customWidth="1"/>
    <col min="7953" max="7954" width="9.28515625" style="3" bestFit="1" customWidth="1"/>
    <col min="7955" max="7955" width="9.140625" style="3"/>
    <col min="7956" max="7956" width="10.28515625" style="3" bestFit="1" customWidth="1"/>
    <col min="7957" max="7958" width="9.28515625" style="3" bestFit="1" customWidth="1"/>
    <col min="7959" max="7959" width="9.140625" style="3"/>
    <col min="7960" max="7960" width="10.28515625" style="3" bestFit="1" customWidth="1"/>
    <col min="7961" max="7962" width="9.28515625" style="3" bestFit="1" customWidth="1"/>
    <col min="7963" max="7963" width="9.140625" style="3"/>
    <col min="7964" max="7964" width="10.28515625" style="3" bestFit="1" customWidth="1"/>
    <col min="7965" max="7966" width="9.28515625" style="3" bestFit="1" customWidth="1"/>
    <col min="7967" max="7967" width="9.140625" style="3"/>
    <col min="7968" max="7968" width="10.28515625" style="3" bestFit="1" customWidth="1"/>
    <col min="7969" max="7970" width="9.28515625" style="3" bestFit="1" customWidth="1"/>
    <col min="7971" max="7971" width="9.140625" style="3"/>
    <col min="7972" max="7972" width="10.28515625" style="3" bestFit="1" customWidth="1"/>
    <col min="7973" max="7974" width="9.28515625" style="3" bestFit="1" customWidth="1"/>
    <col min="7975" max="7975" width="9.140625" style="3"/>
    <col min="7976" max="7976" width="10.28515625" style="3" bestFit="1" customWidth="1"/>
    <col min="7977" max="7978" width="9.28515625" style="3" bestFit="1" customWidth="1"/>
    <col min="7979" max="7979" width="9.140625" style="3"/>
    <col min="7980" max="7980" width="10.28515625" style="3" bestFit="1" customWidth="1"/>
    <col min="7981" max="7982" width="9.28515625" style="3" bestFit="1" customWidth="1"/>
    <col min="7983" max="7983" width="9.140625" style="3"/>
    <col min="7984" max="7984" width="10.28515625" style="3" bestFit="1" customWidth="1"/>
    <col min="7985" max="7986" width="9.28515625" style="3" bestFit="1" customWidth="1"/>
    <col min="7987" max="7987" width="9.140625" style="3"/>
    <col min="7988" max="7988" width="10.28515625" style="3" bestFit="1" customWidth="1"/>
    <col min="7989" max="7990" width="9.28515625" style="3" bestFit="1" customWidth="1"/>
    <col min="7991" max="7991" width="9.140625" style="3"/>
    <col min="7992" max="7992" width="10.28515625" style="3" bestFit="1" customWidth="1"/>
    <col min="7993" max="7994" width="9.28515625" style="3" bestFit="1" customWidth="1"/>
    <col min="7995" max="7995" width="9.140625" style="3"/>
    <col min="7996" max="7996" width="10.28515625" style="3" bestFit="1" customWidth="1"/>
    <col min="7997" max="7998" width="9.28515625" style="3" bestFit="1" customWidth="1"/>
    <col min="7999" max="7999" width="9.140625" style="3"/>
    <col min="8000" max="8000" width="10.28515625" style="3" bestFit="1" customWidth="1"/>
    <col min="8001" max="8002" width="9.28515625" style="3" bestFit="1" customWidth="1"/>
    <col min="8003" max="8003" width="9.140625" style="3"/>
    <col min="8004" max="8004" width="10.28515625" style="3" bestFit="1" customWidth="1"/>
    <col min="8005" max="8006" width="9.28515625" style="3" bestFit="1" customWidth="1"/>
    <col min="8007" max="8007" width="9.140625" style="3"/>
    <col min="8008" max="8008" width="10.28515625" style="3" bestFit="1" customWidth="1"/>
    <col min="8009" max="8010" width="9.28515625" style="3" bestFit="1" customWidth="1"/>
    <col min="8011" max="8011" width="9.140625" style="3"/>
    <col min="8012" max="8012" width="10.28515625" style="3" bestFit="1" customWidth="1"/>
    <col min="8013" max="8014" width="9.28515625" style="3" bestFit="1" customWidth="1"/>
    <col min="8015" max="8015" width="9.140625" style="3"/>
    <col min="8016" max="8016" width="10.28515625" style="3" bestFit="1" customWidth="1"/>
    <col min="8017" max="8018" width="9.28515625" style="3" bestFit="1" customWidth="1"/>
    <col min="8019" max="8019" width="9.140625" style="3"/>
    <col min="8020" max="8020" width="10.28515625" style="3" bestFit="1" customWidth="1"/>
    <col min="8021" max="8022" width="9.28515625" style="3" bestFit="1" customWidth="1"/>
    <col min="8023" max="8023" width="9.140625" style="3"/>
    <col min="8024" max="8024" width="10.28515625" style="3" bestFit="1" customWidth="1"/>
    <col min="8025" max="8026" width="9.28515625" style="3" bestFit="1" customWidth="1"/>
    <col min="8027" max="8027" width="9.140625" style="3"/>
    <col min="8028" max="8028" width="10.28515625" style="3" bestFit="1" customWidth="1"/>
    <col min="8029" max="8030" width="9.28515625" style="3" bestFit="1" customWidth="1"/>
    <col min="8031" max="8031" width="9.140625" style="3"/>
    <col min="8032" max="8032" width="10.28515625" style="3" bestFit="1" customWidth="1"/>
    <col min="8033" max="8034" width="9.28515625" style="3" bestFit="1" customWidth="1"/>
    <col min="8035" max="8035" width="9.140625" style="3"/>
    <col min="8036" max="8036" width="10.28515625" style="3" bestFit="1" customWidth="1"/>
    <col min="8037" max="8038" width="9.28515625" style="3" bestFit="1" customWidth="1"/>
    <col min="8039" max="8039" width="9.140625" style="3"/>
    <col min="8040" max="8040" width="10.28515625" style="3" bestFit="1" customWidth="1"/>
    <col min="8041" max="8042" width="9.28515625" style="3" bestFit="1" customWidth="1"/>
    <col min="8043" max="8043" width="9.140625" style="3"/>
    <col min="8044" max="8044" width="10.28515625" style="3" bestFit="1" customWidth="1"/>
    <col min="8045" max="8046" width="9.28515625" style="3" bestFit="1" customWidth="1"/>
    <col min="8047" max="8047" width="9.140625" style="3"/>
    <col min="8048" max="8048" width="10.28515625" style="3" bestFit="1" customWidth="1"/>
    <col min="8049" max="8050" width="9.28515625" style="3" bestFit="1" customWidth="1"/>
    <col min="8051" max="8051" width="9.140625" style="3"/>
    <col min="8052" max="8052" width="10.28515625" style="3" bestFit="1" customWidth="1"/>
    <col min="8053" max="8054" width="9.28515625" style="3" bestFit="1" customWidth="1"/>
    <col min="8055" max="8055" width="9.140625" style="3"/>
    <col min="8056" max="8056" width="10.28515625" style="3" bestFit="1" customWidth="1"/>
    <col min="8057" max="8058" width="9.28515625" style="3" bestFit="1" customWidth="1"/>
    <col min="8059" max="8059" width="9.140625" style="3"/>
    <col min="8060" max="8060" width="10.28515625" style="3" bestFit="1" customWidth="1"/>
    <col min="8061" max="8062" width="9.28515625" style="3" bestFit="1" customWidth="1"/>
    <col min="8063" max="8063" width="9.140625" style="3"/>
    <col min="8064" max="8064" width="10.28515625" style="3" bestFit="1" customWidth="1"/>
    <col min="8065" max="8066" width="9.28515625" style="3" bestFit="1" customWidth="1"/>
    <col min="8067" max="8067" width="9.140625" style="3"/>
    <col min="8068" max="8068" width="10.28515625" style="3" bestFit="1" customWidth="1"/>
    <col min="8069" max="8070" width="9.28515625" style="3" bestFit="1" customWidth="1"/>
    <col min="8071" max="8071" width="9.140625" style="3"/>
    <col min="8072" max="8072" width="10.28515625" style="3" bestFit="1" customWidth="1"/>
    <col min="8073" max="8074" width="9.28515625" style="3" bestFit="1" customWidth="1"/>
    <col min="8075" max="8075" width="9.140625" style="3"/>
    <col min="8076" max="8076" width="10.28515625" style="3" bestFit="1" customWidth="1"/>
    <col min="8077" max="8078" width="9.28515625" style="3" bestFit="1" customWidth="1"/>
    <col min="8079" max="8079" width="9.140625" style="3"/>
    <col min="8080" max="8080" width="10.28515625" style="3" bestFit="1" customWidth="1"/>
    <col min="8081" max="8082" width="9.28515625" style="3" bestFit="1" customWidth="1"/>
    <col min="8083" max="8083" width="9.140625" style="3"/>
    <col min="8084" max="8084" width="10.28515625" style="3" bestFit="1" customWidth="1"/>
    <col min="8085" max="8086" width="9.28515625" style="3" bestFit="1" customWidth="1"/>
    <col min="8087" max="8087" width="9.140625" style="3"/>
    <col min="8088" max="8088" width="10.28515625" style="3" bestFit="1" customWidth="1"/>
    <col min="8089" max="8090" width="9.28515625" style="3" bestFit="1" customWidth="1"/>
    <col min="8091" max="8091" width="9.140625" style="3"/>
    <col min="8092" max="8092" width="10.28515625" style="3" bestFit="1" customWidth="1"/>
    <col min="8093" max="8094" width="9.28515625" style="3" bestFit="1" customWidth="1"/>
    <col min="8095" max="8095" width="9.140625" style="3"/>
    <col min="8096" max="8096" width="10.28515625" style="3" bestFit="1" customWidth="1"/>
    <col min="8097" max="8098" width="9.28515625" style="3" bestFit="1" customWidth="1"/>
    <col min="8099" max="8099" width="9.140625" style="3"/>
    <col min="8100" max="8100" width="10.28515625" style="3" bestFit="1" customWidth="1"/>
    <col min="8101" max="8102" width="9.28515625" style="3" bestFit="1" customWidth="1"/>
    <col min="8103" max="8103" width="9.140625" style="3"/>
    <col min="8104" max="8104" width="10.28515625" style="3" bestFit="1" customWidth="1"/>
    <col min="8105" max="8106" width="9.28515625" style="3" bestFit="1" customWidth="1"/>
    <col min="8107" max="8107" width="9.140625" style="3"/>
    <col min="8108" max="8108" width="10.28515625" style="3" bestFit="1" customWidth="1"/>
    <col min="8109" max="8110" width="9.28515625" style="3" bestFit="1" customWidth="1"/>
    <col min="8111" max="8111" width="9.140625" style="3"/>
    <col min="8112" max="8112" width="10.28515625" style="3" bestFit="1" customWidth="1"/>
    <col min="8113" max="8114" width="9.28515625" style="3" bestFit="1" customWidth="1"/>
    <col min="8115" max="8115" width="9.140625" style="3"/>
    <col min="8116" max="8116" width="10.28515625" style="3" bestFit="1" customWidth="1"/>
    <col min="8117" max="8118" width="9.28515625" style="3" bestFit="1" customWidth="1"/>
    <col min="8119" max="8119" width="9.140625" style="3"/>
    <col min="8120" max="8120" width="10.28515625" style="3" bestFit="1" customWidth="1"/>
    <col min="8121" max="8122" width="9.28515625" style="3" bestFit="1" customWidth="1"/>
    <col min="8123" max="8123" width="9.140625" style="3"/>
    <col min="8124" max="8124" width="10.28515625" style="3" bestFit="1" customWidth="1"/>
    <col min="8125" max="8126" width="9.28515625" style="3" bestFit="1" customWidth="1"/>
    <col min="8127" max="8127" width="9.140625" style="3"/>
    <col min="8128" max="8128" width="10.28515625" style="3" bestFit="1" customWidth="1"/>
    <col min="8129" max="8130" width="9.28515625" style="3" bestFit="1" customWidth="1"/>
    <col min="8131" max="8131" width="9.140625" style="3"/>
    <col min="8132" max="8132" width="10.28515625" style="3" bestFit="1" customWidth="1"/>
    <col min="8133" max="8134" width="9.28515625" style="3" bestFit="1" customWidth="1"/>
    <col min="8135" max="8135" width="9.140625" style="3"/>
    <col min="8136" max="8136" width="10.28515625" style="3" bestFit="1" customWidth="1"/>
    <col min="8137" max="8138" width="9.28515625" style="3" bestFit="1" customWidth="1"/>
    <col min="8139" max="8139" width="9.140625" style="3"/>
    <col min="8140" max="8140" width="10.28515625" style="3" bestFit="1" customWidth="1"/>
    <col min="8141" max="8142" width="9.28515625" style="3" bestFit="1" customWidth="1"/>
    <col min="8143" max="8143" width="9.140625" style="3"/>
    <col min="8144" max="8144" width="10.28515625" style="3" bestFit="1" customWidth="1"/>
    <col min="8145" max="8146" width="9.28515625" style="3" bestFit="1" customWidth="1"/>
    <col min="8147" max="8147" width="9.140625" style="3"/>
    <col min="8148" max="8148" width="10.28515625" style="3" bestFit="1" customWidth="1"/>
    <col min="8149" max="8150" width="9.28515625" style="3" bestFit="1" customWidth="1"/>
    <col min="8151" max="8151" width="9.140625" style="3"/>
    <col min="8152" max="8152" width="10.28515625" style="3" bestFit="1" customWidth="1"/>
    <col min="8153" max="8154" width="9.28515625" style="3" bestFit="1" customWidth="1"/>
    <col min="8155" max="8155" width="9.140625" style="3"/>
    <col min="8156" max="8156" width="10.28515625" style="3" bestFit="1" customWidth="1"/>
    <col min="8157" max="8158" width="9.28515625" style="3" bestFit="1" customWidth="1"/>
    <col min="8159" max="8159" width="9.140625" style="3"/>
    <col min="8160" max="8160" width="10.28515625" style="3" bestFit="1" customWidth="1"/>
    <col min="8161" max="8162" width="9.28515625" style="3" bestFit="1" customWidth="1"/>
    <col min="8163" max="8163" width="9.140625" style="3"/>
    <col min="8164" max="8164" width="10.28515625" style="3" bestFit="1" customWidth="1"/>
    <col min="8165" max="8166" width="9.28515625" style="3" bestFit="1" customWidth="1"/>
    <col min="8167" max="8167" width="9.140625" style="3"/>
    <col min="8168" max="8168" width="10.28515625" style="3" bestFit="1" customWidth="1"/>
    <col min="8169" max="8170" width="9.28515625" style="3" bestFit="1" customWidth="1"/>
    <col min="8171" max="8171" width="9.140625" style="3"/>
    <col min="8172" max="8172" width="10.28515625" style="3" bestFit="1" customWidth="1"/>
    <col min="8173" max="8174" width="9.28515625" style="3" bestFit="1" customWidth="1"/>
    <col min="8175" max="8175" width="9.140625" style="3"/>
    <col min="8176" max="8176" width="10.28515625" style="3" bestFit="1" customWidth="1"/>
    <col min="8177" max="8178" width="9.28515625" style="3" bestFit="1" customWidth="1"/>
    <col min="8179" max="8179" width="9.140625" style="3"/>
    <col min="8180" max="8180" width="10.28515625" style="3" bestFit="1" customWidth="1"/>
    <col min="8181" max="8182" width="9.28515625" style="3" bestFit="1" customWidth="1"/>
    <col min="8183" max="8183" width="9.140625" style="3"/>
    <col min="8184" max="8184" width="10.28515625" style="3" bestFit="1" customWidth="1"/>
    <col min="8185" max="8186" width="9.28515625" style="3" bestFit="1" customWidth="1"/>
    <col min="8187" max="8187" width="9.140625" style="3"/>
    <col min="8188" max="8188" width="10.28515625" style="3" bestFit="1" customWidth="1"/>
    <col min="8189" max="8190" width="9.28515625" style="3" bestFit="1" customWidth="1"/>
    <col min="8191" max="8191" width="9.140625" style="3"/>
    <col min="8192" max="8192" width="10.28515625" style="3" bestFit="1" customWidth="1"/>
    <col min="8193" max="8194" width="9.28515625" style="3" bestFit="1" customWidth="1"/>
    <col min="8195" max="8195" width="9.140625" style="3"/>
    <col min="8196" max="8196" width="10.28515625" style="3" bestFit="1" customWidth="1"/>
    <col min="8197" max="8198" width="9.28515625" style="3" bestFit="1" customWidth="1"/>
    <col min="8199" max="8199" width="9.140625" style="3"/>
    <col min="8200" max="8200" width="10.28515625" style="3" bestFit="1" customWidth="1"/>
    <col min="8201" max="8202" width="9.28515625" style="3" bestFit="1" customWidth="1"/>
    <col min="8203" max="8203" width="9.140625" style="3"/>
    <col min="8204" max="8204" width="10.28515625" style="3" bestFit="1" customWidth="1"/>
    <col min="8205" max="8206" width="9.28515625" style="3" bestFit="1" customWidth="1"/>
    <col min="8207" max="8207" width="9.140625" style="3"/>
    <col min="8208" max="8208" width="10.28515625" style="3" bestFit="1" customWidth="1"/>
    <col min="8209" max="8210" width="9.28515625" style="3" bestFit="1" customWidth="1"/>
    <col min="8211" max="8211" width="9.140625" style="3"/>
    <col min="8212" max="8212" width="10.28515625" style="3" bestFit="1" customWidth="1"/>
    <col min="8213" max="8214" width="9.28515625" style="3" bestFit="1" customWidth="1"/>
    <col min="8215" max="8215" width="9.140625" style="3"/>
    <col min="8216" max="8216" width="10.28515625" style="3" bestFit="1" customWidth="1"/>
    <col min="8217" max="8218" width="9.28515625" style="3" bestFit="1" customWidth="1"/>
    <col min="8219" max="8219" width="9.140625" style="3"/>
    <col min="8220" max="8220" width="10.28515625" style="3" bestFit="1" customWidth="1"/>
    <col min="8221" max="8222" width="9.28515625" style="3" bestFit="1" customWidth="1"/>
    <col min="8223" max="8223" width="9.140625" style="3"/>
    <col min="8224" max="8224" width="10.28515625" style="3" bestFit="1" customWidth="1"/>
    <col min="8225" max="8226" width="9.28515625" style="3" bestFit="1" customWidth="1"/>
    <col min="8227" max="8227" width="9.140625" style="3"/>
    <col min="8228" max="8228" width="10.28515625" style="3" bestFit="1" customWidth="1"/>
    <col min="8229" max="8230" width="9.28515625" style="3" bestFit="1" customWidth="1"/>
    <col min="8231" max="8231" width="9.140625" style="3"/>
    <col min="8232" max="8232" width="10.28515625" style="3" bestFit="1" customWidth="1"/>
    <col min="8233" max="8234" width="9.28515625" style="3" bestFit="1" customWidth="1"/>
    <col min="8235" max="8235" width="9.140625" style="3"/>
    <col min="8236" max="8236" width="10.28515625" style="3" bestFit="1" customWidth="1"/>
    <col min="8237" max="8238" width="9.28515625" style="3" bestFit="1" customWidth="1"/>
    <col min="8239" max="8239" width="9.140625" style="3"/>
    <col min="8240" max="8240" width="10.28515625" style="3" bestFit="1" customWidth="1"/>
    <col min="8241" max="8242" width="9.28515625" style="3" bestFit="1" customWidth="1"/>
    <col min="8243" max="8243" width="9.140625" style="3"/>
    <col min="8244" max="8244" width="10.28515625" style="3" bestFit="1" customWidth="1"/>
    <col min="8245" max="8246" width="9.28515625" style="3" bestFit="1" customWidth="1"/>
    <col min="8247" max="8247" width="9.140625" style="3"/>
    <col min="8248" max="8248" width="10.28515625" style="3" bestFit="1" customWidth="1"/>
    <col min="8249" max="8250" width="9.28515625" style="3" bestFit="1" customWidth="1"/>
    <col min="8251" max="8251" width="9.140625" style="3"/>
    <col min="8252" max="8252" width="10.28515625" style="3" bestFit="1" customWidth="1"/>
    <col min="8253" max="8254" width="9.28515625" style="3" bestFit="1" customWidth="1"/>
    <col min="8255" max="8255" width="9.140625" style="3"/>
    <col min="8256" max="8256" width="10.28515625" style="3" bestFit="1" customWidth="1"/>
    <col min="8257" max="8258" width="9.28515625" style="3" bestFit="1" customWidth="1"/>
    <col min="8259" max="8259" width="9.140625" style="3"/>
    <col min="8260" max="8260" width="10.28515625" style="3" bestFit="1" customWidth="1"/>
    <col min="8261" max="8262" width="9.28515625" style="3" bestFit="1" customWidth="1"/>
    <col min="8263" max="8263" width="9.140625" style="3"/>
    <col min="8264" max="8264" width="10.28515625" style="3" bestFit="1" customWidth="1"/>
    <col min="8265" max="8266" width="9.28515625" style="3" bestFit="1" customWidth="1"/>
    <col min="8267" max="8267" width="9.140625" style="3"/>
    <col min="8268" max="8268" width="10.28515625" style="3" bestFit="1" customWidth="1"/>
    <col min="8269" max="8270" width="9.28515625" style="3" bestFit="1" customWidth="1"/>
    <col min="8271" max="8271" width="9.140625" style="3"/>
    <col min="8272" max="8272" width="10.28515625" style="3" bestFit="1" customWidth="1"/>
    <col min="8273" max="8274" width="9.28515625" style="3" bestFit="1" customWidth="1"/>
    <col min="8275" max="8275" width="9.140625" style="3"/>
    <col min="8276" max="8276" width="10.28515625" style="3" bestFit="1" customWidth="1"/>
    <col min="8277" max="8278" width="9.28515625" style="3" bestFit="1" customWidth="1"/>
    <col min="8279" max="8279" width="9.140625" style="3"/>
    <col min="8280" max="8280" width="10.28515625" style="3" bestFit="1" customWidth="1"/>
    <col min="8281" max="8282" width="9.28515625" style="3" bestFit="1" customWidth="1"/>
    <col min="8283" max="8283" width="9.140625" style="3"/>
    <col min="8284" max="8284" width="10.28515625" style="3" bestFit="1" customWidth="1"/>
    <col min="8285" max="8286" width="9.28515625" style="3" bestFit="1" customWidth="1"/>
    <col min="8287" max="8287" width="9.140625" style="3"/>
    <col min="8288" max="8288" width="10.28515625" style="3" bestFit="1" customWidth="1"/>
    <col min="8289" max="8290" width="9.28515625" style="3" bestFit="1" customWidth="1"/>
    <col min="8291" max="8291" width="9.140625" style="3"/>
    <col min="8292" max="8292" width="10.28515625" style="3" bestFit="1" customWidth="1"/>
    <col min="8293" max="8294" width="9.28515625" style="3" bestFit="1" customWidth="1"/>
    <col min="8295" max="8295" width="9.140625" style="3"/>
    <col min="8296" max="8296" width="10.28515625" style="3" bestFit="1" customWidth="1"/>
    <col min="8297" max="8298" width="9.28515625" style="3" bestFit="1" customWidth="1"/>
    <col min="8299" max="8299" width="9.140625" style="3"/>
    <col min="8300" max="8300" width="10.28515625" style="3" bestFit="1" customWidth="1"/>
    <col min="8301" max="8302" width="9.28515625" style="3" bestFit="1" customWidth="1"/>
    <col min="8303" max="8303" width="9.140625" style="3"/>
    <col min="8304" max="8304" width="10.28515625" style="3" bestFit="1" customWidth="1"/>
    <col min="8305" max="8306" width="9.28515625" style="3" bestFit="1" customWidth="1"/>
    <col min="8307" max="8307" width="9.140625" style="3"/>
    <col min="8308" max="8308" width="10.28515625" style="3" bestFit="1" customWidth="1"/>
    <col min="8309" max="8310" width="9.28515625" style="3" bestFit="1" customWidth="1"/>
    <col min="8311" max="8311" width="9.140625" style="3"/>
    <col min="8312" max="8312" width="10.28515625" style="3" bestFit="1" customWidth="1"/>
    <col min="8313" max="8314" width="9.28515625" style="3" bestFit="1" customWidth="1"/>
    <col min="8315" max="8315" width="9.140625" style="3"/>
    <col min="8316" max="8316" width="10.28515625" style="3" bestFit="1" customWidth="1"/>
    <col min="8317" max="8318" width="9.28515625" style="3" bestFit="1" customWidth="1"/>
    <col min="8319" max="8319" width="9.140625" style="3"/>
    <col min="8320" max="8320" width="10.28515625" style="3" bestFit="1" customWidth="1"/>
    <col min="8321" max="8322" width="9.28515625" style="3" bestFit="1" customWidth="1"/>
    <col min="8323" max="8323" width="9.140625" style="3"/>
    <col min="8324" max="8324" width="10.28515625" style="3" bestFit="1" customWidth="1"/>
    <col min="8325" max="8326" width="9.28515625" style="3" bestFit="1" customWidth="1"/>
    <col min="8327" max="8327" width="9.140625" style="3"/>
    <col min="8328" max="8328" width="10.28515625" style="3" bestFit="1" customWidth="1"/>
    <col min="8329" max="8330" width="9.28515625" style="3" bestFit="1" customWidth="1"/>
    <col min="8331" max="8331" width="9.140625" style="3"/>
    <col min="8332" max="8332" width="10.28515625" style="3" bestFit="1" customWidth="1"/>
    <col min="8333" max="8334" width="9.28515625" style="3" bestFit="1" customWidth="1"/>
    <col min="8335" max="8335" width="9.140625" style="3"/>
    <col min="8336" max="8336" width="10.28515625" style="3" bestFit="1" customWidth="1"/>
    <col min="8337" max="8338" width="9.28515625" style="3" bestFit="1" customWidth="1"/>
    <col min="8339" max="8339" width="9.140625" style="3"/>
    <col min="8340" max="8340" width="10.28515625" style="3" bestFit="1" customWidth="1"/>
    <col min="8341" max="8342" width="9.28515625" style="3" bestFit="1" customWidth="1"/>
    <col min="8343" max="8343" width="9.140625" style="3"/>
    <col min="8344" max="8344" width="10.28515625" style="3" bestFit="1" customWidth="1"/>
    <col min="8345" max="8346" width="9.28515625" style="3" bestFit="1" customWidth="1"/>
    <col min="8347" max="8347" width="9.140625" style="3"/>
    <col min="8348" max="8348" width="10.28515625" style="3" bestFit="1" customWidth="1"/>
    <col min="8349" max="8350" width="9.28515625" style="3" bestFit="1" customWidth="1"/>
    <col min="8351" max="8351" width="9.140625" style="3"/>
    <col min="8352" max="8352" width="10.28515625" style="3" bestFit="1" customWidth="1"/>
    <col min="8353" max="8354" width="9.28515625" style="3" bestFit="1" customWidth="1"/>
    <col min="8355" max="8355" width="9.140625" style="3"/>
    <col min="8356" max="8356" width="10.28515625" style="3" bestFit="1" customWidth="1"/>
    <col min="8357" max="8358" width="9.28515625" style="3" bestFit="1" customWidth="1"/>
    <col min="8359" max="8359" width="9.140625" style="3"/>
    <col min="8360" max="8360" width="10.28515625" style="3" bestFit="1" customWidth="1"/>
    <col min="8361" max="8362" width="9.28515625" style="3" bestFit="1" customWidth="1"/>
    <col min="8363" max="8363" width="9.140625" style="3"/>
    <col min="8364" max="8364" width="10.28515625" style="3" bestFit="1" customWidth="1"/>
    <col min="8365" max="8366" width="9.28515625" style="3" bestFit="1" customWidth="1"/>
    <col min="8367" max="8367" width="9.140625" style="3"/>
    <col min="8368" max="8368" width="10.28515625" style="3" bestFit="1" customWidth="1"/>
    <col min="8369" max="8370" width="9.28515625" style="3" bestFit="1" customWidth="1"/>
    <col min="8371" max="8371" width="9.140625" style="3"/>
    <col min="8372" max="8372" width="10.28515625" style="3" bestFit="1" customWidth="1"/>
    <col min="8373" max="8374" width="9.28515625" style="3" bestFit="1" customWidth="1"/>
    <col min="8375" max="8375" width="9.140625" style="3"/>
    <col min="8376" max="8376" width="10.28515625" style="3" bestFit="1" customWidth="1"/>
    <col min="8377" max="8378" width="9.28515625" style="3" bestFit="1" customWidth="1"/>
    <col min="8379" max="8379" width="9.140625" style="3"/>
    <col min="8380" max="8380" width="10.28515625" style="3" bestFit="1" customWidth="1"/>
    <col min="8381" max="8382" width="9.28515625" style="3" bestFit="1" customWidth="1"/>
    <col min="8383" max="8383" width="9.140625" style="3"/>
    <col min="8384" max="8384" width="10.28515625" style="3" bestFit="1" customWidth="1"/>
    <col min="8385" max="8386" width="9.28515625" style="3" bestFit="1" customWidth="1"/>
    <col min="8387" max="8387" width="9.140625" style="3"/>
    <col min="8388" max="8388" width="10.28515625" style="3" bestFit="1" customWidth="1"/>
    <col min="8389" max="8390" width="9.28515625" style="3" bestFit="1" customWidth="1"/>
    <col min="8391" max="8391" width="9.140625" style="3"/>
    <col min="8392" max="8392" width="10.28515625" style="3" bestFit="1" customWidth="1"/>
    <col min="8393" max="8394" width="9.28515625" style="3" bestFit="1" customWidth="1"/>
    <col min="8395" max="8395" width="9.140625" style="3"/>
    <col min="8396" max="8396" width="10.28515625" style="3" bestFit="1" customWidth="1"/>
    <col min="8397" max="8398" width="9.28515625" style="3" bestFit="1" customWidth="1"/>
    <col min="8399" max="8399" width="9.140625" style="3"/>
    <col min="8400" max="8400" width="10.28515625" style="3" bestFit="1" customWidth="1"/>
    <col min="8401" max="8402" width="9.28515625" style="3" bestFit="1" customWidth="1"/>
    <col min="8403" max="8403" width="9.140625" style="3"/>
    <col min="8404" max="8404" width="10.28515625" style="3" bestFit="1" customWidth="1"/>
    <col min="8405" max="8406" width="9.28515625" style="3" bestFit="1" customWidth="1"/>
    <col min="8407" max="8407" width="9.140625" style="3"/>
    <col min="8408" max="8408" width="10.28515625" style="3" bestFit="1" customWidth="1"/>
    <col min="8409" max="8410" width="9.28515625" style="3" bestFit="1" customWidth="1"/>
    <col min="8411" max="8411" width="9.140625" style="3"/>
    <col min="8412" max="8412" width="10.28515625" style="3" bestFit="1" customWidth="1"/>
    <col min="8413" max="8414" width="9.28515625" style="3" bestFit="1" customWidth="1"/>
    <col min="8415" max="8415" width="9.140625" style="3"/>
    <col min="8416" max="8416" width="10.28515625" style="3" bestFit="1" customWidth="1"/>
    <col min="8417" max="8418" width="9.28515625" style="3" bestFit="1" customWidth="1"/>
    <col min="8419" max="8419" width="9.140625" style="3"/>
    <col min="8420" max="8420" width="10.28515625" style="3" bestFit="1" customWidth="1"/>
    <col min="8421" max="8422" width="9.28515625" style="3" bestFit="1" customWidth="1"/>
    <col min="8423" max="8423" width="9.140625" style="3"/>
    <col min="8424" max="8424" width="10.28515625" style="3" bestFit="1" customWidth="1"/>
    <col min="8425" max="8426" width="9.28515625" style="3" bestFit="1" customWidth="1"/>
    <col min="8427" max="8427" width="9.140625" style="3"/>
    <col min="8428" max="8428" width="10.28515625" style="3" bestFit="1" customWidth="1"/>
    <col min="8429" max="8430" width="9.28515625" style="3" bestFit="1" customWidth="1"/>
    <col min="8431" max="8431" width="9.140625" style="3"/>
    <col min="8432" max="8432" width="10.28515625" style="3" bestFit="1" customWidth="1"/>
    <col min="8433" max="8434" width="9.28515625" style="3" bestFit="1" customWidth="1"/>
    <col min="8435" max="8435" width="9.140625" style="3"/>
    <col min="8436" max="8436" width="10.28515625" style="3" bestFit="1" customWidth="1"/>
    <col min="8437" max="8438" width="9.28515625" style="3" bestFit="1" customWidth="1"/>
    <col min="8439" max="8439" width="9.140625" style="3"/>
    <col min="8440" max="8440" width="10.28515625" style="3" bestFit="1" customWidth="1"/>
    <col min="8441" max="8442" width="9.28515625" style="3" bestFit="1" customWidth="1"/>
    <col min="8443" max="8443" width="9.140625" style="3"/>
    <col min="8444" max="8444" width="10.28515625" style="3" bestFit="1" customWidth="1"/>
    <col min="8445" max="8446" width="9.28515625" style="3" bestFit="1" customWidth="1"/>
    <col min="8447" max="8447" width="9.140625" style="3"/>
    <col min="8448" max="8448" width="10.28515625" style="3" bestFit="1" customWidth="1"/>
    <col min="8449" max="8450" width="9.28515625" style="3" bestFit="1" customWidth="1"/>
    <col min="8451" max="8451" width="9.140625" style="3"/>
    <col min="8452" max="8452" width="10.28515625" style="3" bestFit="1" customWidth="1"/>
    <col min="8453" max="8454" width="9.28515625" style="3" bestFit="1" customWidth="1"/>
    <col min="8455" max="8455" width="9.140625" style="3"/>
    <col min="8456" max="8456" width="10.28515625" style="3" bestFit="1" customWidth="1"/>
    <col min="8457" max="8458" width="9.28515625" style="3" bestFit="1" customWidth="1"/>
    <col min="8459" max="8459" width="9.140625" style="3"/>
    <col min="8460" max="8460" width="10.28515625" style="3" bestFit="1" customWidth="1"/>
    <col min="8461" max="8462" width="9.28515625" style="3" bestFit="1" customWidth="1"/>
    <col min="8463" max="8463" width="9.140625" style="3"/>
    <col min="8464" max="8464" width="10.28515625" style="3" bestFit="1" customWidth="1"/>
    <col min="8465" max="8466" width="9.28515625" style="3" bestFit="1" customWidth="1"/>
    <col min="8467" max="8467" width="9.140625" style="3"/>
    <col min="8468" max="8468" width="10.28515625" style="3" bestFit="1" customWidth="1"/>
    <col min="8469" max="8470" width="9.28515625" style="3" bestFit="1" customWidth="1"/>
    <col min="8471" max="8471" width="9.140625" style="3"/>
    <col min="8472" max="8472" width="10.28515625" style="3" bestFit="1" customWidth="1"/>
    <col min="8473" max="8474" width="9.28515625" style="3" bestFit="1" customWidth="1"/>
    <col min="8475" max="8475" width="9.140625" style="3"/>
    <col min="8476" max="8476" width="10.28515625" style="3" bestFit="1" customWidth="1"/>
    <col min="8477" max="8478" width="9.28515625" style="3" bestFit="1" customWidth="1"/>
    <col min="8479" max="8479" width="9.140625" style="3"/>
    <col min="8480" max="8480" width="10.28515625" style="3" bestFit="1" customWidth="1"/>
    <col min="8481" max="8482" width="9.28515625" style="3" bestFit="1" customWidth="1"/>
    <col min="8483" max="8483" width="9.140625" style="3"/>
    <col min="8484" max="8484" width="10.28515625" style="3" bestFit="1" customWidth="1"/>
    <col min="8485" max="8486" width="9.28515625" style="3" bestFit="1" customWidth="1"/>
    <col min="8487" max="8487" width="9.140625" style="3"/>
    <col min="8488" max="8488" width="10.28515625" style="3" bestFit="1" customWidth="1"/>
    <col min="8489" max="8490" width="9.28515625" style="3" bestFit="1" customWidth="1"/>
    <col min="8491" max="8491" width="9.140625" style="3"/>
    <col min="8492" max="8492" width="10.28515625" style="3" bestFit="1" customWidth="1"/>
    <col min="8493" max="8494" width="9.28515625" style="3" bestFit="1" customWidth="1"/>
    <col min="8495" max="8495" width="9.140625" style="3"/>
    <col min="8496" max="8496" width="10.28515625" style="3" bestFit="1" customWidth="1"/>
    <col min="8497" max="8498" width="9.28515625" style="3" bestFit="1" customWidth="1"/>
    <col min="8499" max="8499" width="9.140625" style="3"/>
    <col min="8500" max="8500" width="10.28515625" style="3" bestFit="1" customWidth="1"/>
    <col min="8501" max="8502" width="9.28515625" style="3" bestFit="1" customWidth="1"/>
    <col min="8503" max="8503" width="9.140625" style="3"/>
    <col min="8504" max="8504" width="10.28515625" style="3" bestFit="1" customWidth="1"/>
    <col min="8505" max="8506" width="9.28515625" style="3" bestFit="1" customWidth="1"/>
    <col min="8507" max="8507" width="9.140625" style="3"/>
    <col min="8508" max="8508" width="10.28515625" style="3" bestFit="1" customWidth="1"/>
    <col min="8509" max="8510" width="9.28515625" style="3" bestFit="1" customWidth="1"/>
    <col min="8511" max="8511" width="9.140625" style="3"/>
    <col min="8512" max="8512" width="10.28515625" style="3" bestFit="1" customWidth="1"/>
    <col min="8513" max="8514" width="9.28515625" style="3" bestFit="1" customWidth="1"/>
    <col min="8515" max="8515" width="9.140625" style="3"/>
    <col min="8516" max="8516" width="10.28515625" style="3" bestFit="1" customWidth="1"/>
    <col min="8517" max="8518" width="9.28515625" style="3" bestFit="1" customWidth="1"/>
    <col min="8519" max="8519" width="9.140625" style="3"/>
    <col min="8520" max="8520" width="10.28515625" style="3" bestFit="1" customWidth="1"/>
    <col min="8521" max="8522" width="9.28515625" style="3" bestFit="1" customWidth="1"/>
    <col min="8523" max="8523" width="9.140625" style="3"/>
    <col min="8524" max="8524" width="10.28515625" style="3" bestFit="1" customWidth="1"/>
    <col min="8525" max="8526" width="9.28515625" style="3" bestFit="1" customWidth="1"/>
    <col min="8527" max="8527" width="9.140625" style="3"/>
    <col min="8528" max="8528" width="10.28515625" style="3" bestFit="1" customWidth="1"/>
    <col min="8529" max="8530" width="9.28515625" style="3" bestFit="1" customWidth="1"/>
    <col min="8531" max="8531" width="9.140625" style="3"/>
    <col min="8532" max="8532" width="10.28515625" style="3" bestFit="1" customWidth="1"/>
    <col min="8533" max="8534" width="9.28515625" style="3" bestFit="1" customWidth="1"/>
    <col min="8535" max="8535" width="9.140625" style="3"/>
    <col min="8536" max="8536" width="10.28515625" style="3" bestFit="1" customWidth="1"/>
    <col min="8537" max="8538" width="9.28515625" style="3" bestFit="1" customWidth="1"/>
    <col min="8539" max="8539" width="9.140625" style="3"/>
    <col min="8540" max="8540" width="10.28515625" style="3" bestFit="1" customWidth="1"/>
    <col min="8541" max="8542" width="9.28515625" style="3" bestFit="1" customWidth="1"/>
    <col min="8543" max="8543" width="9.140625" style="3"/>
    <col min="8544" max="8544" width="10.28515625" style="3" bestFit="1" customWidth="1"/>
    <col min="8545" max="8546" width="9.28515625" style="3" bestFit="1" customWidth="1"/>
    <col min="8547" max="8547" width="9.140625" style="3"/>
    <col min="8548" max="8548" width="10.28515625" style="3" bestFit="1" customWidth="1"/>
    <col min="8549" max="8550" width="9.28515625" style="3" bestFit="1" customWidth="1"/>
    <col min="8551" max="8551" width="9.140625" style="3"/>
    <col min="8552" max="8552" width="10.28515625" style="3" bestFit="1" customWidth="1"/>
    <col min="8553" max="8554" width="9.28515625" style="3" bestFit="1" customWidth="1"/>
    <col min="8555" max="8555" width="9.140625" style="3"/>
    <col min="8556" max="8556" width="10.28515625" style="3" bestFit="1" customWidth="1"/>
    <col min="8557" max="8558" width="9.28515625" style="3" bestFit="1" customWidth="1"/>
    <col min="8559" max="8559" width="9.140625" style="3"/>
    <col min="8560" max="8560" width="10.28515625" style="3" bestFit="1" customWidth="1"/>
    <col min="8561" max="8562" width="9.28515625" style="3" bestFit="1" customWidth="1"/>
    <col min="8563" max="8563" width="9.140625" style="3"/>
    <col min="8564" max="8564" width="10.28515625" style="3" bestFit="1" customWidth="1"/>
    <col min="8565" max="8566" width="9.28515625" style="3" bestFit="1" customWidth="1"/>
    <col min="8567" max="8567" width="9.140625" style="3"/>
    <col min="8568" max="8568" width="10.28515625" style="3" bestFit="1" customWidth="1"/>
    <col min="8569" max="8570" width="9.28515625" style="3" bestFit="1" customWidth="1"/>
    <col min="8571" max="8571" width="9.140625" style="3"/>
    <col min="8572" max="8572" width="10.28515625" style="3" bestFit="1" customWidth="1"/>
    <col min="8573" max="8574" width="9.28515625" style="3" bestFit="1" customWidth="1"/>
    <col min="8575" max="8575" width="9.140625" style="3"/>
    <col min="8576" max="8576" width="10.28515625" style="3" bestFit="1" customWidth="1"/>
    <col min="8577" max="8578" width="9.28515625" style="3" bestFit="1" customWidth="1"/>
    <col min="8579" max="8579" width="9.140625" style="3"/>
    <col min="8580" max="8580" width="10.28515625" style="3" bestFit="1" customWidth="1"/>
    <col min="8581" max="8582" width="9.28515625" style="3" bestFit="1" customWidth="1"/>
    <col min="8583" max="8583" width="9.140625" style="3"/>
    <col min="8584" max="8584" width="10.28515625" style="3" bestFit="1" customWidth="1"/>
    <col min="8585" max="8586" width="9.28515625" style="3" bestFit="1" customWidth="1"/>
    <col min="8587" max="8587" width="9.140625" style="3"/>
    <col min="8588" max="8588" width="10.28515625" style="3" bestFit="1" customWidth="1"/>
    <col min="8589" max="8590" width="9.28515625" style="3" bestFit="1" customWidth="1"/>
    <col min="8591" max="8591" width="9.140625" style="3"/>
    <col min="8592" max="8592" width="10.28515625" style="3" bestFit="1" customWidth="1"/>
    <col min="8593" max="8594" width="9.28515625" style="3" bestFit="1" customWidth="1"/>
    <col min="8595" max="8595" width="9.140625" style="3"/>
    <col min="8596" max="8596" width="10.28515625" style="3" bestFit="1" customWidth="1"/>
    <col min="8597" max="8598" width="9.28515625" style="3" bestFit="1" customWidth="1"/>
    <col min="8599" max="8599" width="9.140625" style="3"/>
    <col min="8600" max="8600" width="10.28515625" style="3" bestFit="1" customWidth="1"/>
    <col min="8601" max="8602" width="9.28515625" style="3" bestFit="1" customWidth="1"/>
    <col min="8603" max="8603" width="9.140625" style="3"/>
    <col min="8604" max="8604" width="10.28515625" style="3" bestFit="1" customWidth="1"/>
    <col min="8605" max="8606" width="9.28515625" style="3" bestFit="1" customWidth="1"/>
    <col min="8607" max="8607" width="9.140625" style="3"/>
    <col min="8608" max="8608" width="10.28515625" style="3" bestFit="1" customWidth="1"/>
    <col min="8609" max="8610" width="9.28515625" style="3" bestFit="1" customWidth="1"/>
    <col min="8611" max="8611" width="9.140625" style="3"/>
    <col min="8612" max="8612" width="10.28515625" style="3" bestFit="1" customWidth="1"/>
    <col min="8613" max="8614" width="9.28515625" style="3" bestFit="1" customWidth="1"/>
    <col min="8615" max="8615" width="9.140625" style="3"/>
    <col min="8616" max="8616" width="10.28515625" style="3" bestFit="1" customWidth="1"/>
    <col min="8617" max="8618" width="9.28515625" style="3" bestFit="1" customWidth="1"/>
    <col min="8619" max="8619" width="9.140625" style="3"/>
    <col min="8620" max="8620" width="10.28515625" style="3" bestFit="1" customWidth="1"/>
    <col min="8621" max="8622" width="9.28515625" style="3" bestFit="1" customWidth="1"/>
    <col min="8623" max="8623" width="9.140625" style="3"/>
    <col min="8624" max="8624" width="10.28515625" style="3" bestFit="1" customWidth="1"/>
    <col min="8625" max="8626" width="9.28515625" style="3" bestFit="1" customWidth="1"/>
    <col min="8627" max="8627" width="9.140625" style="3"/>
    <col min="8628" max="8628" width="10.28515625" style="3" bestFit="1" customWidth="1"/>
    <col min="8629" max="8630" width="9.28515625" style="3" bestFit="1" customWidth="1"/>
    <col min="8631" max="8631" width="9.140625" style="3"/>
    <col min="8632" max="8632" width="10.28515625" style="3" bestFit="1" customWidth="1"/>
    <col min="8633" max="8634" width="9.28515625" style="3" bestFit="1" customWidth="1"/>
    <col min="8635" max="8635" width="9.140625" style="3"/>
    <col min="8636" max="8636" width="10.28515625" style="3" bestFit="1" customWidth="1"/>
    <col min="8637" max="8638" width="9.28515625" style="3" bestFit="1" customWidth="1"/>
    <col min="8639" max="8639" width="9.140625" style="3"/>
    <col min="8640" max="8640" width="10.28515625" style="3" bestFit="1" customWidth="1"/>
    <col min="8641" max="8642" width="9.28515625" style="3" bestFit="1" customWidth="1"/>
    <col min="8643" max="8643" width="9.140625" style="3"/>
    <col min="8644" max="8644" width="10.28515625" style="3" bestFit="1" customWidth="1"/>
    <col min="8645" max="8646" width="9.28515625" style="3" bestFit="1" customWidth="1"/>
    <col min="8647" max="8647" width="9.140625" style="3"/>
    <col min="8648" max="8648" width="10.28515625" style="3" bestFit="1" customWidth="1"/>
    <col min="8649" max="8650" width="9.28515625" style="3" bestFit="1" customWidth="1"/>
    <col min="8651" max="8651" width="9.140625" style="3"/>
    <col min="8652" max="8652" width="10.28515625" style="3" bestFit="1" customWidth="1"/>
    <col min="8653" max="8654" width="9.28515625" style="3" bestFit="1" customWidth="1"/>
    <col min="8655" max="8655" width="9.140625" style="3"/>
    <col min="8656" max="8656" width="10.28515625" style="3" bestFit="1" customWidth="1"/>
    <col min="8657" max="8658" width="9.28515625" style="3" bestFit="1" customWidth="1"/>
    <col min="8659" max="8659" width="9.140625" style="3"/>
    <col min="8660" max="8660" width="10.28515625" style="3" bestFit="1" customWidth="1"/>
    <col min="8661" max="8662" width="9.28515625" style="3" bestFit="1" customWidth="1"/>
    <col min="8663" max="8663" width="9.140625" style="3"/>
    <col min="8664" max="8664" width="10.28515625" style="3" bestFit="1" customWidth="1"/>
    <col min="8665" max="8666" width="9.28515625" style="3" bestFit="1" customWidth="1"/>
    <col min="8667" max="8667" width="9.140625" style="3"/>
    <col min="8668" max="8668" width="10.28515625" style="3" bestFit="1" customWidth="1"/>
    <col min="8669" max="8670" width="9.28515625" style="3" bestFit="1" customWidth="1"/>
    <col min="8671" max="8671" width="9.140625" style="3"/>
    <col min="8672" max="8672" width="10.28515625" style="3" bestFit="1" customWidth="1"/>
    <col min="8673" max="8674" width="9.28515625" style="3" bestFit="1" customWidth="1"/>
    <col min="8675" max="8675" width="9.140625" style="3"/>
    <col min="8676" max="8676" width="10.28515625" style="3" bestFit="1" customWidth="1"/>
    <col min="8677" max="8678" width="9.28515625" style="3" bestFit="1" customWidth="1"/>
    <col min="8679" max="8679" width="9.140625" style="3"/>
    <col min="8680" max="8680" width="10.28515625" style="3" bestFit="1" customWidth="1"/>
    <col min="8681" max="8682" width="9.28515625" style="3" bestFit="1" customWidth="1"/>
    <col min="8683" max="8683" width="9.140625" style="3"/>
    <col min="8684" max="8684" width="10.28515625" style="3" bestFit="1" customWidth="1"/>
    <col min="8685" max="8686" width="9.28515625" style="3" bestFit="1" customWidth="1"/>
    <col min="8687" max="8687" width="9.140625" style="3"/>
    <col min="8688" max="8688" width="10.28515625" style="3" bestFit="1" customWidth="1"/>
    <col min="8689" max="8690" width="9.28515625" style="3" bestFit="1" customWidth="1"/>
    <col min="8691" max="8691" width="9.140625" style="3"/>
    <col min="8692" max="8692" width="10.28515625" style="3" bestFit="1" customWidth="1"/>
    <col min="8693" max="8694" width="9.28515625" style="3" bestFit="1" customWidth="1"/>
    <col min="8695" max="8695" width="9.140625" style="3"/>
    <col min="8696" max="8696" width="10.28515625" style="3" bestFit="1" customWidth="1"/>
    <col min="8697" max="8698" width="9.28515625" style="3" bestFit="1" customWidth="1"/>
    <col min="8699" max="8699" width="9.140625" style="3"/>
    <col min="8700" max="8700" width="10.28515625" style="3" bestFit="1" customWidth="1"/>
    <col min="8701" max="8702" width="9.28515625" style="3" bestFit="1" customWidth="1"/>
    <col min="8703" max="8703" width="9.140625" style="3"/>
    <col min="8704" max="8704" width="10.28515625" style="3" bestFit="1" customWidth="1"/>
    <col min="8705" max="8706" width="9.28515625" style="3" bestFit="1" customWidth="1"/>
    <col min="8707" max="8707" width="9.140625" style="3"/>
    <col min="8708" max="8708" width="10.28515625" style="3" bestFit="1" customWidth="1"/>
    <col min="8709" max="8710" width="9.28515625" style="3" bestFit="1" customWidth="1"/>
    <col min="8711" max="8711" width="9.140625" style="3"/>
    <col min="8712" max="8712" width="10.28515625" style="3" bestFit="1" customWidth="1"/>
    <col min="8713" max="8714" width="9.28515625" style="3" bestFit="1" customWidth="1"/>
    <col min="8715" max="8715" width="9.140625" style="3"/>
    <col min="8716" max="8716" width="10.28515625" style="3" bestFit="1" customWidth="1"/>
    <col min="8717" max="8718" width="9.28515625" style="3" bestFit="1" customWidth="1"/>
    <col min="8719" max="8719" width="9.140625" style="3"/>
    <col min="8720" max="8720" width="10.28515625" style="3" bestFit="1" customWidth="1"/>
    <col min="8721" max="8722" width="9.28515625" style="3" bestFit="1" customWidth="1"/>
    <col min="8723" max="8723" width="9.140625" style="3"/>
    <col min="8724" max="8724" width="10.28515625" style="3" bestFit="1" customWidth="1"/>
    <col min="8725" max="8726" width="9.28515625" style="3" bestFit="1" customWidth="1"/>
    <col min="8727" max="8727" width="9.140625" style="3"/>
    <col min="8728" max="8728" width="10.28515625" style="3" bestFit="1" customWidth="1"/>
    <col min="8729" max="8730" width="9.28515625" style="3" bestFit="1" customWidth="1"/>
    <col min="8731" max="8731" width="9.140625" style="3"/>
    <col min="8732" max="8732" width="10.28515625" style="3" bestFit="1" customWidth="1"/>
    <col min="8733" max="8734" width="9.28515625" style="3" bestFit="1" customWidth="1"/>
    <col min="8735" max="8735" width="9.140625" style="3"/>
    <col min="8736" max="8736" width="10.28515625" style="3" bestFit="1" customWidth="1"/>
    <col min="8737" max="8738" width="9.28515625" style="3" bestFit="1" customWidth="1"/>
    <col min="8739" max="8739" width="9.140625" style="3"/>
    <col min="8740" max="8740" width="10.28515625" style="3" bestFit="1" customWidth="1"/>
    <col min="8741" max="8742" width="9.28515625" style="3" bestFit="1" customWidth="1"/>
    <col min="8743" max="8743" width="9.140625" style="3"/>
    <col min="8744" max="8744" width="10.28515625" style="3" bestFit="1" customWidth="1"/>
    <col min="8745" max="8746" width="9.28515625" style="3" bestFit="1" customWidth="1"/>
    <col min="8747" max="8747" width="9.140625" style="3"/>
    <col min="8748" max="8748" width="10.28515625" style="3" bestFit="1" customWidth="1"/>
    <col min="8749" max="8750" width="9.28515625" style="3" bestFit="1" customWidth="1"/>
    <col min="8751" max="8751" width="9.140625" style="3"/>
    <col min="8752" max="8752" width="10.28515625" style="3" bestFit="1" customWidth="1"/>
    <col min="8753" max="8754" width="9.28515625" style="3" bestFit="1" customWidth="1"/>
    <col min="8755" max="8755" width="9.140625" style="3"/>
    <col min="8756" max="8756" width="10.28515625" style="3" bestFit="1" customWidth="1"/>
    <col min="8757" max="8758" width="9.28515625" style="3" bestFit="1" customWidth="1"/>
    <col min="8759" max="8759" width="9.140625" style="3"/>
    <col min="8760" max="8760" width="10.28515625" style="3" bestFit="1" customWidth="1"/>
    <col min="8761" max="8762" width="9.28515625" style="3" bestFit="1" customWidth="1"/>
    <col min="8763" max="8763" width="9.140625" style="3"/>
    <col min="8764" max="8764" width="10.28515625" style="3" bestFit="1" customWidth="1"/>
    <col min="8765" max="8766" width="9.28515625" style="3" bestFit="1" customWidth="1"/>
    <col min="8767" max="8767" width="9.140625" style="3"/>
    <col min="8768" max="8768" width="10.28515625" style="3" bestFit="1" customWidth="1"/>
    <col min="8769" max="8770" width="9.28515625" style="3" bestFit="1" customWidth="1"/>
    <col min="8771" max="8771" width="9.140625" style="3"/>
    <col min="8772" max="8772" width="10.28515625" style="3" bestFit="1" customWidth="1"/>
    <col min="8773" max="8774" width="9.28515625" style="3" bestFit="1" customWidth="1"/>
    <col min="8775" max="8775" width="9.140625" style="3"/>
    <col min="8776" max="8776" width="10.28515625" style="3" bestFit="1" customWidth="1"/>
    <col min="8777" max="8778" width="9.28515625" style="3" bestFit="1" customWidth="1"/>
    <col min="8779" max="8779" width="9.140625" style="3"/>
    <col min="8780" max="8780" width="10.28515625" style="3" bestFit="1" customWidth="1"/>
    <col min="8781" max="8782" width="9.28515625" style="3" bestFit="1" customWidth="1"/>
    <col min="8783" max="8783" width="9.140625" style="3"/>
    <col min="8784" max="8784" width="10.28515625" style="3" bestFit="1" customWidth="1"/>
    <col min="8785" max="8786" width="9.28515625" style="3" bestFit="1" customWidth="1"/>
    <col min="8787" max="8787" width="9.140625" style="3"/>
    <col min="8788" max="8788" width="10.28515625" style="3" bestFit="1" customWidth="1"/>
    <col min="8789" max="8790" width="9.28515625" style="3" bestFit="1" customWidth="1"/>
    <col min="8791" max="8791" width="9.140625" style="3"/>
    <col min="8792" max="8792" width="10.28515625" style="3" bestFit="1" customWidth="1"/>
    <col min="8793" max="8794" width="9.28515625" style="3" bestFit="1" customWidth="1"/>
    <col min="8795" max="8795" width="9.140625" style="3"/>
    <col min="8796" max="8796" width="10.28515625" style="3" bestFit="1" customWidth="1"/>
    <col min="8797" max="8798" width="9.28515625" style="3" bestFit="1" customWidth="1"/>
    <col min="8799" max="8799" width="9.140625" style="3"/>
    <col min="8800" max="8800" width="10.28515625" style="3" bestFit="1" customWidth="1"/>
    <col min="8801" max="8802" width="9.28515625" style="3" bestFit="1" customWidth="1"/>
    <col min="8803" max="8803" width="9.140625" style="3"/>
    <col min="8804" max="8804" width="10.28515625" style="3" bestFit="1" customWidth="1"/>
    <col min="8805" max="8806" width="9.28515625" style="3" bestFit="1" customWidth="1"/>
    <col min="8807" max="8807" width="9.140625" style="3"/>
    <col min="8808" max="8808" width="10.28515625" style="3" bestFit="1" customWidth="1"/>
    <col min="8809" max="8810" width="9.28515625" style="3" bestFit="1" customWidth="1"/>
    <col min="8811" max="8811" width="9.140625" style="3"/>
    <col min="8812" max="8812" width="10.28515625" style="3" bestFit="1" customWidth="1"/>
    <col min="8813" max="8814" width="9.28515625" style="3" bestFit="1" customWidth="1"/>
    <col min="8815" max="8815" width="9.140625" style="3"/>
    <col min="8816" max="8816" width="10.28515625" style="3" bestFit="1" customWidth="1"/>
    <col min="8817" max="8818" width="9.28515625" style="3" bestFit="1" customWidth="1"/>
    <col min="8819" max="8819" width="9.140625" style="3"/>
    <col min="8820" max="8820" width="10.28515625" style="3" bestFit="1" customWidth="1"/>
    <col min="8821" max="8822" width="9.28515625" style="3" bestFit="1" customWidth="1"/>
    <col min="8823" max="8823" width="9.140625" style="3"/>
    <col min="8824" max="8824" width="10.28515625" style="3" bestFit="1" customWidth="1"/>
    <col min="8825" max="8826" width="9.28515625" style="3" bestFit="1" customWidth="1"/>
    <col min="8827" max="8827" width="9.140625" style="3"/>
    <col min="8828" max="8828" width="10.28515625" style="3" bestFit="1" customWidth="1"/>
    <col min="8829" max="8830" width="9.28515625" style="3" bestFit="1" customWidth="1"/>
    <col min="8831" max="8831" width="9.140625" style="3"/>
    <col min="8832" max="8832" width="10.28515625" style="3" bestFit="1" customWidth="1"/>
    <col min="8833" max="8834" width="9.28515625" style="3" bestFit="1" customWidth="1"/>
    <col min="8835" max="8835" width="9.140625" style="3"/>
    <col min="8836" max="8836" width="10.28515625" style="3" bestFit="1" customWidth="1"/>
    <col min="8837" max="8838" width="9.28515625" style="3" bestFit="1" customWidth="1"/>
    <col min="8839" max="8839" width="9.140625" style="3"/>
    <col min="8840" max="8840" width="10.28515625" style="3" bestFit="1" customWidth="1"/>
    <col min="8841" max="8842" width="9.28515625" style="3" bestFit="1" customWidth="1"/>
    <col min="8843" max="8843" width="9.140625" style="3"/>
    <col min="8844" max="8844" width="10.28515625" style="3" bestFit="1" customWidth="1"/>
    <col min="8845" max="8846" width="9.28515625" style="3" bestFit="1" customWidth="1"/>
    <col min="8847" max="8847" width="9.140625" style="3"/>
    <col min="8848" max="8848" width="10.28515625" style="3" bestFit="1" customWidth="1"/>
    <col min="8849" max="8850" width="9.28515625" style="3" bestFit="1" customWidth="1"/>
    <col min="8851" max="8851" width="9.140625" style="3"/>
    <col min="8852" max="8852" width="10.28515625" style="3" bestFit="1" customWidth="1"/>
    <col min="8853" max="8854" width="9.28515625" style="3" bestFit="1" customWidth="1"/>
    <col min="8855" max="8855" width="9.140625" style="3"/>
    <col min="8856" max="8856" width="10.28515625" style="3" bestFit="1" customWidth="1"/>
    <col min="8857" max="8858" width="9.28515625" style="3" bestFit="1" customWidth="1"/>
    <col min="8859" max="8859" width="9.140625" style="3"/>
    <col min="8860" max="8860" width="10.28515625" style="3" bestFit="1" customWidth="1"/>
    <col min="8861" max="8862" width="9.28515625" style="3" bestFit="1" customWidth="1"/>
    <col min="8863" max="8863" width="9.140625" style="3"/>
    <col min="8864" max="8864" width="10.28515625" style="3" bestFit="1" customWidth="1"/>
    <col min="8865" max="8866" width="9.28515625" style="3" bestFit="1" customWidth="1"/>
    <col min="8867" max="8867" width="9.140625" style="3"/>
    <col min="8868" max="8868" width="10.28515625" style="3" bestFit="1" customWidth="1"/>
    <col min="8869" max="8870" width="9.28515625" style="3" bestFit="1" customWidth="1"/>
    <col min="8871" max="8871" width="9.140625" style="3"/>
    <col min="8872" max="8872" width="10.28515625" style="3" bestFit="1" customWidth="1"/>
    <col min="8873" max="8874" width="9.28515625" style="3" bestFit="1" customWidth="1"/>
    <col min="8875" max="8875" width="9.140625" style="3"/>
    <col min="8876" max="8876" width="10.28515625" style="3" bestFit="1" customWidth="1"/>
    <col min="8877" max="8878" width="9.28515625" style="3" bestFit="1" customWidth="1"/>
    <col min="8879" max="8879" width="9.140625" style="3"/>
    <col min="8880" max="8880" width="10.28515625" style="3" bestFit="1" customWidth="1"/>
    <col min="8881" max="8882" width="9.28515625" style="3" bestFit="1" customWidth="1"/>
    <col min="8883" max="8883" width="9.140625" style="3"/>
    <col min="8884" max="8884" width="10.28515625" style="3" bestFit="1" customWidth="1"/>
    <col min="8885" max="8886" width="9.28515625" style="3" bestFit="1" customWidth="1"/>
    <col min="8887" max="8887" width="9.140625" style="3"/>
    <col min="8888" max="8888" width="10.28515625" style="3" bestFit="1" customWidth="1"/>
    <col min="8889" max="8890" width="9.28515625" style="3" bestFit="1" customWidth="1"/>
    <col min="8891" max="8891" width="9.140625" style="3"/>
    <col min="8892" max="8892" width="10.28515625" style="3" bestFit="1" customWidth="1"/>
    <col min="8893" max="8894" width="9.28515625" style="3" bestFit="1" customWidth="1"/>
    <col min="8895" max="8895" width="9.140625" style="3"/>
    <col min="8896" max="8896" width="10.28515625" style="3" bestFit="1" customWidth="1"/>
    <col min="8897" max="8898" width="9.28515625" style="3" bestFit="1" customWidth="1"/>
    <col min="8899" max="8899" width="9.140625" style="3"/>
    <col min="8900" max="8900" width="10.28515625" style="3" bestFit="1" customWidth="1"/>
    <col min="8901" max="8902" width="9.28515625" style="3" bestFit="1" customWidth="1"/>
    <col min="8903" max="8903" width="9.140625" style="3"/>
    <col min="8904" max="8904" width="10.28515625" style="3" bestFit="1" customWidth="1"/>
    <col min="8905" max="8906" width="9.28515625" style="3" bestFit="1" customWidth="1"/>
    <col min="8907" max="8907" width="9.140625" style="3"/>
    <col min="8908" max="8908" width="10.28515625" style="3" bestFit="1" customWidth="1"/>
    <col min="8909" max="8910" width="9.28515625" style="3" bestFit="1" customWidth="1"/>
    <col min="8911" max="8911" width="9.140625" style="3"/>
    <col min="8912" max="8912" width="10.28515625" style="3" bestFit="1" customWidth="1"/>
    <col min="8913" max="8914" width="9.28515625" style="3" bestFit="1" customWidth="1"/>
    <col min="8915" max="8915" width="9.140625" style="3"/>
    <col min="8916" max="8916" width="10.28515625" style="3" bestFit="1" customWidth="1"/>
    <col min="8917" max="8918" width="9.28515625" style="3" bestFit="1" customWidth="1"/>
    <col min="8919" max="8919" width="9.140625" style="3"/>
    <col min="8920" max="8920" width="10.28515625" style="3" bestFit="1" customWidth="1"/>
    <col min="8921" max="8922" width="9.28515625" style="3" bestFit="1" customWidth="1"/>
    <col min="8923" max="8923" width="9.140625" style="3"/>
    <col min="8924" max="8924" width="10.28515625" style="3" bestFit="1" customWidth="1"/>
    <col min="8925" max="8926" width="9.28515625" style="3" bestFit="1" customWidth="1"/>
    <col min="8927" max="8927" width="9.140625" style="3"/>
    <col min="8928" max="8928" width="10.28515625" style="3" bestFit="1" customWidth="1"/>
    <col min="8929" max="8930" width="9.28515625" style="3" bestFit="1" customWidth="1"/>
    <col min="8931" max="8931" width="9.140625" style="3"/>
    <col min="8932" max="8932" width="10.28515625" style="3" bestFit="1" customWidth="1"/>
    <col min="8933" max="8934" width="9.28515625" style="3" bestFit="1" customWidth="1"/>
    <col min="8935" max="8935" width="9.140625" style="3"/>
    <col min="8936" max="8936" width="10.28515625" style="3" bestFit="1" customWidth="1"/>
    <col min="8937" max="8938" width="9.28515625" style="3" bestFit="1" customWidth="1"/>
    <col min="8939" max="8939" width="9.140625" style="3"/>
    <col min="8940" max="8940" width="10.28515625" style="3" bestFit="1" customWidth="1"/>
    <col min="8941" max="8942" width="9.28515625" style="3" bestFit="1" customWidth="1"/>
    <col min="8943" max="8943" width="9.140625" style="3"/>
    <col min="8944" max="8944" width="10.28515625" style="3" bestFit="1" customWidth="1"/>
    <col min="8945" max="8946" width="9.28515625" style="3" bestFit="1" customWidth="1"/>
    <col min="8947" max="8947" width="9.140625" style="3"/>
    <col min="8948" max="8948" width="10.28515625" style="3" bestFit="1" customWidth="1"/>
    <col min="8949" max="8950" width="9.28515625" style="3" bestFit="1" customWidth="1"/>
    <col min="8951" max="8951" width="9.140625" style="3"/>
    <col min="8952" max="8952" width="10.28515625" style="3" bestFit="1" customWidth="1"/>
    <col min="8953" max="8954" width="9.28515625" style="3" bestFit="1" customWidth="1"/>
    <col min="8955" max="8955" width="9.140625" style="3"/>
    <col min="8956" max="8956" width="10.28515625" style="3" bestFit="1" customWidth="1"/>
    <col min="8957" max="8958" width="9.28515625" style="3" bestFit="1" customWidth="1"/>
    <col min="8959" max="8959" width="9.140625" style="3"/>
    <col min="8960" max="8960" width="10.28515625" style="3" bestFit="1" customWidth="1"/>
    <col min="8961" max="8962" width="9.28515625" style="3" bestFit="1" customWidth="1"/>
    <col min="8963" max="8963" width="9.140625" style="3"/>
    <col min="8964" max="8964" width="10.28515625" style="3" bestFit="1" customWidth="1"/>
    <col min="8965" max="8966" width="9.28515625" style="3" bestFit="1" customWidth="1"/>
    <col min="8967" max="8967" width="9.140625" style="3"/>
    <col min="8968" max="8968" width="10.28515625" style="3" bestFit="1" customWidth="1"/>
    <col min="8969" max="8970" width="9.28515625" style="3" bestFit="1" customWidth="1"/>
    <col min="8971" max="8971" width="9.140625" style="3"/>
    <col min="8972" max="8972" width="10.28515625" style="3" bestFit="1" customWidth="1"/>
    <col min="8973" max="8974" width="9.28515625" style="3" bestFit="1" customWidth="1"/>
    <col min="8975" max="8975" width="9.140625" style="3"/>
    <col min="8976" max="8976" width="10.28515625" style="3" bestFit="1" customWidth="1"/>
    <col min="8977" max="8978" width="9.28515625" style="3" bestFit="1" customWidth="1"/>
    <col min="8979" max="8979" width="9.140625" style="3"/>
    <col min="8980" max="8980" width="10.28515625" style="3" bestFit="1" customWidth="1"/>
    <col min="8981" max="8982" width="9.28515625" style="3" bestFit="1" customWidth="1"/>
    <col min="8983" max="8983" width="9.140625" style="3"/>
    <col min="8984" max="8984" width="10.28515625" style="3" bestFit="1" customWidth="1"/>
    <col min="8985" max="8986" width="9.28515625" style="3" bestFit="1" customWidth="1"/>
    <col min="8987" max="8987" width="9.140625" style="3"/>
    <col min="8988" max="8988" width="10.28515625" style="3" bestFit="1" customWidth="1"/>
    <col min="8989" max="8990" width="9.28515625" style="3" bestFit="1" customWidth="1"/>
    <col min="8991" max="8991" width="9.140625" style="3"/>
    <col min="8992" max="8992" width="10.28515625" style="3" bestFit="1" customWidth="1"/>
    <col min="8993" max="8994" width="9.28515625" style="3" bestFit="1" customWidth="1"/>
    <col min="8995" max="8995" width="9.140625" style="3"/>
    <col min="8996" max="8996" width="10.28515625" style="3" bestFit="1" customWidth="1"/>
    <col min="8997" max="8998" width="9.28515625" style="3" bestFit="1" customWidth="1"/>
    <col min="8999" max="8999" width="9.140625" style="3"/>
    <col min="9000" max="9000" width="10.28515625" style="3" bestFit="1" customWidth="1"/>
    <col min="9001" max="9002" width="9.28515625" style="3" bestFit="1" customWidth="1"/>
    <col min="9003" max="9003" width="9.140625" style="3"/>
    <col min="9004" max="9004" width="10.28515625" style="3" bestFit="1" customWidth="1"/>
    <col min="9005" max="9006" width="9.28515625" style="3" bestFit="1" customWidth="1"/>
    <col min="9007" max="9007" width="9.140625" style="3"/>
    <col min="9008" max="9008" width="10.28515625" style="3" bestFit="1" customWidth="1"/>
    <col min="9009" max="9010" width="9.28515625" style="3" bestFit="1" customWidth="1"/>
    <col min="9011" max="9011" width="9.140625" style="3"/>
    <col min="9012" max="9012" width="10.28515625" style="3" bestFit="1" customWidth="1"/>
    <col min="9013" max="9014" width="9.28515625" style="3" bestFit="1" customWidth="1"/>
    <col min="9015" max="9015" width="9.140625" style="3"/>
    <col min="9016" max="9016" width="10.28515625" style="3" bestFit="1" customWidth="1"/>
    <col min="9017" max="9018" width="9.28515625" style="3" bestFit="1" customWidth="1"/>
    <col min="9019" max="9019" width="9.140625" style="3"/>
    <col min="9020" max="9020" width="10.28515625" style="3" bestFit="1" customWidth="1"/>
    <col min="9021" max="9022" width="9.28515625" style="3" bestFit="1" customWidth="1"/>
    <col min="9023" max="9023" width="9.140625" style="3"/>
    <col min="9024" max="9024" width="10.28515625" style="3" bestFit="1" customWidth="1"/>
    <col min="9025" max="9026" width="9.28515625" style="3" bestFit="1" customWidth="1"/>
    <col min="9027" max="9027" width="9.140625" style="3"/>
    <col min="9028" max="9028" width="10.28515625" style="3" bestFit="1" customWidth="1"/>
    <col min="9029" max="9030" width="9.28515625" style="3" bestFit="1" customWidth="1"/>
    <col min="9031" max="9031" width="9.140625" style="3"/>
    <col min="9032" max="9032" width="10.28515625" style="3" bestFit="1" customWidth="1"/>
    <col min="9033" max="9034" width="9.28515625" style="3" bestFit="1" customWidth="1"/>
    <col min="9035" max="9035" width="9.140625" style="3"/>
    <col min="9036" max="9036" width="10.28515625" style="3" bestFit="1" customWidth="1"/>
    <col min="9037" max="9038" width="9.28515625" style="3" bestFit="1" customWidth="1"/>
    <col min="9039" max="9039" width="9.140625" style="3"/>
    <col min="9040" max="9040" width="10.28515625" style="3" bestFit="1" customWidth="1"/>
    <col min="9041" max="9042" width="9.28515625" style="3" bestFit="1" customWidth="1"/>
    <col min="9043" max="9043" width="9.140625" style="3"/>
    <col min="9044" max="9044" width="10.28515625" style="3" bestFit="1" customWidth="1"/>
    <col min="9045" max="9046" width="9.28515625" style="3" bestFit="1" customWidth="1"/>
    <col min="9047" max="9047" width="9.140625" style="3"/>
    <col min="9048" max="9048" width="10.28515625" style="3" bestFit="1" customWidth="1"/>
    <col min="9049" max="9050" width="9.28515625" style="3" bestFit="1" customWidth="1"/>
    <col min="9051" max="9051" width="9.140625" style="3"/>
    <col min="9052" max="9052" width="10.28515625" style="3" bestFit="1" customWidth="1"/>
    <col min="9053" max="9054" width="9.28515625" style="3" bestFit="1" customWidth="1"/>
    <col min="9055" max="9055" width="9.140625" style="3"/>
    <col min="9056" max="9056" width="10.28515625" style="3" bestFit="1" customWidth="1"/>
    <col min="9057" max="9058" width="9.28515625" style="3" bestFit="1" customWidth="1"/>
    <col min="9059" max="9059" width="9.140625" style="3"/>
    <col min="9060" max="9060" width="10.28515625" style="3" bestFit="1" customWidth="1"/>
    <col min="9061" max="9062" width="9.28515625" style="3" bestFit="1" customWidth="1"/>
    <col min="9063" max="9063" width="9.140625" style="3"/>
    <col min="9064" max="9064" width="10.28515625" style="3" bestFit="1" customWidth="1"/>
    <col min="9065" max="9066" width="9.28515625" style="3" bestFit="1" customWidth="1"/>
    <col min="9067" max="9067" width="9.140625" style="3"/>
    <col min="9068" max="9068" width="10.28515625" style="3" bestFit="1" customWidth="1"/>
    <col min="9069" max="9070" width="9.28515625" style="3" bestFit="1" customWidth="1"/>
    <col min="9071" max="9071" width="9.140625" style="3"/>
    <col min="9072" max="9072" width="10.28515625" style="3" bestFit="1" customWidth="1"/>
    <col min="9073" max="9074" width="9.28515625" style="3" bestFit="1" customWidth="1"/>
    <col min="9075" max="9075" width="9.140625" style="3"/>
    <col min="9076" max="9076" width="10.28515625" style="3" bestFit="1" customWidth="1"/>
    <col min="9077" max="9078" width="9.28515625" style="3" bestFit="1" customWidth="1"/>
    <col min="9079" max="9079" width="9.140625" style="3"/>
    <col min="9080" max="9080" width="10.28515625" style="3" bestFit="1" customWidth="1"/>
    <col min="9081" max="9082" width="9.28515625" style="3" bestFit="1" customWidth="1"/>
    <col min="9083" max="9083" width="9.140625" style="3"/>
    <col min="9084" max="9084" width="10.28515625" style="3" bestFit="1" customWidth="1"/>
    <col min="9085" max="9086" width="9.28515625" style="3" bestFit="1" customWidth="1"/>
    <col min="9087" max="9087" width="9.140625" style="3"/>
    <col min="9088" max="9088" width="10.28515625" style="3" bestFit="1" customWidth="1"/>
    <col min="9089" max="9090" width="9.28515625" style="3" bestFit="1" customWidth="1"/>
    <col min="9091" max="9091" width="9.140625" style="3"/>
    <col min="9092" max="9092" width="10.28515625" style="3" bestFit="1" customWidth="1"/>
    <col min="9093" max="9094" width="9.28515625" style="3" bestFit="1" customWidth="1"/>
    <col min="9095" max="9095" width="9.140625" style="3"/>
    <col min="9096" max="9096" width="10.28515625" style="3" bestFit="1" customWidth="1"/>
    <col min="9097" max="9098" width="9.28515625" style="3" bestFit="1" customWidth="1"/>
    <col min="9099" max="9099" width="9.140625" style="3"/>
    <col min="9100" max="9100" width="10.28515625" style="3" bestFit="1" customWidth="1"/>
    <col min="9101" max="9102" width="9.28515625" style="3" bestFit="1" customWidth="1"/>
    <col min="9103" max="9103" width="9.140625" style="3"/>
    <col min="9104" max="9104" width="10.28515625" style="3" bestFit="1" customWidth="1"/>
    <col min="9105" max="9106" width="9.28515625" style="3" bestFit="1" customWidth="1"/>
    <col min="9107" max="9107" width="9.140625" style="3"/>
    <col min="9108" max="9108" width="10.28515625" style="3" bestFit="1" customWidth="1"/>
    <col min="9109" max="9110" width="9.28515625" style="3" bestFit="1" customWidth="1"/>
    <col min="9111" max="9111" width="9.140625" style="3"/>
    <col min="9112" max="9112" width="10.28515625" style="3" bestFit="1" customWidth="1"/>
    <col min="9113" max="9114" width="9.28515625" style="3" bestFit="1" customWidth="1"/>
    <col min="9115" max="9115" width="9.140625" style="3"/>
    <col min="9116" max="9116" width="10.28515625" style="3" bestFit="1" customWidth="1"/>
    <col min="9117" max="9118" width="9.28515625" style="3" bestFit="1" customWidth="1"/>
    <col min="9119" max="9119" width="9.140625" style="3"/>
    <col min="9120" max="9120" width="10.28515625" style="3" bestFit="1" customWidth="1"/>
    <col min="9121" max="9122" width="9.28515625" style="3" bestFit="1" customWidth="1"/>
    <col min="9123" max="9123" width="9.140625" style="3"/>
    <col min="9124" max="9124" width="10.28515625" style="3" bestFit="1" customWidth="1"/>
    <col min="9125" max="9126" width="9.28515625" style="3" bestFit="1" customWidth="1"/>
    <col min="9127" max="9127" width="9.140625" style="3"/>
    <col min="9128" max="9128" width="10.28515625" style="3" bestFit="1" customWidth="1"/>
    <col min="9129" max="9130" width="9.28515625" style="3" bestFit="1" customWidth="1"/>
    <col min="9131" max="9131" width="9.140625" style="3"/>
    <col min="9132" max="9132" width="10.28515625" style="3" bestFit="1" customWidth="1"/>
    <col min="9133" max="9134" width="9.28515625" style="3" bestFit="1" customWidth="1"/>
    <col min="9135" max="9135" width="9.140625" style="3"/>
    <col min="9136" max="9136" width="10.28515625" style="3" bestFit="1" customWidth="1"/>
    <col min="9137" max="9138" width="9.28515625" style="3" bestFit="1" customWidth="1"/>
    <col min="9139" max="9139" width="9.140625" style="3"/>
    <col min="9140" max="9140" width="10.28515625" style="3" bestFit="1" customWidth="1"/>
    <col min="9141" max="9142" width="9.28515625" style="3" bestFit="1" customWidth="1"/>
    <col min="9143" max="9143" width="9.140625" style="3"/>
    <col min="9144" max="9144" width="10.28515625" style="3" bestFit="1" customWidth="1"/>
    <col min="9145" max="9146" width="9.28515625" style="3" bestFit="1" customWidth="1"/>
    <col min="9147" max="9147" width="9.140625" style="3"/>
    <col min="9148" max="9148" width="10.28515625" style="3" bestFit="1" customWidth="1"/>
    <col min="9149" max="9150" width="9.28515625" style="3" bestFit="1" customWidth="1"/>
    <col min="9151" max="9151" width="9.140625" style="3"/>
    <col min="9152" max="9152" width="10.28515625" style="3" bestFit="1" customWidth="1"/>
    <col min="9153" max="9154" width="9.28515625" style="3" bestFit="1" customWidth="1"/>
    <col min="9155" max="9155" width="9.140625" style="3"/>
    <col min="9156" max="9156" width="10.28515625" style="3" bestFit="1" customWidth="1"/>
    <col min="9157" max="9158" width="9.28515625" style="3" bestFit="1" customWidth="1"/>
    <col min="9159" max="9159" width="9.140625" style="3"/>
    <col min="9160" max="9160" width="10.28515625" style="3" bestFit="1" customWidth="1"/>
    <col min="9161" max="9162" width="9.28515625" style="3" bestFit="1" customWidth="1"/>
    <col min="9163" max="9163" width="9.140625" style="3"/>
    <col min="9164" max="9164" width="10.28515625" style="3" bestFit="1" customWidth="1"/>
    <col min="9165" max="9166" width="9.28515625" style="3" bestFit="1" customWidth="1"/>
    <col min="9167" max="9167" width="9.140625" style="3"/>
    <col min="9168" max="9168" width="10.28515625" style="3" bestFit="1" customWidth="1"/>
    <col min="9169" max="9170" width="9.28515625" style="3" bestFit="1" customWidth="1"/>
    <col min="9171" max="9171" width="9.140625" style="3"/>
    <col min="9172" max="9172" width="10.28515625" style="3" bestFit="1" customWidth="1"/>
    <col min="9173" max="9174" width="9.28515625" style="3" bestFit="1" customWidth="1"/>
    <col min="9175" max="9175" width="9.140625" style="3"/>
    <col min="9176" max="9176" width="10.28515625" style="3" bestFit="1" customWidth="1"/>
    <col min="9177" max="9178" width="9.28515625" style="3" bestFit="1" customWidth="1"/>
    <col min="9179" max="9179" width="9.140625" style="3"/>
    <col min="9180" max="9180" width="10.28515625" style="3" bestFit="1" customWidth="1"/>
    <col min="9181" max="9182" width="9.28515625" style="3" bestFit="1" customWidth="1"/>
    <col min="9183" max="9183" width="9.140625" style="3"/>
    <col min="9184" max="9184" width="10.28515625" style="3" bestFit="1" customWidth="1"/>
    <col min="9185" max="9186" width="9.28515625" style="3" bestFit="1" customWidth="1"/>
    <col min="9187" max="9187" width="9.140625" style="3"/>
    <col min="9188" max="9188" width="10.28515625" style="3" bestFit="1" customWidth="1"/>
    <col min="9189" max="9190" width="9.28515625" style="3" bestFit="1" customWidth="1"/>
    <col min="9191" max="9191" width="9.140625" style="3"/>
    <col min="9192" max="9192" width="10.28515625" style="3" bestFit="1" customWidth="1"/>
    <col min="9193" max="9194" width="9.28515625" style="3" bestFit="1" customWidth="1"/>
    <col min="9195" max="9195" width="9.140625" style="3"/>
    <col min="9196" max="9196" width="10.28515625" style="3" bestFit="1" customWidth="1"/>
    <col min="9197" max="9198" width="9.28515625" style="3" bestFit="1" customWidth="1"/>
    <col min="9199" max="9199" width="9.140625" style="3"/>
    <col min="9200" max="9200" width="10.28515625" style="3" bestFit="1" customWidth="1"/>
    <col min="9201" max="9202" width="9.28515625" style="3" bestFit="1" customWidth="1"/>
    <col min="9203" max="9203" width="9.140625" style="3"/>
    <col min="9204" max="9204" width="10.28515625" style="3" bestFit="1" customWidth="1"/>
    <col min="9205" max="9206" width="9.28515625" style="3" bestFit="1" customWidth="1"/>
    <col min="9207" max="9207" width="9.140625" style="3"/>
    <col min="9208" max="9208" width="10.28515625" style="3" bestFit="1" customWidth="1"/>
    <col min="9209" max="9210" width="9.28515625" style="3" bestFit="1" customWidth="1"/>
    <col min="9211" max="9211" width="9.140625" style="3"/>
    <col min="9212" max="9212" width="10.28515625" style="3" bestFit="1" customWidth="1"/>
    <col min="9213" max="9214" width="9.28515625" style="3" bestFit="1" customWidth="1"/>
    <col min="9215" max="9215" width="9.140625" style="3"/>
    <col min="9216" max="9216" width="10.28515625" style="3" bestFit="1" customWidth="1"/>
    <col min="9217" max="9218" width="9.28515625" style="3" bestFit="1" customWidth="1"/>
    <col min="9219" max="9219" width="9.140625" style="3"/>
    <col min="9220" max="9220" width="10.28515625" style="3" bestFit="1" customWidth="1"/>
    <col min="9221" max="9222" width="9.28515625" style="3" bestFit="1" customWidth="1"/>
    <col min="9223" max="9223" width="9.140625" style="3"/>
    <col min="9224" max="9224" width="10.28515625" style="3" bestFit="1" customWidth="1"/>
    <col min="9225" max="9226" width="9.28515625" style="3" bestFit="1" customWidth="1"/>
    <col min="9227" max="9227" width="9.140625" style="3"/>
    <col min="9228" max="9228" width="10.28515625" style="3" bestFit="1" customWidth="1"/>
    <col min="9229" max="9230" width="9.28515625" style="3" bestFit="1" customWidth="1"/>
    <col min="9231" max="9231" width="9.140625" style="3"/>
    <col min="9232" max="9232" width="10.28515625" style="3" bestFit="1" customWidth="1"/>
    <col min="9233" max="9234" width="9.28515625" style="3" bestFit="1" customWidth="1"/>
    <col min="9235" max="9235" width="9.140625" style="3"/>
    <col min="9236" max="9236" width="10.28515625" style="3" bestFit="1" customWidth="1"/>
    <col min="9237" max="9238" width="9.28515625" style="3" bestFit="1" customWidth="1"/>
    <col min="9239" max="9239" width="9.140625" style="3"/>
    <col min="9240" max="9240" width="10.28515625" style="3" bestFit="1" customWidth="1"/>
    <col min="9241" max="9242" width="9.28515625" style="3" bestFit="1" customWidth="1"/>
    <col min="9243" max="9243" width="9.140625" style="3"/>
    <col min="9244" max="9244" width="10.28515625" style="3" bestFit="1" customWidth="1"/>
    <col min="9245" max="9246" width="9.28515625" style="3" bestFit="1" customWidth="1"/>
    <col min="9247" max="9247" width="9.140625" style="3"/>
    <col min="9248" max="9248" width="10.28515625" style="3" bestFit="1" customWidth="1"/>
    <col min="9249" max="9250" width="9.28515625" style="3" bestFit="1" customWidth="1"/>
    <col min="9251" max="9251" width="9.140625" style="3"/>
    <col min="9252" max="9252" width="10.28515625" style="3" bestFit="1" customWidth="1"/>
    <col min="9253" max="9254" width="9.28515625" style="3" bestFit="1" customWidth="1"/>
    <col min="9255" max="9255" width="9.140625" style="3"/>
    <col min="9256" max="9256" width="10.28515625" style="3" bestFit="1" customWidth="1"/>
    <col min="9257" max="9258" width="9.28515625" style="3" bestFit="1" customWidth="1"/>
    <col min="9259" max="9259" width="9.140625" style="3"/>
    <col min="9260" max="9260" width="10.28515625" style="3" bestFit="1" customWidth="1"/>
    <col min="9261" max="9262" width="9.28515625" style="3" bestFit="1" customWidth="1"/>
    <col min="9263" max="9263" width="9.140625" style="3"/>
    <col min="9264" max="9264" width="10.28515625" style="3" bestFit="1" customWidth="1"/>
    <col min="9265" max="9266" width="9.28515625" style="3" bestFit="1" customWidth="1"/>
    <col min="9267" max="9267" width="9.140625" style="3"/>
    <col min="9268" max="9268" width="10.28515625" style="3" bestFit="1" customWidth="1"/>
    <col min="9269" max="9270" width="9.28515625" style="3" bestFit="1" customWidth="1"/>
    <col min="9271" max="9271" width="9.140625" style="3"/>
    <col min="9272" max="9272" width="10.28515625" style="3" bestFit="1" customWidth="1"/>
    <col min="9273" max="9274" width="9.28515625" style="3" bestFit="1" customWidth="1"/>
    <col min="9275" max="9275" width="9.140625" style="3"/>
    <col min="9276" max="9276" width="10.28515625" style="3" bestFit="1" customWidth="1"/>
    <col min="9277" max="9278" width="9.28515625" style="3" bestFit="1" customWidth="1"/>
    <col min="9279" max="9279" width="9.140625" style="3"/>
    <col min="9280" max="9280" width="10.28515625" style="3" bestFit="1" customWidth="1"/>
    <col min="9281" max="9282" width="9.28515625" style="3" bestFit="1" customWidth="1"/>
    <col min="9283" max="9283" width="9.140625" style="3"/>
    <col min="9284" max="9284" width="10.28515625" style="3" bestFit="1" customWidth="1"/>
    <col min="9285" max="9286" width="9.28515625" style="3" bestFit="1" customWidth="1"/>
    <col min="9287" max="9287" width="9.140625" style="3"/>
    <col min="9288" max="9288" width="10.28515625" style="3" bestFit="1" customWidth="1"/>
    <col min="9289" max="9290" width="9.28515625" style="3" bestFit="1" customWidth="1"/>
    <col min="9291" max="9291" width="9.140625" style="3"/>
    <col min="9292" max="9292" width="10.28515625" style="3" bestFit="1" customWidth="1"/>
    <col min="9293" max="9294" width="9.28515625" style="3" bestFit="1" customWidth="1"/>
    <col min="9295" max="9295" width="9.140625" style="3"/>
    <col min="9296" max="9296" width="10.28515625" style="3" bestFit="1" customWidth="1"/>
    <col min="9297" max="9298" width="9.28515625" style="3" bestFit="1" customWidth="1"/>
    <col min="9299" max="9299" width="9.140625" style="3"/>
    <col min="9300" max="9300" width="10.28515625" style="3" bestFit="1" customWidth="1"/>
    <col min="9301" max="9302" width="9.28515625" style="3" bestFit="1" customWidth="1"/>
    <col min="9303" max="9303" width="9.140625" style="3"/>
    <col min="9304" max="9304" width="10.28515625" style="3" bestFit="1" customWidth="1"/>
    <col min="9305" max="9306" width="9.28515625" style="3" bestFit="1" customWidth="1"/>
    <col min="9307" max="9307" width="9.140625" style="3"/>
    <col min="9308" max="9308" width="10.28515625" style="3" bestFit="1" customWidth="1"/>
    <col min="9309" max="9310" width="9.28515625" style="3" bestFit="1" customWidth="1"/>
    <col min="9311" max="9311" width="9.140625" style="3"/>
    <col min="9312" max="9312" width="10.28515625" style="3" bestFit="1" customWidth="1"/>
    <col min="9313" max="9314" width="9.28515625" style="3" bestFit="1" customWidth="1"/>
    <col min="9315" max="9315" width="9.140625" style="3"/>
    <col min="9316" max="9316" width="10.28515625" style="3" bestFit="1" customWidth="1"/>
    <col min="9317" max="9318" width="9.28515625" style="3" bestFit="1" customWidth="1"/>
    <col min="9319" max="9319" width="9.140625" style="3"/>
    <col min="9320" max="9320" width="10.28515625" style="3" bestFit="1" customWidth="1"/>
    <col min="9321" max="9322" width="9.28515625" style="3" bestFit="1" customWidth="1"/>
    <col min="9323" max="9323" width="9.140625" style="3"/>
    <col min="9324" max="9324" width="10.28515625" style="3" bestFit="1" customWidth="1"/>
    <col min="9325" max="9326" width="9.28515625" style="3" bestFit="1" customWidth="1"/>
    <col min="9327" max="9327" width="9.140625" style="3"/>
    <col min="9328" max="9328" width="10.28515625" style="3" bestFit="1" customWidth="1"/>
    <col min="9329" max="9330" width="9.28515625" style="3" bestFit="1" customWidth="1"/>
    <col min="9331" max="9331" width="9.140625" style="3"/>
    <col min="9332" max="9332" width="10.28515625" style="3" bestFit="1" customWidth="1"/>
    <col min="9333" max="9334" width="9.28515625" style="3" bestFit="1" customWidth="1"/>
    <col min="9335" max="9335" width="9.140625" style="3"/>
    <col min="9336" max="9336" width="10.28515625" style="3" bestFit="1" customWidth="1"/>
    <col min="9337" max="9338" width="9.28515625" style="3" bestFit="1" customWidth="1"/>
    <col min="9339" max="9339" width="9.140625" style="3"/>
    <col min="9340" max="9340" width="10.28515625" style="3" bestFit="1" customWidth="1"/>
    <col min="9341" max="9342" width="9.28515625" style="3" bestFit="1" customWidth="1"/>
    <col min="9343" max="9343" width="9.140625" style="3"/>
    <col min="9344" max="9344" width="10.28515625" style="3" bestFit="1" customWidth="1"/>
    <col min="9345" max="9346" width="9.28515625" style="3" bestFit="1" customWidth="1"/>
    <col min="9347" max="9347" width="9.140625" style="3"/>
    <col min="9348" max="9348" width="10.28515625" style="3" bestFit="1" customWidth="1"/>
    <col min="9349" max="9350" width="9.28515625" style="3" bestFit="1" customWidth="1"/>
    <col min="9351" max="9351" width="9.140625" style="3"/>
    <col min="9352" max="9352" width="10.28515625" style="3" bestFit="1" customWidth="1"/>
    <col min="9353" max="9354" width="9.28515625" style="3" bestFit="1" customWidth="1"/>
    <col min="9355" max="9355" width="9.140625" style="3"/>
    <col min="9356" max="9356" width="10.28515625" style="3" bestFit="1" customWidth="1"/>
    <col min="9357" max="9358" width="9.28515625" style="3" bestFit="1" customWidth="1"/>
    <col min="9359" max="9359" width="9.140625" style="3"/>
    <col min="9360" max="9360" width="10.28515625" style="3" bestFit="1" customWidth="1"/>
    <col min="9361" max="9362" width="9.28515625" style="3" bestFit="1" customWidth="1"/>
    <col min="9363" max="9363" width="9.140625" style="3"/>
    <col min="9364" max="9364" width="10.28515625" style="3" bestFit="1" customWidth="1"/>
    <col min="9365" max="9366" width="9.28515625" style="3" bestFit="1" customWidth="1"/>
    <col min="9367" max="9367" width="9.140625" style="3"/>
    <col min="9368" max="9368" width="10.28515625" style="3" bestFit="1" customWidth="1"/>
    <col min="9369" max="9370" width="9.28515625" style="3" bestFit="1" customWidth="1"/>
    <col min="9371" max="9371" width="9.140625" style="3"/>
    <col min="9372" max="9372" width="10.28515625" style="3" bestFit="1" customWidth="1"/>
    <col min="9373" max="9374" width="9.28515625" style="3" bestFit="1" customWidth="1"/>
    <col min="9375" max="9375" width="9.140625" style="3"/>
    <col min="9376" max="9376" width="10.28515625" style="3" bestFit="1" customWidth="1"/>
    <col min="9377" max="9378" width="9.28515625" style="3" bestFit="1" customWidth="1"/>
    <col min="9379" max="9379" width="9.140625" style="3"/>
    <col min="9380" max="9380" width="10.28515625" style="3" bestFit="1" customWidth="1"/>
    <col min="9381" max="9382" width="9.28515625" style="3" bestFit="1" customWidth="1"/>
    <col min="9383" max="9383" width="9.140625" style="3"/>
    <col min="9384" max="9384" width="10.28515625" style="3" bestFit="1" customWidth="1"/>
    <col min="9385" max="9386" width="9.28515625" style="3" bestFit="1" customWidth="1"/>
    <col min="9387" max="9387" width="9.140625" style="3"/>
    <col min="9388" max="9388" width="10.28515625" style="3" bestFit="1" customWidth="1"/>
    <col min="9389" max="9390" width="9.28515625" style="3" bestFit="1" customWidth="1"/>
    <col min="9391" max="9391" width="9.140625" style="3"/>
    <col min="9392" max="9392" width="10.28515625" style="3" bestFit="1" customWidth="1"/>
    <col min="9393" max="9394" width="9.28515625" style="3" bestFit="1" customWidth="1"/>
    <col min="9395" max="9395" width="9.140625" style="3"/>
    <col min="9396" max="9396" width="10.28515625" style="3" bestFit="1" customWidth="1"/>
    <col min="9397" max="9398" width="9.28515625" style="3" bestFit="1" customWidth="1"/>
    <col min="9399" max="9399" width="9.140625" style="3"/>
    <col min="9400" max="9400" width="10.28515625" style="3" bestFit="1" customWidth="1"/>
    <col min="9401" max="9402" width="9.28515625" style="3" bestFit="1" customWidth="1"/>
    <col min="9403" max="9403" width="9.140625" style="3"/>
    <col min="9404" max="9404" width="10.28515625" style="3" bestFit="1" customWidth="1"/>
    <col min="9405" max="9406" width="9.28515625" style="3" bestFit="1" customWidth="1"/>
    <col min="9407" max="9407" width="9.140625" style="3"/>
    <col min="9408" max="9408" width="10.28515625" style="3" bestFit="1" customWidth="1"/>
    <col min="9409" max="9410" width="9.28515625" style="3" bestFit="1" customWidth="1"/>
    <col min="9411" max="9411" width="9.140625" style="3"/>
    <col min="9412" max="9412" width="10.28515625" style="3" bestFit="1" customWidth="1"/>
    <col min="9413" max="9414" width="9.28515625" style="3" bestFit="1" customWidth="1"/>
    <col min="9415" max="9415" width="9.140625" style="3"/>
    <col min="9416" max="9416" width="10.28515625" style="3" bestFit="1" customWidth="1"/>
    <col min="9417" max="9418" width="9.28515625" style="3" bestFit="1" customWidth="1"/>
    <col min="9419" max="9419" width="9.140625" style="3"/>
    <col min="9420" max="9420" width="10.28515625" style="3" bestFit="1" customWidth="1"/>
    <col min="9421" max="9422" width="9.28515625" style="3" bestFit="1" customWidth="1"/>
    <col min="9423" max="9423" width="9.140625" style="3"/>
    <col min="9424" max="9424" width="10.28515625" style="3" bestFit="1" customWidth="1"/>
    <col min="9425" max="9426" width="9.28515625" style="3" bestFit="1" customWidth="1"/>
    <col min="9427" max="9427" width="9.140625" style="3"/>
    <col min="9428" max="9428" width="10.28515625" style="3" bestFit="1" customWidth="1"/>
    <col min="9429" max="9430" width="9.28515625" style="3" bestFit="1" customWidth="1"/>
    <col min="9431" max="9431" width="9.140625" style="3"/>
    <col min="9432" max="9432" width="10.28515625" style="3" bestFit="1" customWidth="1"/>
    <col min="9433" max="9434" width="9.28515625" style="3" bestFit="1" customWidth="1"/>
    <col min="9435" max="9435" width="9.140625" style="3"/>
    <col min="9436" max="9436" width="10.28515625" style="3" bestFit="1" customWidth="1"/>
    <col min="9437" max="9438" width="9.28515625" style="3" bestFit="1" customWidth="1"/>
    <col min="9439" max="9439" width="9.140625" style="3"/>
    <col min="9440" max="9440" width="10.28515625" style="3" bestFit="1" customWidth="1"/>
    <col min="9441" max="9442" width="9.28515625" style="3" bestFit="1" customWidth="1"/>
    <col min="9443" max="9443" width="9.140625" style="3"/>
    <col min="9444" max="9444" width="10.28515625" style="3" bestFit="1" customWidth="1"/>
    <col min="9445" max="9446" width="9.28515625" style="3" bestFit="1" customWidth="1"/>
    <col min="9447" max="9447" width="9.140625" style="3"/>
    <col min="9448" max="9448" width="10.28515625" style="3" bestFit="1" customWidth="1"/>
    <col min="9449" max="9450" width="9.28515625" style="3" bestFit="1" customWidth="1"/>
    <col min="9451" max="9451" width="9.140625" style="3"/>
    <col min="9452" max="9452" width="10.28515625" style="3" bestFit="1" customWidth="1"/>
    <col min="9453" max="9454" width="9.28515625" style="3" bestFit="1" customWidth="1"/>
    <col min="9455" max="9455" width="9.140625" style="3"/>
    <col min="9456" max="9456" width="10.28515625" style="3" bestFit="1" customWidth="1"/>
    <col min="9457" max="9458" width="9.28515625" style="3" bestFit="1" customWidth="1"/>
    <col min="9459" max="9459" width="9.140625" style="3"/>
    <col min="9460" max="9460" width="10.28515625" style="3" bestFit="1" customWidth="1"/>
    <col min="9461" max="9462" width="9.28515625" style="3" bestFit="1" customWidth="1"/>
    <col min="9463" max="9463" width="9.140625" style="3"/>
    <col min="9464" max="9464" width="10.28515625" style="3" bestFit="1" customWidth="1"/>
    <col min="9465" max="9466" width="9.28515625" style="3" bestFit="1" customWidth="1"/>
    <col min="9467" max="9467" width="9.140625" style="3"/>
    <col min="9468" max="9468" width="10.28515625" style="3" bestFit="1" customWidth="1"/>
    <col min="9469" max="9470" width="9.28515625" style="3" bestFit="1" customWidth="1"/>
    <col min="9471" max="9471" width="9.140625" style="3"/>
    <col min="9472" max="9472" width="10.28515625" style="3" bestFit="1" customWidth="1"/>
    <col min="9473" max="9474" width="9.28515625" style="3" bestFit="1" customWidth="1"/>
    <col min="9475" max="9475" width="9.140625" style="3"/>
    <col min="9476" max="9476" width="10.28515625" style="3" bestFit="1" customWidth="1"/>
    <col min="9477" max="9478" width="9.28515625" style="3" bestFit="1" customWidth="1"/>
    <col min="9479" max="9479" width="9.140625" style="3"/>
    <col min="9480" max="9480" width="10.28515625" style="3" bestFit="1" customWidth="1"/>
    <col min="9481" max="9482" width="9.28515625" style="3" bestFit="1" customWidth="1"/>
    <col min="9483" max="9483" width="9.140625" style="3"/>
    <col min="9484" max="9484" width="10.28515625" style="3" bestFit="1" customWidth="1"/>
    <col min="9485" max="9486" width="9.28515625" style="3" bestFit="1" customWidth="1"/>
    <col min="9487" max="9487" width="9.140625" style="3"/>
    <col min="9488" max="9488" width="10.28515625" style="3" bestFit="1" customWidth="1"/>
    <col min="9489" max="9490" width="9.28515625" style="3" bestFit="1" customWidth="1"/>
    <col min="9491" max="9491" width="9.140625" style="3"/>
    <col min="9492" max="9492" width="10.28515625" style="3" bestFit="1" customWidth="1"/>
    <col min="9493" max="9494" width="9.28515625" style="3" bestFit="1" customWidth="1"/>
    <col min="9495" max="9495" width="9.140625" style="3"/>
    <col min="9496" max="9496" width="10.28515625" style="3" bestFit="1" customWidth="1"/>
    <col min="9497" max="9498" width="9.28515625" style="3" bestFit="1" customWidth="1"/>
    <col min="9499" max="9499" width="9.140625" style="3"/>
    <col min="9500" max="9500" width="10.28515625" style="3" bestFit="1" customWidth="1"/>
    <col min="9501" max="9502" width="9.28515625" style="3" bestFit="1" customWidth="1"/>
    <col min="9503" max="9503" width="9.140625" style="3"/>
    <col min="9504" max="9504" width="10.28515625" style="3" bestFit="1" customWidth="1"/>
    <col min="9505" max="9506" width="9.28515625" style="3" bestFit="1" customWidth="1"/>
    <col min="9507" max="9507" width="9.140625" style="3"/>
    <col min="9508" max="9508" width="10.28515625" style="3" bestFit="1" customWidth="1"/>
    <col min="9509" max="9510" width="9.28515625" style="3" bestFit="1" customWidth="1"/>
    <col min="9511" max="9511" width="9.140625" style="3"/>
    <col min="9512" max="9512" width="10.28515625" style="3" bestFit="1" customWidth="1"/>
    <col min="9513" max="9514" width="9.28515625" style="3" bestFit="1" customWidth="1"/>
    <col min="9515" max="9515" width="9.140625" style="3"/>
    <col min="9516" max="9516" width="10.28515625" style="3" bestFit="1" customWidth="1"/>
    <col min="9517" max="9518" width="9.28515625" style="3" bestFit="1" customWidth="1"/>
    <col min="9519" max="9519" width="9.140625" style="3"/>
    <col min="9520" max="9520" width="10.28515625" style="3" bestFit="1" customWidth="1"/>
    <col min="9521" max="9522" width="9.28515625" style="3" bestFit="1" customWidth="1"/>
    <col min="9523" max="9523" width="9.140625" style="3"/>
    <col min="9524" max="9524" width="10.28515625" style="3" bestFit="1" customWidth="1"/>
    <col min="9525" max="9526" width="9.28515625" style="3" bestFit="1" customWidth="1"/>
    <col min="9527" max="9527" width="9.140625" style="3"/>
    <col min="9528" max="9528" width="10.28515625" style="3" bestFit="1" customWidth="1"/>
    <col min="9529" max="9530" width="9.28515625" style="3" bestFit="1" customWidth="1"/>
    <col min="9531" max="9531" width="9.140625" style="3"/>
    <col min="9532" max="9532" width="10.28515625" style="3" bestFit="1" customWidth="1"/>
    <col min="9533" max="9534" width="9.28515625" style="3" bestFit="1" customWidth="1"/>
    <col min="9535" max="9535" width="9.140625" style="3"/>
    <col min="9536" max="9536" width="10.28515625" style="3" bestFit="1" customWidth="1"/>
    <col min="9537" max="9538" width="9.28515625" style="3" bestFit="1" customWidth="1"/>
    <col min="9539" max="9539" width="9.140625" style="3"/>
    <col min="9540" max="9540" width="10.28515625" style="3" bestFit="1" customWidth="1"/>
    <col min="9541" max="9542" width="9.28515625" style="3" bestFit="1" customWidth="1"/>
    <col min="9543" max="9543" width="9.140625" style="3"/>
    <col min="9544" max="9544" width="10.28515625" style="3" bestFit="1" customWidth="1"/>
    <col min="9545" max="9546" width="9.28515625" style="3" bestFit="1" customWidth="1"/>
    <col min="9547" max="9547" width="9.140625" style="3"/>
    <col min="9548" max="9548" width="10.28515625" style="3" bestFit="1" customWidth="1"/>
    <col min="9549" max="9550" width="9.28515625" style="3" bestFit="1" customWidth="1"/>
    <col min="9551" max="9551" width="9.140625" style="3"/>
    <col min="9552" max="9552" width="10.28515625" style="3" bestFit="1" customWidth="1"/>
    <col min="9553" max="9554" width="9.28515625" style="3" bestFit="1" customWidth="1"/>
    <col min="9555" max="9555" width="9.140625" style="3"/>
    <col min="9556" max="9556" width="10.28515625" style="3" bestFit="1" customWidth="1"/>
    <col min="9557" max="9558" width="9.28515625" style="3" bestFit="1" customWidth="1"/>
    <col min="9559" max="9559" width="9.140625" style="3"/>
    <col min="9560" max="9560" width="10.28515625" style="3" bestFit="1" customWidth="1"/>
    <col min="9561" max="9562" width="9.28515625" style="3" bestFit="1" customWidth="1"/>
    <col min="9563" max="9563" width="9.140625" style="3"/>
    <col min="9564" max="9564" width="10.28515625" style="3" bestFit="1" customWidth="1"/>
    <col min="9565" max="9566" width="9.28515625" style="3" bestFit="1" customWidth="1"/>
    <col min="9567" max="9567" width="9.140625" style="3"/>
    <col min="9568" max="9568" width="10.28515625" style="3" bestFit="1" customWidth="1"/>
    <col min="9569" max="9570" width="9.28515625" style="3" bestFit="1" customWidth="1"/>
    <col min="9571" max="9571" width="9.140625" style="3"/>
    <col min="9572" max="9572" width="10.28515625" style="3" bestFit="1" customWidth="1"/>
    <col min="9573" max="9574" width="9.28515625" style="3" bestFit="1" customWidth="1"/>
    <col min="9575" max="9575" width="9.140625" style="3"/>
    <col min="9576" max="9576" width="10.28515625" style="3" bestFit="1" customWidth="1"/>
    <col min="9577" max="9578" width="9.28515625" style="3" bestFit="1" customWidth="1"/>
    <col min="9579" max="9579" width="9.140625" style="3"/>
    <col min="9580" max="9580" width="10.28515625" style="3" bestFit="1" customWidth="1"/>
    <col min="9581" max="9582" width="9.28515625" style="3" bestFit="1" customWidth="1"/>
    <col min="9583" max="9583" width="9.140625" style="3"/>
    <col min="9584" max="9584" width="10.28515625" style="3" bestFit="1" customWidth="1"/>
    <col min="9585" max="9586" width="9.28515625" style="3" bestFit="1" customWidth="1"/>
    <col min="9587" max="9587" width="9.140625" style="3"/>
    <col min="9588" max="9588" width="10.28515625" style="3" bestFit="1" customWidth="1"/>
    <col min="9589" max="9590" width="9.28515625" style="3" bestFit="1" customWidth="1"/>
    <col min="9591" max="9591" width="9.140625" style="3"/>
    <col min="9592" max="9592" width="10.28515625" style="3" bestFit="1" customWidth="1"/>
    <col min="9593" max="9594" width="9.28515625" style="3" bestFit="1" customWidth="1"/>
    <col min="9595" max="9595" width="9.140625" style="3"/>
    <col min="9596" max="9596" width="10.28515625" style="3" bestFit="1" customWidth="1"/>
    <col min="9597" max="9598" width="9.28515625" style="3" bestFit="1" customWidth="1"/>
    <col min="9599" max="9599" width="9.140625" style="3"/>
    <col min="9600" max="9600" width="10.28515625" style="3" bestFit="1" customWidth="1"/>
    <col min="9601" max="9602" width="9.28515625" style="3" bestFit="1" customWidth="1"/>
    <col min="9603" max="9603" width="9.140625" style="3"/>
    <col min="9604" max="9604" width="10.28515625" style="3" bestFit="1" customWidth="1"/>
    <col min="9605" max="9606" width="9.28515625" style="3" bestFit="1" customWidth="1"/>
    <col min="9607" max="9607" width="9.140625" style="3"/>
    <col min="9608" max="9608" width="10.28515625" style="3" bestFit="1" customWidth="1"/>
    <col min="9609" max="9610" width="9.28515625" style="3" bestFit="1" customWidth="1"/>
    <col min="9611" max="9611" width="9.140625" style="3"/>
    <col min="9612" max="9612" width="10.28515625" style="3" bestFit="1" customWidth="1"/>
    <col min="9613" max="9614" width="9.28515625" style="3" bestFit="1" customWidth="1"/>
    <col min="9615" max="9615" width="9.140625" style="3"/>
    <col min="9616" max="9616" width="10.28515625" style="3" bestFit="1" customWidth="1"/>
    <col min="9617" max="9618" width="9.28515625" style="3" bestFit="1" customWidth="1"/>
    <col min="9619" max="9619" width="9.140625" style="3"/>
    <col min="9620" max="9620" width="10.28515625" style="3" bestFit="1" customWidth="1"/>
    <col min="9621" max="9622" width="9.28515625" style="3" bestFit="1" customWidth="1"/>
    <col min="9623" max="9623" width="9.140625" style="3"/>
    <col min="9624" max="9624" width="10.28515625" style="3" bestFit="1" customWidth="1"/>
    <col min="9625" max="9626" width="9.28515625" style="3" bestFit="1" customWidth="1"/>
    <col min="9627" max="9627" width="9.140625" style="3"/>
    <col min="9628" max="9628" width="10.28515625" style="3" bestFit="1" customWidth="1"/>
    <col min="9629" max="9630" width="9.28515625" style="3" bestFit="1" customWidth="1"/>
    <col min="9631" max="9631" width="9.140625" style="3"/>
    <col min="9632" max="9632" width="10.28515625" style="3" bestFit="1" customWidth="1"/>
    <col min="9633" max="9634" width="9.28515625" style="3" bestFit="1" customWidth="1"/>
    <col min="9635" max="9635" width="9.140625" style="3"/>
    <col min="9636" max="9636" width="10.28515625" style="3" bestFit="1" customWidth="1"/>
    <col min="9637" max="9638" width="9.28515625" style="3" bestFit="1" customWidth="1"/>
    <col min="9639" max="9639" width="9.140625" style="3"/>
    <col min="9640" max="9640" width="10.28515625" style="3" bestFit="1" customWidth="1"/>
    <col min="9641" max="9642" width="9.28515625" style="3" bestFit="1" customWidth="1"/>
    <col min="9643" max="9643" width="9.140625" style="3"/>
    <col min="9644" max="9644" width="10.28515625" style="3" bestFit="1" customWidth="1"/>
    <col min="9645" max="9646" width="9.28515625" style="3" bestFit="1" customWidth="1"/>
    <col min="9647" max="9647" width="9.140625" style="3"/>
    <col min="9648" max="9648" width="10.28515625" style="3" bestFit="1" customWidth="1"/>
    <col min="9649" max="9650" width="9.28515625" style="3" bestFit="1" customWidth="1"/>
    <col min="9651" max="9651" width="9.140625" style="3"/>
    <col min="9652" max="9652" width="10.28515625" style="3" bestFit="1" customWidth="1"/>
    <col min="9653" max="9654" width="9.28515625" style="3" bestFit="1" customWidth="1"/>
    <col min="9655" max="9655" width="9.140625" style="3"/>
    <col min="9656" max="9656" width="10.28515625" style="3" bestFit="1" customWidth="1"/>
    <col min="9657" max="9658" width="9.28515625" style="3" bestFit="1" customWidth="1"/>
    <col min="9659" max="9659" width="9.140625" style="3"/>
    <col min="9660" max="9660" width="10.28515625" style="3" bestFit="1" customWidth="1"/>
    <col min="9661" max="9662" width="9.28515625" style="3" bestFit="1" customWidth="1"/>
    <col min="9663" max="9663" width="9.140625" style="3"/>
    <col min="9664" max="9664" width="10.28515625" style="3" bestFit="1" customWidth="1"/>
    <col min="9665" max="9666" width="9.28515625" style="3" bestFit="1" customWidth="1"/>
    <col min="9667" max="9667" width="9.140625" style="3"/>
    <col min="9668" max="9668" width="10.28515625" style="3" bestFit="1" customWidth="1"/>
    <col min="9669" max="9670" width="9.28515625" style="3" bestFit="1" customWidth="1"/>
    <col min="9671" max="9671" width="9.140625" style="3"/>
    <col min="9672" max="9672" width="10.28515625" style="3" bestFit="1" customWidth="1"/>
    <col min="9673" max="9674" width="9.28515625" style="3" bestFit="1" customWidth="1"/>
    <col min="9675" max="9675" width="9.140625" style="3"/>
    <col min="9676" max="9676" width="10.28515625" style="3" bestFit="1" customWidth="1"/>
    <col min="9677" max="9678" width="9.28515625" style="3" bestFit="1" customWidth="1"/>
    <col min="9679" max="9679" width="9.140625" style="3"/>
    <col min="9680" max="9680" width="10.28515625" style="3" bestFit="1" customWidth="1"/>
    <col min="9681" max="9682" width="9.28515625" style="3" bestFit="1" customWidth="1"/>
    <col min="9683" max="9683" width="9.140625" style="3"/>
    <col min="9684" max="9684" width="10.28515625" style="3" bestFit="1" customWidth="1"/>
    <col min="9685" max="9686" width="9.28515625" style="3" bestFit="1" customWidth="1"/>
    <col min="9687" max="9687" width="9.140625" style="3"/>
    <col min="9688" max="9688" width="10.28515625" style="3" bestFit="1" customWidth="1"/>
    <col min="9689" max="9690" width="9.28515625" style="3" bestFit="1" customWidth="1"/>
    <col min="9691" max="9691" width="9.140625" style="3"/>
    <col min="9692" max="9692" width="10.28515625" style="3" bestFit="1" customWidth="1"/>
    <col min="9693" max="9694" width="9.28515625" style="3" bestFit="1" customWidth="1"/>
    <col min="9695" max="9695" width="9.140625" style="3"/>
    <col min="9696" max="9696" width="10.28515625" style="3" bestFit="1" customWidth="1"/>
    <col min="9697" max="9698" width="9.28515625" style="3" bestFit="1" customWidth="1"/>
    <col min="9699" max="9699" width="9.140625" style="3"/>
    <col min="9700" max="9700" width="10.28515625" style="3" bestFit="1" customWidth="1"/>
    <col min="9701" max="9702" width="9.28515625" style="3" bestFit="1" customWidth="1"/>
    <col min="9703" max="9703" width="9.140625" style="3"/>
    <col min="9704" max="9704" width="10.28515625" style="3" bestFit="1" customWidth="1"/>
    <col min="9705" max="9706" width="9.28515625" style="3" bestFit="1" customWidth="1"/>
    <col min="9707" max="9707" width="9.140625" style="3"/>
    <col min="9708" max="9708" width="10.28515625" style="3" bestFit="1" customWidth="1"/>
    <col min="9709" max="9710" width="9.28515625" style="3" bestFit="1" customWidth="1"/>
    <col min="9711" max="9711" width="9.140625" style="3"/>
    <col min="9712" max="9712" width="10.28515625" style="3" bestFit="1" customWidth="1"/>
    <col min="9713" max="9714" width="9.28515625" style="3" bestFit="1" customWidth="1"/>
    <col min="9715" max="9715" width="9.140625" style="3"/>
    <col min="9716" max="9716" width="10.28515625" style="3" bestFit="1" customWidth="1"/>
    <col min="9717" max="9718" width="9.28515625" style="3" bestFit="1" customWidth="1"/>
    <col min="9719" max="9719" width="9.140625" style="3"/>
    <col min="9720" max="9720" width="10.28515625" style="3" bestFit="1" customWidth="1"/>
    <col min="9721" max="9722" width="9.28515625" style="3" bestFit="1" customWidth="1"/>
    <col min="9723" max="9723" width="9.140625" style="3"/>
    <col min="9724" max="9724" width="10.28515625" style="3" bestFit="1" customWidth="1"/>
    <col min="9725" max="9726" width="9.28515625" style="3" bestFit="1" customWidth="1"/>
    <col min="9727" max="9727" width="9.140625" style="3"/>
    <col min="9728" max="9728" width="10.28515625" style="3" bestFit="1" customWidth="1"/>
    <col min="9729" max="9730" width="9.28515625" style="3" bestFit="1" customWidth="1"/>
    <col min="9731" max="9731" width="9.140625" style="3"/>
    <col min="9732" max="9732" width="10.28515625" style="3" bestFit="1" customWidth="1"/>
    <col min="9733" max="9734" width="9.28515625" style="3" bestFit="1" customWidth="1"/>
    <col min="9735" max="9735" width="9.140625" style="3"/>
    <col min="9736" max="9736" width="10.28515625" style="3" bestFit="1" customWidth="1"/>
    <col min="9737" max="9738" width="9.28515625" style="3" bestFit="1" customWidth="1"/>
    <col min="9739" max="9739" width="9.140625" style="3"/>
    <col min="9740" max="9740" width="10.28515625" style="3" bestFit="1" customWidth="1"/>
    <col min="9741" max="9742" width="9.28515625" style="3" bestFit="1" customWidth="1"/>
    <col min="9743" max="9743" width="9.140625" style="3"/>
    <col min="9744" max="9744" width="10.28515625" style="3" bestFit="1" customWidth="1"/>
    <col min="9745" max="9746" width="9.28515625" style="3" bestFit="1" customWidth="1"/>
    <col min="9747" max="9747" width="9.140625" style="3"/>
    <col min="9748" max="9748" width="10.28515625" style="3" bestFit="1" customWidth="1"/>
    <col min="9749" max="9750" width="9.28515625" style="3" bestFit="1" customWidth="1"/>
    <col min="9751" max="9751" width="9.140625" style="3"/>
    <col min="9752" max="9752" width="10.28515625" style="3" bestFit="1" customWidth="1"/>
    <col min="9753" max="9754" width="9.28515625" style="3" bestFit="1" customWidth="1"/>
    <col min="9755" max="9755" width="9.140625" style="3"/>
    <col min="9756" max="9756" width="10.28515625" style="3" bestFit="1" customWidth="1"/>
    <col min="9757" max="9758" width="9.28515625" style="3" bestFit="1" customWidth="1"/>
    <col min="9759" max="9759" width="9.140625" style="3"/>
    <col min="9760" max="9760" width="10.28515625" style="3" bestFit="1" customWidth="1"/>
    <col min="9761" max="9762" width="9.28515625" style="3" bestFit="1" customWidth="1"/>
    <col min="9763" max="9763" width="9.140625" style="3"/>
    <col min="9764" max="9764" width="10.28515625" style="3" bestFit="1" customWidth="1"/>
    <col min="9765" max="9766" width="9.28515625" style="3" bestFit="1" customWidth="1"/>
    <col min="9767" max="9767" width="9.140625" style="3"/>
    <col min="9768" max="9768" width="10.28515625" style="3" bestFit="1" customWidth="1"/>
    <col min="9769" max="9770" width="9.28515625" style="3" bestFit="1" customWidth="1"/>
    <col min="9771" max="9771" width="9.140625" style="3"/>
    <col min="9772" max="9772" width="10.28515625" style="3" bestFit="1" customWidth="1"/>
    <col min="9773" max="9774" width="9.28515625" style="3" bestFit="1" customWidth="1"/>
    <col min="9775" max="9775" width="9.140625" style="3"/>
    <col min="9776" max="9776" width="10.28515625" style="3" bestFit="1" customWidth="1"/>
    <col min="9777" max="9778" width="9.28515625" style="3" bestFit="1" customWidth="1"/>
    <col min="9779" max="9779" width="9.140625" style="3"/>
    <col min="9780" max="9780" width="10.28515625" style="3" bestFit="1" customWidth="1"/>
    <col min="9781" max="9782" width="9.28515625" style="3" bestFit="1" customWidth="1"/>
    <col min="9783" max="9783" width="9.140625" style="3"/>
    <col min="9784" max="9784" width="10.28515625" style="3" bestFit="1" customWidth="1"/>
    <col min="9785" max="9786" width="9.28515625" style="3" bestFit="1" customWidth="1"/>
    <col min="9787" max="9787" width="9.140625" style="3"/>
    <col min="9788" max="9788" width="10.28515625" style="3" bestFit="1" customWidth="1"/>
    <col min="9789" max="9790" width="9.28515625" style="3" bestFit="1" customWidth="1"/>
    <col min="9791" max="9791" width="9.140625" style="3"/>
    <col min="9792" max="9792" width="10.28515625" style="3" bestFit="1" customWidth="1"/>
    <col min="9793" max="9794" width="9.28515625" style="3" bestFit="1" customWidth="1"/>
    <col min="9795" max="9795" width="9.140625" style="3"/>
    <col min="9796" max="9796" width="10.28515625" style="3" bestFit="1" customWidth="1"/>
    <col min="9797" max="9798" width="9.28515625" style="3" bestFit="1" customWidth="1"/>
    <col min="9799" max="9799" width="9.140625" style="3"/>
    <col min="9800" max="9800" width="10.28515625" style="3" bestFit="1" customWidth="1"/>
    <col min="9801" max="9802" width="9.28515625" style="3" bestFit="1" customWidth="1"/>
    <col min="9803" max="9803" width="9.140625" style="3"/>
    <col min="9804" max="9804" width="10.28515625" style="3" bestFit="1" customWidth="1"/>
    <col min="9805" max="9806" width="9.28515625" style="3" bestFit="1" customWidth="1"/>
    <col min="9807" max="9807" width="9.140625" style="3"/>
    <col min="9808" max="9808" width="10.28515625" style="3" bestFit="1" customWidth="1"/>
    <col min="9809" max="9810" width="9.28515625" style="3" bestFit="1" customWidth="1"/>
    <col min="9811" max="9811" width="9.140625" style="3"/>
    <col min="9812" max="9812" width="10.28515625" style="3" bestFit="1" customWidth="1"/>
    <col min="9813" max="9814" width="9.28515625" style="3" bestFit="1" customWidth="1"/>
    <col min="9815" max="9815" width="9.140625" style="3"/>
    <col min="9816" max="9816" width="10.28515625" style="3" bestFit="1" customWidth="1"/>
    <col min="9817" max="9818" width="9.28515625" style="3" bestFit="1" customWidth="1"/>
    <col min="9819" max="9819" width="9.140625" style="3"/>
    <col min="9820" max="9820" width="10.28515625" style="3" bestFit="1" customWidth="1"/>
    <col min="9821" max="9822" width="9.28515625" style="3" bestFit="1" customWidth="1"/>
    <col min="9823" max="9823" width="9.140625" style="3"/>
    <col min="9824" max="9824" width="10.28515625" style="3" bestFit="1" customWidth="1"/>
    <col min="9825" max="9826" width="9.28515625" style="3" bestFit="1" customWidth="1"/>
    <col min="9827" max="9827" width="9.140625" style="3"/>
    <col min="9828" max="9828" width="10.28515625" style="3" bestFit="1" customWidth="1"/>
    <col min="9829" max="9830" width="9.28515625" style="3" bestFit="1" customWidth="1"/>
    <col min="9831" max="9831" width="9.140625" style="3"/>
    <col min="9832" max="9832" width="10.28515625" style="3" bestFit="1" customWidth="1"/>
    <col min="9833" max="9834" width="9.28515625" style="3" bestFit="1" customWidth="1"/>
    <col min="9835" max="9835" width="9.140625" style="3"/>
    <col min="9836" max="9836" width="10.28515625" style="3" bestFit="1" customWidth="1"/>
    <col min="9837" max="9838" width="9.28515625" style="3" bestFit="1" customWidth="1"/>
    <col min="9839" max="9839" width="9.140625" style="3"/>
    <col min="9840" max="9840" width="10.28515625" style="3" bestFit="1" customWidth="1"/>
    <col min="9841" max="9842" width="9.28515625" style="3" bestFit="1" customWidth="1"/>
    <col min="9843" max="9843" width="9.140625" style="3"/>
    <col min="9844" max="9844" width="10.28515625" style="3" bestFit="1" customWidth="1"/>
    <col min="9845" max="9846" width="9.28515625" style="3" bestFit="1" customWidth="1"/>
    <col min="9847" max="9847" width="9.140625" style="3"/>
    <col min="9848" max="9848" width="10.28515625" style="3" bestFit="1" customWidth="1"/>
    <col min="9849" max="9850" width="9.28515625" style="3" bestFit="1" customWidth="1"/>
    <col min="9851" max="9851" width="9.140625" style="3"/>
    <col min="9852" max="9852" width="10.28515625" style="3" bestFit="1" customWidth="1"/>
    <col min="9853" max="9854" width="9.28515625" style="3" bestFit="1" customWidth="1"/>
    <col min="9855" max="9855" width="9.140625" style="3"/>
    <col min="9856" max="9856" width="10.28515625" style="3" bestFit="1" customWidth="1"/>
    <col min="9857" max="9858" width="9.28515625" style="3" bestFit="1" customWidth="1"/>
    <col min="9859" max="9859" width="9.140625" style="3"/>
    <col min="9860" max="9860" width="10.28515625" style="3" bestFit="1" customWidth="1"/>
    <col min="9861" max="9862" width="9.28515625" style="3" bestFit="1" customWidth="1"/>
    <col min="9863" max="9863" width="9.140625" style="3"/>
    <col min="9864" max="9864" width="10.28515625" style="3" bestFit="1" customWidth="1"/>
    <col min="9865" max="9866" width="9.28515625" style="3" bestFit="1" customWidth="1"/>
    <col min="9867" max="9867" width="9.140625" style="3"/>
    <col min="9868" max="9868" width="10.28515625" style="3" bestFit="1" customWidth="1"/>
    <col min="9869" max="9870" width="9.28515625" style="3" bestFit="1" customWidth="1"/>
    <col min="9871" max="9871" width="9.140625" style="3"/>
    <col min="9872" max="9872" width="10.28515625" style="3" bestFit="1" customWidth="1"/>
    <col min="9873" max="9874" width="9.28515625" style="3" bestFit="1" customWidth="1"/>
    <col min="9875" max="9875" width="9.140625" style="3"/>
    <col min="9876" max="9876" width="10.28515625" style="3" bestFit="1" customWidth="1"/>
    <col min="9877" max="9878" width="9.28515625" style="3" bestFit="1" customWidth="1"/>
    <col min="9879" max="9879" width="9.140625" style="3"/>
    <col min="9880" max="9880" width="10.28515625" style="3" bestFit="1" customWidth="1"/>
    <col min="9881" max="9882" width="9.28515625" style="3" bestFit="1" customWidth="1"/>
    <col min="9883" max="9883" width="9.140625" style="3"/>
    <col min="9884" max="9884" width="10.28515625" style="3" bestFit="1" customWidth="1"/>
    <col min="9885" max="9886" width="9.28515625" style="3" bestFit="1" customWidth="1"/>
    <col min="9887" max="9887" width="9.140625" style="3"/>
    <col min="9888" max="9888" width="10.28515625" style="3" bestFit="1" customWidth="1"/>
    <col min="9889" max="9890" width="9.28515625" style="3" bestFit="1" customWidth="1"/>
    <col min="9891" max="9891" width="9.140625" style="3"/>
    <col min="9892" max="9892" width="10.28515625" style="3" bestFit="1" customWidth="1"/>
    <col min="9893" max="9894" width="9.28515625" style="3" bestFit="1" customWidth="1"/>
    <col min="9895" max="9895" width="9.140625" style="3"/>
    <col min="9896" max="9896" width="10.28515625" style="3" bestFit="1" customWidth="1"/>
    <col min="9897" max="9898" width="9.28515625" style="3" bestFit="1" customWidth="1"/>
    <col min="9899" max="9899" width="9.140625" style="3"/>
    <col min="9900" max="9900" width="10.28515625" style="3" bestFit="1" customWidth="1"/>
    <col min="9901" max="9902" width="9.28515625" style="3" bestFit="1" customWidth="1"/>
    <col min="9903" max="9903" width="9.140625" style="3"/>
    <col min="9904" max="9904" width="10.28515625" style="3" bestFit="1" customWidth="1"/>
    <col min="9905" max="9906" width="9.28515625" style="3" bestFit="1" customWidth="1"/>
    <col min="9907" max="9907" width="9.140625" style="3"/>
    <col min="9908" max="9908" width="10.28515625" style="3" bestFit="1" customWidth="1"/>
    <col min="9909" max="9910" width="9.28515625" style="3" bestFit="1" customWidth="1"/>
    <col min="9911" max="9911" width="9.140625" style="3"/>
    <col min="9912" max="9912" width="10.28515625" style="3" bestFit="1" customWidth="1"/>
    <col min="9913" max="9914" width="9.28515625" style="3" bestFit="1" customWidth="1"/>
    <col min="9915" max="9915" width="9.140625" style="3"/>
    <col min="9916" max="9916" width="10.28515625" style="3" bestFit="1" customWidth="1"/>
    <col min="9917" max="9918" width="9.28515625" style="3" bestFit="1" customWidth="1"/>
    <col min="9919" max="9919" width="9.140625" style="3"/>
    <col min="9920" max="9920" width="10.28515625" style="3" bestFit="1" customWidth="1"/>
    <col min="9921" max="9922" width="9.28515625" style="3" bestFit="1" customWidth="1"/>
    <col min="9923" max="9923" width="9.140625" style="3"/>
    <col min="9924" max="9924" width="10.28515625" style="3" bestFit="1" customWidth="1"/>
    <col min="9925" max="9926" width="9.28515625" style="3" bestFit="1" customWidth="1"/>
    <col min="9927" max="9927" width="9.140625" style="3"/>
    <col min="9928" max="9928" width="10.28515625" style="3" bestFit="1" customWidth="1"/>
    <col min="9929" max="9930" width="9.28515625" style="3" bestFit="1" customWidth="1"/>
    <col min="9931" max="9931" width="9.140625" style="3"/>
    <col min="9932" max="9932" width="10.28515625" style="3" bestFit="1" customWidth="1"/>
    <col min="9933" max="9934" width="9.28515625" style="3" bestFit="1" customWidth="1"/>
    <col min="9935" max="9935" width="9.140625" style="3"/>
    <col min="9936" max="9936" width="10.28515625" style="3" bestFit="1" customWidth="1"/>
    <col min="9937" max="9938" width="9.28515625" style="3" bestFit="1" customWidth="1"/>
    <col min="9939" max="9939" width="9.140625" style="3"/>
    <col min="9940" max="9940" width="10.28515625" style="3" bestFit="1" customWidth="1"/>
    <col min="9941" max="9942" width="9.28515625" style="3" bestFit="1" customWidth="1"/>
    <col min="9943" max="9943" width="9.140625" style="3"/>
    <col min="9944" max="9944" width="10.28515625" style="3" bestFit="1" customWidth="1"/>
    <col min="9945" max="9946" width="9.28515625" style="3" bestFit="1" customWidth="1"/>
    <col min="9947" max="9947" width="9.140625" style="3"/>
    <col min="9948" max="9948" width="10.28515625" style="3" bestFit="1" customWidth="1"/>
    <col min="9949" max="9950" width="9.28515625" style="3" bestFit="1" customWidth="1"/>
    <col min="9951" max="9951" width="9.140625" style="3"/>
    <col min="9952" max="9952" width="10.28515625" style="3" bestFit="1" customWidth="1"/>
    <col min="9953" max="9954" width="9.28515625" style="3" bestFit="1" customWidth="1"/>
    <col min="9955" max="9955" width="9.140625" style="3"/>
    <col min="9956" max="9956" width="10.28515625" style="3" bestFit="1" customWidth="1"/>
    <col min="9957" max="9958" width="9.28515625" style="3" bestFit="1" customWidth="1"/>
    <col min="9959" max="9959" width="9.140625" style="3"/>
    <col min="9960" max="9960" width="10.28515625" style="3" bestFit="1" customWidth="1"/>
    <col min="9961" max="9962" width="9.28515625" style="3" bestFit="1" customWidth="1"/>
    <col min="9963" max="9963" width="9.140625" style="3"/>
    <col min="9964" max="9964" width="10.28515625" style="3" bestFit="1" customWidth="1"/>
    <col min="9965" max="9966" width="9.28515625" style="3" bestFit="1" customWidth="1"/>
    <col min="9967" max="9967" width="9.140625" style="3"/>
    <col min="9968" max="9968" width="10.28515625" style="3" bestFit="1" customWidth="1"/>
    <col min="9969" max="9970" width="9.28515625" style="3" bestFit="1" customWidth="1"/>
    <col min="9971" max="9971" width="9.140625" style="3"/>
    <col min="9972" max="9972" width="10.28515625" style="3" bestFit="1" customWidth="1"/>
    <col min="9973" max="9974" width="9.28515625" style="3" bestFit="1" customWidth="1"/>
    <col min="9975" max="9975" width="9.140625" style="3"/>
    <col min="9976" max="9976" width="10.28515625" style="3" bestFit="1" customWidth="1"/>
    <col min="9977" max="9978" width="9.28515625" style="3" bestFit="1" customWidth="1"/>
    <col min="9979" max="9979" width="9.140625" style="3"/>
    <col min="9980" max="9980" width="10.28515625" style="3" bestFit="1" customWidth="1"/>
    <col min="9981" max="9982" width="9.28515625" style="3" bestFit="1" customWidth="1"/>
    <col min="9983" max="9983" width="9.140625" style="3"/>
    <col min="9984" max="9984" width="10.28515625" style="3" bestFit="1" customWidth="1"/>
    <col min="9985" max="9986" width="9.28515625" style="3" bestFit="1" customWidth="1"/>
    <col min="9987" max="9987" width="9.140625" style="3"/>
    <col min="9988" max="9988" width="10.28515625" style="3" bestFit="1" customWidth="1"/>
    <col min="9989" max="9990" width="9.28515625" style="3" bestFit="1" customWidth="1"/>
    <col min="9991" max="9991" width="9.140625" style="3"/>
    <col min="9992" max="9992" width="10.28515625" style="3" bestFit="1" customWidth="1"/>
    <col min="9993" max="9994" width="9.28515625" style="3" bestFit="1" customWidth="1"/>
    <col min="9995" max="9995" width="9.140625" style="3"/>
    <col min="9996" max="9996" width="10.28515625" style="3" bestFit="1" customWidth="1"/>
    <col min="9997" max="9998" width="9.28515625" style="3" bestFit="1" customWidth="1"/>
    <col min="9999" max="9999" width="9.140625" style="3"/>
    <col min="10000" max="10000" width="10.28515625" style="3" bestFit="1" customWidth="1"/>
    <col min="10001" max="10002" width="9.28515625" style="3" bestFit="1" customWidth="1"/>
    <col min="10003" max="10003" width="9.140625" style="3"/>
    <col min="10004" max="10004" width="10.28515625" style="3" bestFit="1" customWidth="1"/>
    <col min="10005" max="10006" width="9.28515625" style="3" bestFit="1" customWidth="1"/>
    <col min="10007" max="10007" width="9.140625" style="3"/>
    <col min="10008" max="10008" width="10.28515625" style="3" bestFit="1" customWidth="1"/>
    <col min="10009" max="10010" width="9.28515625" style="3" bestFit="1" customWidth="1"/>
    <col min="10011" max="10011" width="9.140625" style="3"/>
    <col min="10012" max="10012" width="10.28515625" style="3" bestFit="1" customWidth="1"/>
    <col min="10013" max="10014" width="9.28515625" style="3" bestFit="1" customWidth="1"/>
    <col min="10015" max="10015" width="9.140625" style="3"/>
    <col min="10016" max="10016" width="10.28515625" style="3" bestFit="1" customWidth="1"/>
    <col min="10017" max="10018" width="9.28515625" style="3" bestFit="1" customWidth="1"/>
    <col min="10019" max="10019" width="9.140625" style="3"/>
    <col min="10020" max="10020" width="10.28515625" style="3" bestFit="1" customWidth="1"/>
    <col min="10021" max="10022" width="9.28515625" style="3" bestFit="1" customWidth="1"/>
    <col min="10023" max="10023" width="9.140625" style="3"/>
    <col min="10024" max="10024" width="10.28515625" style="3" bestFit="1" customWidth="1"/>
    <col min="10025" max="10026" width="9.28515625" style="3" bestFit="1" customWidth="1"/>
    <col min="10027" max="10027" width="9.140625" style="3"/>
    <col min="10028" max="10028" width="10.28515625" style="3" bestFit="1" customWidth="1"/>
    <col min="10029" max="10030" width="9.28515625" style="3" bestFit="1" customWidth="1"/>
    <col min="10031" max="10031" width="9.140625" style="3"/>
    <col min="10032" max="10032" width="10.28515625" style="3" bestFit="1" customWidth="1"/>
    <col min="10033" max="10034" width="9.28515625" style="3" bestFit="1" customWidth="1"/>
    <col min="10035" max="10035" width="9.140625" style="3"/>
    <col min="10036" max="10036" width="10.28515625" style="3" bestFit="1" customWidth="1"/>
    <col min="10037" max="10038" width="9.28515625" style="3" bestFit="1" customWidth="1"/>
    <col min="10039" max="10039" width="9.140625" style="3"/>
    <col min="10040" max="10040" width="10.28515625" style="3" bestFit="1" customWidth="1"/>
    <col min="10041" max="10042" width="9.28515625" style="3" bestFit="1" customWidth="1"/>
    <col min="10043" max="10043" width="9.140625" style="3"/>
    <col min="10044" max="10044" width="10.28515625" style="3" bestFit="1" customWidth="1"/>
    <col min="10045" max="10046" width="9.28515625" style="3" bestFit="1" customWidth="1"/>
    <col min="10047" max="10047" width="9.140625" style="3"/>
    <col min="10048" max="10048" width="10.28515625" style="3" bestFit="1" customWidth="1"/>
    <col min="10049" max="10050" width="9.28515625" style="3" bestFit="1" customWidth="1"/>
    <col min="10051" max="10051" width="9.140625" style="3"/>
    <col min="10052" max="10052" width="10.28515625" style="3" bestFit="1" customWidth="1"/>
    <col min="10053" max="10054" width="9.28515625" style="3" bestFit="1" customWidth="1"/>
    <col min="10055" max="10055" width="9.140625" style="3"/>
    <col min="10056" max="10056" width="10.28515625" style="3" bestFit="1" customWidth="1"/>
    <col min="10057" max="10058" width="9.28515625" style="3" bestFit="1" customWidth="1"/>
    <col min="10059" max="10059" width="9.140625" style="3"/>
    <col min="10060" max="10060" width="10.28515625" style="3" bestFit="1" customWidth="1"/>
    <col min="10061" max="10062" width="9.28515625" style="3" bestFit="1" customWidth="1"/>
    <col min="10063" max="10063" width="9.140625" style="3"/>
    <col min="10064" max="10064" width="10.28515625" style="3" bestFit="1" customWidth="1"/>
    <col min="10065" max="10066" width="9.28515625" style="3" bestFit="1" customWidth="1"/>
    <col min="10067" max="10067" width="9.140625" style="3"/>
    <col min="10068" max="10068" width="10.28515625" style="3" bestFit="1" customWidth="1"/>
    <col min="10069" max="10070" width="9.28515625" style="3" bestFit="1" customWidth="1"/>
    <col min="10071" max="10071" width="9.140625" style="3"/>
    <col min="10072" max="10072" width="10.28515625" style="3" bestFit="1" customWidth="1"/>
    <col min="10073" max="10074" width="9.28515625" style="3" bestFit="1" customWidth="1"/>
    <col min="10075" max="10075" width="9.140625" style="3"/>
    <col min="10076" max="10076" width="10.28515625" style="3" bestFit="1" customWidth="1"/>
    <col min="10077" max="10078" width="9.28515625" style="3" bestFit="1" customWidth="1"/>
    <col min="10079" max="10079" width="9.140625" style="3"/>
    <col min="10080" max="10080" width="10.28515625" style="3" bestFit="1" customWidth="1"/>
    <col min="10081" max="10082" width="9.28515625" style="3" bestFit="1" customWidth="1"/>
    <col min="10083" max="10083" width="9.140625" style="3"/>
    <col min="10084" max="10084" width="10.28515625" style="3" bestFit="1" customWidth="1"/>
    <col min="10085" max="10086" width="9.28515625" style="3" bestFit="1" customWidth="1"/>
    <col min="10087" max="10087" width="9.140625" style="3"/>
    <col min="10088" max="10088" width="10.28515625" style="3" bestFit="1" customWidth="1"/>
    <col min="10089" max="10090" width="9.28515625" style="3" bestFit="1" customWidth="1"/>
    <col min="10091" max="10091" width="9.140625" style="3"/>
    <col min="10092" max="10092" width="10.28515625" style="3" bestFit="1" customWidth="1"/>
    <col min="10093" max="10094" width="9.28515625" style="3" bestFit="1" customWidth="1"/>
    <col min="10095" max="10095" width="9.140625" style="3"/>
    <col min="10096" max="10096" width="10.28515625" style="3" bestFit="1" customWidth="1"/>
    <col min="10097" max="10098" width="9.28515625" style="3" bestFit="1" customWidth="1"/>
    <col min="10099" max="10099" width="9.140625" style="3"/>
    <col min="10100" max="10100" width="10.28515625" style="3" bestFit="1" customWidth="1"/>
    <col min="10101" max="10102" width="9.28515625" style="3" bestFit="1" customWidth="1"/>
    <col min="10103" max="10103" width="9.140625" style="3"/>
    <col min="10104" max="10104" width="10.28515625" style="3" bestFit="1" customWidth="1"/>
    <col min="10105" max="10106" width="9.28515625" style="3" bestFit="1" customWidth="1"/>
    <col min="10107" max="10107" width="9.140625" style="3"/>
    <col min="10108" max="10108" width="10.28515625" style="3" bestFit="1" customWidth="1"/>
    <col min="10109" max="10110" width="9.28515625" style="3" bestFit="1" customWidth="1"/>
    <col min="10111" max="10111" width="9.140625" style="3"/>
    <col min="10112" max="10112" width="10.28515625" style="3" bestFit="1" customWidth="1"/>
    <col min="10113" max="10114" width="9.28515625" style="3" bestFit="1" customWidth="1"/>
    <col min="10115" max="10115" width="9.140625" style="3"/>
    <col min="10116" max="10116" width="10.28515625" style="3" bestFit="1" customWidth="1"/>
    <col min="10117" max="10118" width="9.28515625" style="3" bestFit="1" customWidth="1"/>
    <col min="10119" max="10119" width="9.140625" style="3"/>
    <col min="10120" max="10120" width="10.28515625" style="3" bestFit="1" customWidth="1"/>
    <col min="10121" max="10122" width="9.28515625" style="3" bestFit="1" customWidth="1"/>
    <col min="10123" max="10123" width="9.140625" style="3"/>
    <col min="10124" max="10124" width="10.28515625" style="3" bestFit="1" customWidth="1"/>
    <col min="10125" max="10126" width="9.28515625" style="3" bestFit="1" customWidth="1"/>
    <col min="10127" max="10127" width="9.140625" style="3"/>
    <col min="10128" max="10128" width="10.28515625" style="3" bestFit="1" customWidth="1"/>
    <col min="10129" max="10130" width="9.28515625" style="3" bestFit="1" customWidth="1"/>
    <col min="10131" max="10131" width="9.140625" style="3"/>
    <col min="10132" max="10132" width="10.28515625" style="3" bestFit="1" customWidth="1"/>
    <col min="10133" max="10134" width="9.28515625" style="3" bestFit="1" customWidth="1"/>
    <col min="10135" max="10135" width="9.140625" style="3"/>
    <col min="10136" max="10136" width="10.28515625" style="3" bestFit="1" customWidth="1"/>
    <col min="10137" max="10138" width="9.28515625" style="3" bestFit="1" customWidth="1"/>
    <col min="10139" max="10139" width="9.140625" style="3"/>
    <col min="10140" max="10140" width="10.28515625" style="3" bestFit="1" customWidth="1"/>
    <col min="10141" max="10142" width="9.28515625" style="3" bestFit="1" customWidth="1"/>
    <col min="10143" max="10143" width="9.140625" style="3"/>
    <col min="10144" max="10144" width="10.28515625" style="3" bestFit="1" customWidth="1"/>
    <col min="10145" max="10146" width="9.28515625" style="3" bestFit="1" customWidth="1"/>
    <col min="10147" max="10147" width="9.140625" style="3"/>
    <col min="10148" max="10148" width="10.28515625" style="3" bestFit="1" customWidth="1"/>
    <col min="10149" max="10150" width="9.28515625" style="3" bestFit="1" customWidth="1"/>
    <col min="10151" max="10151" width="9.140625" style="3"/>
    <col min="10152" max="10152" width="10.28515625" style="3" bestFit="1" customWidth="1"/>
    <col min="10153" max="10154" width="9.28515625" style="3" bestFit="1" customWidth="1"/>
    <col min="10155" max="10155" width="9.140625" style="3"/>
    <col min="10156" max="10156" width="10.28515625" style="3" bestFit="1" customWidth="1"/>
    <col min="10157" max="10158" width="9.28515625" style="3" bestFit="1" customWidth="1"/>
    <col min="10159" max="10159" width="9.140625" style="3"/>
    <col min="10160" max="10160" width="10.28515625" style="3" bestFit="1" customWidth="1"/>
    <col min="10161" max="10162" width="9.28515625" style="3" bestFit="1" customWidth="1"/>
    <col min="10163" max="10163" width="9.140625" style="3"/>
    <col min="10164" max="10164" width="10.28515625" style="3" bestFit="1" customWidth="1"/>
    <col min="10165" max="10166" width="9.28515625" style="3" bestFit="1" customWidth="1"/>
    <col min="10167" max="10167" width="9.140625" style="3"/>
    <col min="10168" max="10168" width="10.28515625" style="3" bestFit="1" customWidth="1"/>
    <col min="10169" max="10170" width="9.28515625" style="3" bestFit="1" customWidth="1"/>
    <col min="10171" max="10171" width="9.140625" style="3"/>
    <col min="10172" max="10172" width="10.28515625" style="3" bestFit="1" customWidth="1"/>
    <col min="10173" max="10174" width="9.28515625" style="3" bestFit="1" customWidth="1"/>
    <col min="10175" max="10175" width="9.140625" style="3"/>
    <col min="10176" max="10176" width="10.28515625" style="3" bestFit="1" customWidth="1"/>
    <col min="10177" max="10178" width="9.28515625" style="3" bestFit="1" customWidth="1"/>
    <col min="10179" max="10179" width="9.140625" style="3"/>
    <col min="10180" max="10180" width="10.28515625" style="3" bestFit="1" customWidth="1"/>
    <col min="10181" max="10182" width="9.28515625" style="3" bestFit="1" customWidth="1"/>
    <col min="10183" max="10183" width="9.140625" style="3"/>
    <col min="10184" max="10184" width="10.28515625" style="3" bestFit="1" customWidth="1"/>
    <col min="10185" max="10186" width="9.28515625" style="3" bestFit="1" customWidth="1"/>
    <col min="10187" max="10187" width="9.140625" style="3"/>
    <col min="10188" max="10188" width="10.28515625" style="3" bestFit="1" customWidth="1"/>
    <col min="10189" max="10190" width="9.28515625" style="3" bestFit="1" customWidth="1"/>
    <col min="10191" max="10191" width="9.140625" style="3"/>
    <col min="10192" max="10192" width="10.28515625" style="3" bestFit="1" customWidth="1"/>
    <col min="10193" max="10194" width="9.28515625" style="3" bestFit="1" customWidth="1"/>
    <col min="10195" max="10195" width="9.140625" style="3"/>
    <col min="10196" max="10196" width="10.28515625" style="3" bestFit="1" customWidth="1"/>
    <col min="10197" max="10198" width="9.28515625" style="3" bestFit="1" customWidth="1"/>
    <col min="10199" max="10199" width="9.140625" style="3"/>
    <col min="10200" max="10200" width="10.28515625" style="3" bestFit="1" customWidth="1"/>
    <col min="10201" max="10202" width="9.28515625" style="3" bestFit="1" customWidth="1"/>
    <col min="10203" max="10203" width="9.140625" style="3"/>
    <col min="10204" max="10204" width="10.28515625" style="3" bestFit="1" customWidth="1"/>
    <col min="10205" max="10206" width="9.28515625" style="3" bestFit="1" customWidth="1"/>
    <col min="10207" max="10207" width="9.140625" style="3"/>
    <col min="10208" max="10208" width="10.28515625" style="3" bestFit="1" customWidth="1"/>
    <col min="10209" max="10210" width="9.28515625" style="3" bestFit="1" customWidth="1"/>
    <col min="10211" max="10211" width="9.140625" style="3"/>
    <col min="10212" max="10212" width="10.28515625" style="3" bestFit="1" customWidth="1"/>
    <col min="10213" max="10214" width="9.28515625" style="3" bestFit="1" customWidth="1"/>
    <col min="10215" max="10215" width="9.140625" style="3"/>
    <col min="10216" max="10216" width="10.28515625" style="3" bestFit="1" customWidth="1"/>
    <col min="10217" max="10218" width="9.28515625" style="3" bestFit="1" customWidth="1"/>
    <col min="10219" max="10219" width="9.140625" style="3"/>
    <col min="10220" max="10220" width="10.28515625" style="3" bestFit="1" customWidth="1"/>
    <col min="10221" max="10222" width="9.28515625" style="3" bestFit="1" customWidth="1"/>
    <col min="10223" max="10223" width="9.140625" style="3"/>
    <col min="10224" max="10224" width="10.28515625" style="3" bestFit="1" customWidth="1"/>
    <col min="10225" max="10226" width="9.28515625" style="3" bestFit="1" customWidth="1"/>
    <col min="10227" max="10227" width="9.140625" style="3"/>
    <col min="10228" max="10228" width="10.28515625" style="3" bestFit="1" customWidth="1"/>
    <col min="10229" max="10230" width="9.28515625" style="3" bestFit="1" customWidth="1"/>
    <col min="10231" max="10231" width="9.140625" style="3"/>
    <col min="10232" max="10232" width="10.28515625" style="3" bestFit="1" customWidth="1"/>
    <col min="10233" max="10234" width="9.28515625" style="3" bestFit="1" customWidth="1"/>
    <col min="10235" max="10235" width="9.140625" style="3"/>
    <col min="10236" max="10236" width="10.28515625" style="3" bestFit="1" customWidth="1"/>
    <col min="10237" max="10238" width="9.28515625" style="3" bestFit="1" customWidth="1"/>
    <col min="10239" max="10239" width="9.140625" style="3"/>
    <col min="10240" max="10240" width="10.28515625" style="3" bestFit="1" customWidth="1"/>
    <col min="10241" max="10242" width="9.28515625" style="3" bestFit="1" customWidth="1"/>
    <col min="10243" max="10243" width="9.140625" style="3"/>
    <col min="10244" max="10244" width="10.28515625" style="3" bestFit="1" customWidth="1"/>
    <col min="10245" max="10246" width="9.28515625" style="3" bestFit="1" customWidth="1"/>
    <col min="10247" max="10247" width="9.140625" style="3"/>
    <col min="10248" max="10248" width="10.28515625" style="3" bestFit="1" customWidth="1"/>
    <col min="10249" max="10250" width="9.28515625" style="3" bestFit="1" customWidth="1"/>
    <col min="10251" max="10251" width="9.140625" style="3"/>
    <col min="10252" max="10252" width="10.28515625" style="3" bestFit="1" customWidth="1"/>
    <col min="10253" max="10254" width="9.28515625" style="3" bestFit="1" customWidth="1"/>
    <col min="10255" max="10255" width="9.140625" style="3"/>
    <col min="10256" max="10256" width="10.28515625" style="3" bestFit="1" customWidth="1"/>
    <col min="10257" max="10258" width="9.28515625" style="3" bestFit="1" customWidth="1"/>
    <col min="10259" max="10259" width="9.140625" style="3"/>
    <col min="10260" max="10260" width="10.28515625" style="3" bestFit="1" customWidth="1"/>
    <col min="10261" max="10262" width="9.28515625" style="3" bestFit="1" customWidth="1"/>
    <col min="10263" max="10263" width="9.140625" style="3"/>
    <col min="10264" max="10264" width="10.28515625" style="3" bestFit="1" customWidth="1"/>
    <col min="10265" max="10266" width="9.28515625" style="3" bestFit="1" customWidth="1"/>
    <col min="10267" max="10267" width="9.140625" style="3"/>
    <col min="10268" max="10268" width="10.28515625" style="3" bestFit="1" customWidth="1"/>
    <col min="10269" max="10270" width="9.28515625" style="3" bestFit="1" customWidth="1"/>
    <col min="10271" max="10271" width="9.140625" style="3"/>
    <col min="10272" max="10272" width="10.28515625" style="3" bestFit="1" customWidth="1"/>
    <col min="10273" max="10274" width="9.28515625" style="3" bestFit="1" customWidth="1"/>
    <col min="10275" max="10275" width="9.140625" style="3"/>
    <col min="10276" max="10276" width="10.28515625" style="3" bestFit="1" customWidth="1"/>
    <col min="10277" max="10278" width="9.28515625" style="3" bestFit="1" customWidth="1"/>
    <col min="10279" max="10279" width="9.140625" style="3"/>
    <col min="10280" max="10280" width="10.28515625" style="3" bestFit="1" customWidth="1"/>
    <col min="10281" max="10282" width="9.28515625" style="3" bestFit="1" customWidth="1"/>
    <col min="10283" max="10283" width="9.140625" style="3"/>
    <col min="10284" max="10284" width="10.28515625" style="3" bestFit="1" customWidth="1"/>
    <col min="10285" max="10286" width="9.28515625" style="3" bestFit="1" customWidth="1"/>
    <col min="10287" max="10287" width="9.140625" style="3"/>
    <col min="10288" max="10288" width="10.28515625" style="3" bestFit="1" customWidth="1"/>
    <col min="10289" max="10290" width="9.28515625" style="3" bestFit="1" customWidth="1"/>
    <col min="10291" max="10291" width="9.140625" style="3"/>
    <col min="10292" max="10292" width="10.28515625" style="3" bestFit="1" customWidth="1"/>
    <col min="10293" max="10294" width="9.28515625" style="3" bestFit="1" customWidth="1"/>
    <col min="10295" max="10295" width="9.140625" style="3"/>
    <col min="10296" max="10296" width="10.28515625" style="3" bestFit="1" customWidth="1"/>
    <col min="10297" max="10298" width="9.28515625" style="3" bestFit="1" customWidth="1"/>
    <col min="10299" max="10299" width="9.140625" style="3"/>
    <col min="10300" max="10300" width="10.28515625" style="3" bestFit="1" customWidth="1"/>
    <col min="10301" max="10302" width="9.28515625" style="3" bestFit="1" customWidth="1"/>
    <col min="10303" max="10303" width="9.140625" style="3"/>
    <col min="10304" max="10304" width="10.28515625" style="3" bestFit="1" customWidth="1"/>
    <col min="10305" max="10306" width="9.28515625" style="3" bestFit="1" customWidth="1"/>
    <col min="10307" max="10307" width="9.140625" style="3"/>
    <col min="10308" max="10308" width="10.28515625" style="3" bestFit="1" customWidth="1"/>
    <col min="10309" max="10310" width="9.28515625" style="3" bestFit="1" customWidth="1"/>
    <col min="10311" max="10311" width="9.140625" style="3"/>
    <col min="10312" max="10312" width="10.28515625" style="3" bestFit="1" customWidth="1"/>
    <col min="10313" max="10314" width="9.28515625" style="3" bestFit="1" customWidth="1"/>
    <col min="10315" max="10315" width="9.140625" style="3"/>
    <col min="10316" max="10316" width="10.28515625" style="3" bestFit="1" customWidth="1"/>
    <col min="10317" max="10318" width="9.28515625" style="3" bestFit="1" customWidth="1"/>
    <col min="10319" max="10319" width="9.140625" style="3"/>
    <col min="10320" max="10320" width="10.28515625" style="3" bestFit="1" customWidth="1"/>
    <col min="10321" max="10322" width="9.28515625" style="3" bestFit="1" customWidth="1"/>
    <col min="10323" max="10323" width="9.140625" style="3"/>
    <col min="10324" max="10324" width="10.28515625" style="3" bestFit="1" customWidth="1"/>
    <col min="10325" max="10326" width="9.28515625" style="3" bestFit="1" customWidth="1"/>
    <col min="10327" max="10327" width="9.140625" style="3"/>
    <col min="10328" max="10328" width="10.28515625" style="3" bestFit="1" customWidth="1"/>
    <col min="10329" max="10330" width="9.28515625" style="3" bestFit="1" customWidth="1"/>
    <col min="10331" max="10331" width="9.140625" style="3"/>
    <col min="10332" max="10332" width="10.28515625" style="3" bestFit="1" customWidth="1"/>
    <col min="10333" max="10334" width="9.28515625" style="3" bestFit="1" customWidth="1"/>
    <col min="10335" max="10335" width="9.140625" style="3"/>
    <col min="10336" max="10336" width="10.28515625" style="3" bestFit="1" customWidth="1"/>
    <col min="10337" max="10338" width="9.28515625" style="3" bestFit="1" customWidth="1"/>
    <col min="10339" max="10339" width="9.140625" style="3"/>
    <col min="10340" max="10340" width="10.28515625" style="3" bestFit="1" customWidth="1"/>
    <col min="10341" max="10342" width="9.28515625" style="3" bestFit="1" customWidth="1"/>
    <col min="10343" max="10343" width="9.140625" style="3"/>
    <col min="10344" max="10344" width="10.28515625" style="3" bestFit="1" customWidth="1"/>
    <col min="10345" max="10346" width="9.28515625" style="3" bestFit="1" customWidth="1"/>
    <col min="10347" max="10347" width="9.140625" style="3"/>
    <col min="10348" max="10348" width="10.28515625" style="3" bestFit="1" customWidth="1"/>
    <col min="10349" max="10350" width="9.28515625" style="3" bestFit="1" customWidth="1"/>
    <col min="10351" max="10351" width="9.140625" style="3"/>
    <col min="10352" max="10352" width="10.28515625" style="3" bestFit="1" customWidth="1"/>
    <col min="10353" max="10354" width="9.28515625" style="3" bestFit="1" customWidth="1"/>
    <col min="10355" max="10355" width="9.140625" style="3"/>
    <col min="10356" max="10356" width="10.28515625" style="3" bestFit="1" customWidth="1"/>
    <col min="10357" max="10358" width="9.28515625" style="3" bestFit="1" customWidth="1"/>
    <col min="10359" max="10359" width="9.140625" style="3"/>
    <col min="10360" max="10360" width="10.28515625" style="3" bestFit="1" customWidth="1"/>
    <col min="10361" max="10362" width="9.28515625" style="3" bestFit="1" customWidth="1"/>
    <col min="10363" max="10363" width="9.140625" style="3"/>
    <col min="10364" max="10364" width="10.28515625" style="3" bestFit="1" customWidth="1"/>
    <col min="10365" max="10366" width="9.28515625" style="3" bestFit="1" customWidth="1"/>
    <col min="10367" max="10367" width="9.140625" style="3"/>
    <col min="10368" max="10368" width="10.28515625" style="3" bestFit="1" customWidth="1"/>
    <col min="10369" max="10370" width="9.28515625" style="3" bestFit="1" customWidth="1"/>
    <col min="10371" max="10371" width="9.140625" style="3"/>
    <col min="10372" max="10372" width="10.28515625" style="3" bestFit="1" customWidth="1"/>
    <col min="10373" max="10374" width="9.28515625" style="3" bestFit="1" customWidth="1"/>
    <col min="10375" max="10375" width="9.140625" style="3"/>
    <col min="10376" max="10376" width="10.28515625" style="3" bestFit="1" customWidth="1"/>
    <col min="10377" max="10378" width="9.28515625" style="3" bestFit="1" customWidth="1"/>
    <col min="10379" max="10379" width="9.140625" style="3"/>
    <col min="10380" max="10380" width="10.28515625" style="3" bestFit="1" customWidth="1"/>
    <col min="10381" max="10382" width="9.28515625" style="3" bestFit="1" customWidth="1"/>
    <col min="10383" max="10383" width="9.140625" style="3"/>
    <col min="10384" max="10384" width="10.28515625" style="3" bestFit="1" customWidth="1"/>
    <col min="10385" max="10386" width="9.28515625" style="3" bestFit="1" customWidth="1"/>
    <col min="10387" max="10387" width="9.140625" style="3"/>
    <col min="10388" max="10388" width="10.28515625" style="3" bestFit="1" customWidth="1"/>
    <col min="10389" max="10390" width="9.28515625" style="3" bestFit="1" customWidth="1"/>
    <col min="10391" max="10391" width="9.140625" style="3"/>
    <col min="10392" max="10392" width="10.28515625" style="3" bestFit="1" customWidth="1"/>
    <col min="10393" max="10394" width="9.28515625" style="3" bestFit="1" customWidth="1"/>
    <col min="10395" max="10395" width="9.140625" style="3"/>
    <col min="10396" max="10396" width="10.28515625" style="3" bestFit="1" customWidth="1"/>
    <col min="10397" max="10398" width="9.28515625" style="3" bestFit="1" customWidth="1"/>
    <col min="10399" max="10399" width="9.140625" style="3"/>
    <col min="10400" max="10400" width="10.28515625" style="3" bestFit="1" customWidth="1"/>
    <col min="10401" max="10402" width="9.28515625" style="3" bestFit="1" customWidth="1"/>
    <col min="10403" max="10403" width="9.140625" style="3"/>
    <col min="10404" max="10404" width="10.28515625" style="3" bestFit="1" customWidth="1"/>
    <col min="10405" max="10406" width="9.28515625" style="3" bestFit="1" customWidth="1"/>
    <col min="10407" max="10407" width="9.140625" style="3"/>
    <col min="10408" max="10408" width="10.28515625" style="3" bestFit="1" customWidth="1"/>
    <col min="10409" max="10410" width="9.28515625" style="3" bestFit="1" customWidth="1"/>
    <col min="10411" max="10411" width="9.140625" style="3"/>
    <col min="10412" max="10412" width="10.28515625" style="3" bestFit="1" customWidth="1"/>
    <col min="10413" max="10414" width="9.28515625" style="3" bestFit="1" customWidth="1"/>
    <col min="10415" max="10415" width="9.140625" style="3"/>
    <col min="10416" max="10416" width="10.28515625" style="3" bestFit="1" customWidth="1"/>
    <col min="10417" max="10418" width="9.28515625" style="3" bestFit="1" customWidth="1"/>
    <col min="10419" max="10419" width="9.140625" style="3"/>
    <col min="10420" max="10420" width="10.28515625" style="3" bestFit="1" customWidth="1"/>
    <col min="10421" max="10422" width="9.28515625" style="3" bestFit="1" customWidth="1"/>
    <col min="10423" max="10423" width="9.140625" style="3"/>
    <col min="10424" max="10424" width="10.28515625" style="3" bestFit="1" customWidth="1"/>
    <col min="10425" max="10426" width="9.28515625" style="3" bestFit="1" customWidth="1"/>
    <col min="10427" max="10427" width="9.140625" style="3"/>
    <col min="10428" max="10428" width="10.28515625" style="3" bestFit="1" customWidth="1"/>
    <col min="10429" max="10430" width="9.28515625" style="3" bestFit="1" customWidth="1"/>
    <col min="10431" max="10431" width="9.140625" style="3"/>
    <col min="10432" max="10432" width="10.28515625" style="3" bestFit="1" customWidth="1"/>
    <col min="10433" max="10434" width="9.28515625" style="3" bestFit="1" customWidth="1"/>
    <col min="10435" max="10435" width="9.140625" style="3"/>
    <col min="10436" max="10436" width="10.28515625" style="3" bestFit="1" customWidth="1"/>
    <col min="10437" max="10438" width="9.28515625" style="3" bestFit="1" customWidth="1"/>
    <col min="10439" max="10439" width="9.140625" style="3"/>
    <col min="10440" max="10440" width="10.28515625" style="3" bestFit="1" customWidth="1"/>
    <col min="10441" max="10442" width="9.28515625" style="3" bestFit="1" customWidth="1"/>
    <col min="10443" max="10443" width="9.140625" style="3"/>
    <col min="10444" max="10444" width="10.28515625" style="3" bestFit="1" customWidth="1"/>
    <col min="10445" max="10446" width="9.28515625" style="3" bestFit="1" customWidth="1"/>
    <col min="10447" max="10447" width="9.140625" style="3"/>
    <col min="10448" max="10448" width="10.28515625" style="3" bestFit="1" customWidth="1"/>
    <col min="10449" max="10450" width="9.28515625" style="3" bestFit="1" customWidth="1"/>
    <col min="10451" max="10451" width="9.140625" style="3"/>
    <col min="10452" max="10452" width="10.28515625" style="3" bestFit="1" customWidth="1"/>
    <col min="10453" max="10454" width="9.28515625" style="3" bestFit="1" customWidth="1"/>
    <col min="10455" max="10455" width="9.140625" style="3"/>
    <col min="10456" max="10456" width="10.28515625" style="3" bestFit="1" customWidth="1"/>
    <col min="10457" max="10458" width="9.28515625" style="3" bestFit="1" customWidth="1"/>
    <col min="10459" max="10459" width="9.140625" style="3"/>
    <col min="10460" max="10460" width="10.28515625" style="3" bestFit="1" customWidth="1"/>
    <col min="10461" max="10462" width="9.28515625" style="3" bestFit="1" customWidth="1"/>
    <col min="10463" max="10463" width="9.140625" style="3"/>
    <col min="10464" max="10464" width="10.28515625" style="3" bestFit="1" customWidth="1"/>
    <col min="10465" max="10466" width="9.28515625" style="3" bestFit="1" customWidth="1"/>
    <col min="10467" max="10467" width="9.140625" style="3"/>
    <col min="10468" max="10468" width="10.28515625" style="3" bestFit="1" customWidth="1"/>
    <col min="10469" max="10470" width="9.28515625" style="3" bestFit="1" customWidth="1"/>
    <col min="10471" max="10471" width="9.140625" style="3"/>
    <col min="10472" max="10472" width="10.28515625" style="3" bestFit="1" customWidth="1"/>
    <col min="10473" max="10474" width="9.28515625" style="3" bestFit="1" customWidth="1"/>
    <col min="10475" max="10475" width="9.140625" style="3"/>
    <col min="10476" max="10476" width="10.28515625" style="3" bestFit="1" customWidth="1"/>
    <col min="10477" max="10478" width="9.28515625" style="3" bestFit="1" customWidth="1"/>
    <col min="10479" max="10479" width="9.140625" style="3"/>
    <col min="10480" max="10480" width="10.28515625" style="3" bestFit="1" customWidth="1"/>
    <col min="10481" max="10482" width="9.28515625" style="3" bestFit="1" customWidth="1"/>
    <col min="10483" max="10483" width="9.140625" style="3"/>
    <col min="10484" max="10484" width="10.28515625" style="3" bestFit="1" customWidth="1"/>
    <col min="10485" max="10486" width="9.28515625" style="3" bestFit="1" customWidth="1"/>
    <col min="10487" max="10487" width="9.140625" style="3"/>
    <col min="10488" max="10488" width="10.28515625" style="3" bestFit="1" customWidth="1"/>
    <col min="10489" max="10490" width="9.28515625" style="3" bestFit="1" customWidth="1"/>
    <col min="10491" max="10491" width="9.140625" style="3"/>
    <col min="10492" max="10492" width="10.28515625" style="3" bestFit="1" customWidth="1"/>
    <col min="10493" max="10494" width="9.28515625" style="3" bestFit="1" customWidth="1"/>
    <col min="10495" max="10495" width="9.140625" style="3"/>
    <col min="10496" max="10496" width="10.28515625" style="3" bestFit="1" customWidth="1"/>
    <col min="10497" max="10498" width="9.28515625" style="3" bestFit="1" customWidth="1"/>
    <col min="10499" max="10499" width="9.140625" style="3"/>
    <col min="10500" max="10500" width="10.28515625" style="3" bestFit="1" customWidth="1"/>
    <col min="10501" max="10502" width="9.28515625" style="3" bestFit="1" customWidth="1"/>
    <col min="10503" max="10503" width="9.140625" style="3"/>
    <col min="10504" max="10504" width="10.28515625" style="3" bestFit="1" customWidth="1"/>
    <col min="10505" max="10506" width="9.28515625" style="3" bestFit="1" customWidth="1"/>
    <col min="10507" max="10507" width="9.140625" style="3"/>
    <col min="10508" max="10508" width="10.28515625" style="3" bestFit="1" customWidth="1"/>
    <col min="10509" max="10510" width="9.28515625" style="3" bestFit="1" customWidth="1"/>
    <col min="10511" max="10511" width="9.140625" style="3"/>
    <col min="10512" max="10512" width="10.28515625" style="3" bestFit="1" customWidth="1"/>
    <col min="10513" max="10514" width="9.28515625" style="3" bestFit="1" customWidth="1"/>
    <col min="10515" max="10515" width="9.140625" style="3"/>
    <col min="10516" max="10516" width="10.28515625" style="3" bestFit="1" customWidth="1"/>
    <col min="10517" max="10518" width="9.28515625" style="3" bestFit="1" customWidth="1"/>
    <col min="10519" max="10519" width="9.140625" style="3"/>
    <col min="10520" max="10520" width="10.28515625" style="3" bestFit="1" customWidth="1"/>
    <col min="10521" max="10522" width="9.28515625" style="3" bestFit="1" customWidth="1"/>
    <col min="10523" max="10523" width="9.140625" style="3"/>
    <col min="10524" max="10524" width="10.28515625" style="3" bestFit="1" customWidth="1"/>
    <col min="10525" max="10526" width="9.28515625" style="3" bestFit="1" customWidth="1"/>
    <col min="10527" max="10527" width="9.140625" style="3"/>
    <col min="10528" max="10528" width="10.28515625" style="3" bestFit="1" customWidth="1"/>
    <col min="10529" max="10530" width="9.28515625" style="3" bestFit="1" customWidth="1"/>
    <col min="10531" max="10531" width="9.140625" style="3"/>
    <col min="10532" max="10532" width="10.28515625" style="3" bestFit="1" customWidth="1"/>
    <col min="10533" max="10534" width="9.28515625" style="3" bestFit="1" customWidth="1"/>
    <col min="10535" max="10535" width="9.140625" style="3"/>
    <col min="10536" max="10536" width="10.28515625" style="3" bestFit="1" customWidth="1"/>
    <col min="10537" max="10538" width="9.28515625" style="3" bestFit="1" customWidth="1"/>
    <col min="10539" max="10539" width="9.140625" style="3"/>
    <col min="10540" max="10540" width="10.28515625" style="3" bestFit="1" customWidth="1"/>
    <col min="10541" max="10542" width="9.28515625" style="3" bestFit="1" customWidth="1"/>
    <col min="10543" max="10543" width="9.140625" style="3"/>
    <col min="10544" max="10544" width="10.28515625" style="3" bestFit="1" customWidth="1"/>
    <col min="10545" max="10546" width="9.28515625" style="3" bestFit="1" customWidth="1"/>
    <col min="10547" max="10547" width="9.140625" style="3"/>
    <col min="10548" max="10548" width="10.28515625" style="3" bestFit="1" customWidth="1"/>
    <col min="10549" max="10550" width="9.28515625" style="3" bestFit="1" customWidth="1"/>
    <col min="10551" max="10551" width="9.140625" style="3"/>
    <col min="10552" max="10552" width="10.28515625" style="3" bestFit="1" customWidth="1"/>
    <col min="10553" max="10554" width="9.28515625" style="3" bestFit="1" customWidth="1"/>
    <col min="10555" max="10555" width="9.140625" style="3"/>
    <col min="10556" max="10556" width="10.28515625" style="3" bestFit="1" customWidth="1"/>
    <col min="10557" max="10558" width="9.28515625" style="3" bestFit="1" customWidth="1"/>
    <col min="10559" max="10559" width="9.140625" style="3"/>
    <col min="10560" max="10560" width="10.28515625" style="3" bestFit="1" customWidth="1"/>
    <col min="10561" max="10562" width="9.28515625" style="3" bestFit="1" customWidth="1"/>
    <col min="10563" max="10563" width="9.140625" style="3"/>
    <col min="10564" max="10564" width="10.28515625" style="3" bestFit="1" customWidth="1"/>
    <col min="10565" max="10566" width="9.28515625" style="3" bestFit="1" customWidth="1"/>
    <col min="10567" max="10567" width="9.140625" style="3"/>
    <col min="10568" max="10568" width="10.28515625" style="3" bestFit="1" customWidth="1"/>
    <col min="10569" max="10570" width="9.28515625" style="3" bestFit="1" customWidth="1"/>
    <col min="10571" max="10571" width="9.140625" style="3"/>
    <col min="10572" max="10572" width="10.28515625" style="3" bestFit="1" customWidth="1"/>
    <col min="10573" max="10574" width="9.28515625" style="3" bestFit="1" customWidth="1"/>
    <col min="10575" max="10575" width="9.140625" style="3"/>
    <col min="10576" max="10576" width="10.28515625" style="3" bestFit="1" customWidth="1"/>
    <col min="10577" max="10578" width="9.28515625" style="3" bestFit="1" customWidth="1"/>
    <col min="10579" max="10579" width="9.140625" style="3"/>
    <col min="10580" max="10580" width="10.28515625" style="3" bestFit="1" customWidth="1"/>
    <col min="10581" max="10582" width="9.28515625" style="3" bestFit="1" customWidth="1"/>
    <col min="10583" max="10583" width="9.140625" style="3"/>
    <col min="10584" max="10584" width="10.28515625" style="3" bestFit="1" customWidth="1"/>
    <col min="10585" max="10586" width="9.28515625" style="3" bestFit="1" customWidth="1"/>
    <col min="10587" max="10587" width="9.140625" style="3"/>
    <col min="10588" max="10588" width="10.28515625" style="3" bestFit="1" customWidth="1"/>
    <col min="10589" max="10590" width="9.28515625" style="3" bestFit="1" customWidth="1"/>
    <col min="10591" max="10591" width="9.140625" style="3"/>
    <col min="10592" max="10592" width="10.28515625" style="3" bestFit="1" customWidth="1"/>
    <col min="10593" max="10594" width="9.28515625" style="3" bestFit="1" customWidth="1"/>
    <col min="10595" max="10595" width="9.140625" style="3"/>
    <col min="10596" max="10596" width="10.28515625" style="3" bestFit="1" customWidth="1"/>
    <col min="10597" max="10598" width="9.28515625" style="3" bestFit="1" customWidth="1"/>
    <col min="10599" max="10599" width="9.140625" style="3"/>
    <col min="10600" max="10600" width="10.28515625" style="3" bestFit="1" customWidth="1"/>
    <col min="10601" max="10602" width="9.28515625" style="3" bestFit="1" customWidth="1"/>
    <col min="10603" max="10603" width="9.140625" style="3"/>
    <col min="10604" max="10604" width="10.28515625" style="3" bestFit="1" customWidth="1"/>
    <col min="10605" max="10606" width="9.28515625" style="3" bestFit="1" customWidth="1"/>
    <col min="10607" max="10607" width="9.140625" style="3"/>
    <col min="10608" max="10608" width="10.28515625" style="3" bestFit="1" customWidth="1"/>
    <col min="10609" max="10610" width="9.28515625" style="3" bestFit="1" customWidth="1"/>
    <col min="10611" max="10611" width="9.140625" style="3"/>
    <col min="10612" max="10612" width="10.28515625" style="3" bestFit="1" customWidth="1"/>
    <col min="10613" max="10614" width="9.28515625" style="3" bestFit="1" customWidth="1"/>
    <col min="10615" max="10615" width="9.140625" style="3"/>
    <col min="10616" max="10616" width="10.28515625" style="3" bestFit="1" customWidth="1"/>
    <col min="10617" max="10618" width="9.28515625" style="3" bestFit="1" customWidth="1"/>
    <col min="10619" max="10619" width="9.140625" style="3"/>
    <col min="10620" max="10620" width="10.28515625" style="3" bestFit="1" customWidth="1"/>
    <col min="10621" max="10622" width="9.28515625" style="3" bestFit="1" customWidth="1"/>
    <col min="10623" max="10623" width="9.140625" style="3"/>
    <col min="10624" max="10624" width="10.28515625" style="3" bestFit="1" customWidth="1"/>
    <col min="10625" max="10626" width="9.28515625" style="3" bestFit="1" customWidth="1"/>
    <col min="10627" max="10627" width="9.140625" style="3"/>
    <col min="10628" max="10628" width="10.28515625" style="3" bestFit="1" customWidth="1"/>
    <col min="10629" max="10630" width="9.28515625" style="3" bestFit="1" customWidth="1"/>
    <col min="10631" max="10631" width="9.140625" style="3"/>
    <col min="10632" max="10632" width="10.28515625" style="3" bestFit="1" customWidth="1"/>
    <col min="10633" max="10634" width="9.28515625" style="3" bestFit="1" customWidth="1"/>
    <col min="10635" max="10635" width="9.140625" style="3"/>
    <col min="10636" max="10636" width="10.28515625" style="3" bestFit="1" customWidth="1"/>
    <col min="10637" max="10638" width="9.28515625" style="3" bestFit="1" customWidth="1"/>
    <col min="10639" max="10639" width="9.140625" style="3"/>
    <col min="10640" max="10640" width="10.28515625" style="3" bestFit="1" customWidth="1"/>
    <col min="10641" max="10642" width="9.28515625" style="3" bestFit="1" customWidth="1"/>
    <col min="10643" max="10643" width="9.140625" style="3"/>
    <col min="10644" max="10644" width="10.28515625" style="3" bestFit="1" customWidth="1"/>
    <col min="10645" max="10646" width="9.28515625" style="3" bestFit="1" customWidth="1"/>
    <col min="10647" max="10647" width="9.140625" style="3"/>
    <col min="10648" max="10648" width="10.28515625" style="3" bestFit="1" customWidth="1"/>
    <col min="10649" max="10650" width="9.28515625" style="3" bestFit="1" customWidth="1"/>
    <col min="10651" max="10651" width="9.140625" style="3"/>
    <col min="10652" max="10652" width="10.28515625" style="3" bestFit="1" customWidth="1"/>
    <col min="10653" max="10654" width="9.28515625" style="3" bestFit="1" customWidth="1"/>
    <col min="10655" max="10655" width="9.140625" style="3"/>
    <col min="10656" max="10656" width="10.28515625" style="3" bestFit="1" customWidth="1"/>
    <col min="10657" max="10658" width="9.28515625" style="3" bestFit="1" customWidth="1"/>
    <col min="10659" max="10659" width="9.140625" style="3"/>
    <col min="10660" max="10660" width="10.28515625" style="3" bestFit="1" customWidth="1"/>
    <col min="10661" max="10662" width="9.28515625" style="3" bestFit="1" customWidth="1"/>
    <col min="10663" max="10663" width="9.140625" style="3"/>
    <col min="10664" max="10664" width="10.28515625" style="3" bestFit="1" customWidth="1"/>
    <col min="10665" max="10666" width="9.28515625" style="3" bestFit="1" customWidth="1"/>
    <col min="10667" max="10667" width="9.140625" style="3"/>
    <col min="10668" max="10668" width="10.28515625" style="3" bestFit="1" customWidth="1"/>
    <col min="10669" max="10670" width="9.28515625" style="3" bestFit="1" customWidth="1"/>
    <col min="10671" max="10671" width="9.140625" style="3"/>
    <col min="10672" max="10672" width="10.28515625" style="3" bestFit="1" customWidth="1"/>
    <col min="10673" max="10674" width="9.28515625" style="3" bestFit="1" customWidth="1"/>
    <col min="10675" max="10675" width="9.140625" style="3"/>
    <col min="10676" max="10676" width="10.28515625" style="3" bestFit="1" customWidth="1"/>
    <col min="10677" max="10678" width="9.28515625" style="3" bestFit="1" customWidth="1"/>
    <col min="10679" max="10679" width="9.140625" style="3"/>
    <col min="10680" max="10680" width="10.28515625" style="3" bestFit="1" customWidth="1"/>
    <col min="10681" max="10682" width="9.28515625" style="3" bestFit="1" customWidth="1"/>
    <col min="10683" max="10683" width="9.140625" style="3"/>
    <col min="10684" max="10684" width="10.28515625" style="3" bestFit="1" customWidth="1"/>
    <col min="10685" max="10686" width="9.28515625" style="3" bestFit="1" customWidth="1"/>
    <col min="10687" max="10687" width="9.140625" style="3"/>
    <col min="10688" max="10688" width="10.28515625" style="3" bestFit="1" customWidth="1"/>
    <col min="10689" max="10690" width="9.28515625" style="3" bestFit="1" customWidth="1"/>
    <col min="10691" max="10691" width="9.140625" style="3"/>
    <col min="10692" max="10692" width="10.28515625" style="3" bestFit="1" customWidth="1"/>
    <col min="10693" max="10694" width="9.28515625" style="3" bestFit="1" customWidth="1"/>
    <col min="10695" max="10695" width="9.140625" style="3"/>
    <col min="10696" max="10696" width="10.28515625" style="3" bestFit="1" customWidth="1"/>
    <col min="10697" max="10698" width="9.28515625" style="3" bestFit="1" customWidth="1"/>
    <col min="10699" max="10699" width="9.140625" style="3"/>
    <col min="10700" max="10700" width="10.28515625" style="3" bestFit="1" customWidth="1"/>
    <col min="10701" max="10702" width="9.28515625" style="3" bestFit="1" customWidth="1"/>
    <col min="10703" max="10703" width="9.140625" style="3"/>
    <col min="10704" max="10704" width="10.28515625" style="3" bestFit="1" customWidth="1"/>
    <col min="10705" max="10706" width="9.28515625" style="3" bestFit="1" customWidth="1"/>
    <col min="10707" max="10707" width="9.140625" style="3"/>
    <col min="10708" max="10708" width="10.28515625" style="3" bestFit="1" customWidth="1"/>
    <col min="10709" max="10710" width="9.28515625" style="3" bestFit="1" customWidth="1"/>
    <col min="10711" max="10711" width="9.140625" style="3"/>
    <col min="10712" max="10712" width="10.28515625" style="3" bestFit="1" customWidth="1"/>
    <col min="10713" max="10714" width="9.28515625" style="3" bestFit="1" customWidth="1"/>
    <col min="10715" max="10715" width="9.140625" style="3"/>
    <col min="10716" max="10716" width="10.28515625" style="3" bestFit="1" customWidth="1"/>
    <col min="10717" max="10718" width="9.28515625" style="3" bestFit="1" customWidth="1"/>
    <col min="10719" max="10719" width="9.140625" style="3"/>
    <col min="10720" max="10720" width="10.28515625" style="3" bestFit="1" customWidth="1"/>
    <col min="10721" max="10722" width="9.28515625" style="3" bestFit="1" customWidth="1"/>
    <col min="10723" max="10723" width="9.140625" style="3"/>
    <col min="10724" max="10724" width="10.28515625" style="3" bestFit="1" customWidth="1"/>
    <col min="10725" max="10726" width="9.28515625" style="3" bestFit="1" customWidth="1"/>
    <col min="10727" max="10727" width="9.140625" style="3"/>
    <col min="10728" max="10728" width="10.28515625" style="3" bestFit="1" customWidth="1"/>
    <col min="10729" max="10730" width="9.28515625" style="3" bestFit="1" customWidth="1"/>
    <col min="10731" max="10731" width="9.140625" style="3"/>
    <col min="10732" max="10732" width="10.28515625" style="3" bestFit="1" customWidth="1"/>
    <col min="10733" max="10734" width="9.28515625" style="3" bestFit="1" customWidth="1"/>
    <col min="10735" max="10735" width="9.140625" style="3"/>
    <col min="10736" max="10736" width="10.28515625" style="3" bestFit="1" customWidth="1"/>
    <col min="10737" max="10738" width="9.28515625" style="3" bestFit="1" customWidth="1"/>
    <col min="10739" max="10739" width="9.140625" style="3"/>
    <col min="10740" max="10740" width="10.28515625" style="3" bestFit="1" customWidth="1"/>
    <col min="10741" max="10742" width="9.28515625" style="3" bestFit="1" customWidth="1"/>
    <col min="10743" max="10743" width="9.140625" style="3"/>
    <col min="10744" max="10744" width="10.28515625" style="3" bestFit="1" customWidth="1"/>
    <col min="10745" max="10746" width="9.28515625" style="3" bestFit="1" customWidth="1"/>
    <col min="10747" max="10747" width="9.140625" style="3"/>
    <col min="10748" max="10748" width="10.28515625" style="3" bestFit="1" customWidth="1"/>
    <col min="10749" max="10750" width="9.28515625" style="3" bestFit="1" customWidth="1"/>
    <col min="10751" max="10751" width="9.140625" style="3"/>
    <col min="10752" max="10752" width="10.28515625" style="3" bestFit="1" customWidth="1"/>
    <col min="10753" max="10754" width="9.28515625" style="3" bestFit="1" customWidth="1"/>
    <col min="10755" max="10755" width="9.140625" style="3"/>
    <col min="10756" max="10756" width="10.28515625" style="3" bestFit="1" customWidth="1"/>
    <col min="10757" max="10758" width="9.28515625" style="3" bestFit="1" customWidth="1"/>
    <col min="10759" max="10759" width="9.140625" style="3"/>
    <col min="10760" max="10760" width="10.28515625" style="3" bestFit="1" customWidth="1"/>
    <col min="10761" max="10762" width="9.28515625" style="3" bestFit="1" customWidth="1"/>
    <col min="10763" max="10763" width="9.140625" style="3"/>
    <col min="10764" max="10764" width="10.28515625" style="3" bestFit="1" customWidth="1"/>
    <col min="10765" max="10766" width="9.28515625" style="3" bestFit="1" customWidth="1"/>
    <col min="10767" max="10767" width="9.140625" style="3"/>
    <col min="10768" max="10768" width="10.28515625" style="3" bestFit="1" customWidth="1"/>
    <col min="10769" max="10770" width="9.28515625" style="3" bestFit="1" customWidth="1"/>
    <col min="10771" max="10771" width="9.140625" style="3"/>
    <col min="10772" max="10772" width="10.28515625" style="3" bestFit="1" customWidth="1"/>
    <col min="10773" max="10774" width="9.28515625" style="3" bestFit="1" customWidth="1"/>
    <col min="10775" max="10775" width="9.140625" style="3"/>
    <col min="10776" max="10776" width="10.28515625" style="3" bestFit="1" customWidth="1"/>
    <col min="10777" max="10778" width="9.28515625" style="3" bestFit="1" customWidth="1"/>
    <col min="10779" max="10779" width="9.140625" style="3"/>
    <col min="10780" max="10780" width="10.28515625" style="3" bestFit="1" customWidth="1"/>
    <col min="10781" max="10782" width="9.28515625" style="3" bestFit="1" customWidth="1"/>
    <col min="10783" max="10783" width="9.140625" style="3"/>
    <col min="10784" max="10784" width="10.28515625" style="3" bestFit="1" customWidth="1"/>
    <col min="10785" max="10786" width="9.28515625" style="3" bestFit="1" customWidth="1"/>
    <col min="10787" max="10787" width="9.140625" style="3"/>
    <col min="10788" max="10788" width="10.28515625" style="3" bestFit="1" customWidth="1"/>
    <col min="10789" max="10790" width="9.28515625" style="3" bestFit="1" customWidth="1"/>
    <col min="10791" max="10791" width="9.140625" style="3"/>
    <col min="10792" max="10792" width="10.28515625" style="3" bestFit="1" customWidth="1"/>
    <col min="10793" max="10794" width="9.28515625" style="3" bestFit="1" customWidth="1"/>
    <col min="10795" max="10795" width="9.140625" style="3"/>
    <col min="10796" max="10796" width="10.28515625" style="3" bestFit="1" customWidth="1"/>
    <col min="10797" max="10798" width="9.28515625" style="3" bestFit="1" customWidth="1"/>
    <col min="10799" max="10799" width="9.140625" style="3"/>
    <col min="10800" max="10800" width="10.28515625" style="3" bestFit="1" customWidth="1"/>
    <col min="10801" max="10802" width="9.28515625" style="3" bestFit="1" customWidth="1"/>
    <col min="10803" max="10803" width="9.140625" style="3"/>
    <col min="10804" max="10804" width="10.28515625" style="3" bestFit="1" customWidth="1"/>
    <col min="10805" max="10806" width="9.28515625" style="3" bestFit="1" customWidth="1"/>
    <col min="10807" max="10807" width="9.140625" style="3"/>
    <col min="10808" max="10808" width="10.28515625" style="3" bestFit="1" customWidth="1"/>
    <col min="10809" max="10810" width="9.28515625" style="3" bestFit="1" customWidth="1"/>
    <col min="10811" max="10811" width="9.140625" style="3"/>
    <col min="10812" max="10812" width="10.28515625" style="3" bestFit="1" customWidth="1"/>
    <col min="10813" max="10814" width="9.28515625" style="3" bestFit="1" customWidth="1"/>
    <col min="10815" max="10815" width="9.140625" style="3"/>
    <col min="10816" max="10816" width="10.28515625" style="3" bestFit="1" customWidth="1"/>
    <col min="10817" max="10818" width="9.28515625" style="3" bestFit="1" customWidth="1"/>
    <col min="10819" max="10819" width="9.140625" style="3"/>
    <col min="10820" max="10820" width="10.28515625" style="3" bestFit="1" customWidth="1"/>
    <col min="10821" max="10822" width="9.28515625" style="3" bestFit="1" customWidth="1"/>
    <col min="10823" max="10823" width="9.140625" style="3"/>
    <col min="10824" max="10824" width="10.28515625" style="3" bestFit="1" customWidth="1"/>
    <col min="10825" max="10826" width="9.28515625" style="3" bestFit="1" customWidth="1"/>
    <col min="10827" max="10827" width="9.140625" style="3"/>
    <col min="10828" max="10828" width="10.28515625" style="3" bestFit="1" customWidth="1"/>
    <col min="10829" max="10830" width="9.28515625" style="3" bestFit="1" customWidth="1"/>
    <col min="10831" max="10831" width="9.140625" style="3"/>
    <col min="10832" max="10832" width="10.28515625" style="3" bestFit="1" customWidth="1"/>
    <col min="10833" max="10834" width="9.28515625" style="3" bestFit="1" customWidth="1"/>
    <col min="10835" max="10835" width="9.140625" style="3"/>
    <col min="10836" max="10836" width="10.28515625" style="3" bestFit="1" customWidth="1"/>
    <col min="10837" max="10838" width="9.28515625" style="3" bestFit="1" customWidth="1"/>
    <col min="10839" max="10839" width="9.140625" style="3"/>
    <col min="10840" max="10840" width="10.28515625" style="3" bestFit="1" customWidth="1"/>
    <col min="10841" max="10842" width="9.28515625" style="3" bestFit="1" customWidth="1"/>
    <col min="10843" max="10843" width="9.140625" style="3"/>
    <col min="10844" max="10844" width="10.28515625" style="3" bestFit="1" customWidth="1"/>
    <col min="10845" max="10846" width="9.28515625" style="3" bestFit="1" customWidth="1"/>
    <col min="10847" max="10847" width="9.140625" style="3"/>
    <col min="10848" max="10848" width="10.28515625" style="3" bestFit="1" customWidth="1"/>
    <col min="10849" max="10850" width="9.28515625" style="3" bestFit="1" customWidth="1"/>
    <col min="10851" max="10851" width="9.140625" style="3"/>
    <col min="10852" max="10852" width="10.28515625" style="3" bestFit="1" customWidth="1"/>
    <col min="10853" max="10854" width="9.28515625" style="3" bestFit="1" customWidth="1"/>
    <col min="10855" max="10855" width="9.140625" style="3"/>
    <col min="10856" max="10856" width="10.28515625" style="3" bestFit="1" customWidth="1"/>
    <col min="10857" max="10858" width="9.28515625" style="3" bestFit="1" customWidth="1"/>
    <col min="10859" max="10859" width="9.140625" style="3"/>
    <col min="10860" max="10860" width="10.28515625" style="3" bestFit="1" customWidth="1"/>
    <col min="10861" max="10862" width="9.28515625" style="3" bestFit="1" customWidth="1"/>
    <col min="10863" max="10863" width="9.140625" style="3"/>
    <col min="10864" max="10864" width="10.28515625" style="3" bestFit="1" customWidth="1"/>
    <col min="10865" max="10866" width="9.28515625" style="3" bestFit="1" customWidth="1"/>
    <col min="10867" max="10867" width="9.140625" style="3"/>
    <col min="10868" max="10868" width="10.28515625" style="3" bestFit="1" customWidth="1"/>
    <col min="10869" max="10870" width="9.28515625" style="3" bestFit="1" customWidth="1"/>
    <col min="10871" max="10871" width="9.140625" style="3"/>
    <col min="10872" max="10872" width="10.28515625" style="3" bestFit="1" customWidth="1"/>
    <col min="10873" max="10874" width="9.28515625" style="3" bestFit="1" customWidth="1"/>
    <col min="10875" max="10875" width="9.140625" style="3"/>
    <col min="10876" max="10876" width="10.28515625" style="3" bestFit="1" customWidth="1"/>
    <col min="10877" max="10878" width="9.28515625" style="3" bestFit="1" customWidth="1"/>
    <col min="10879" max="10879" width="9.140625" style="3"/>
    <col min="10880" max="10880" width="10.28515625" style="3" bestFit="1" customWidth="1"/>
    <col min="10881" max="10882" width="9.28515625" style="3" bestFit="1" customWidth="1"/>
    <col min="10883" max="10883" width="9.140625" style="3"/>
    <col min="10884" max="10884" width="10.28515625" style="3" bestFit="1" customWidth="1"/>
    <col min="10885" max="10886" width="9.28515625" style="3" bestFit="1" customWidth="1"/>
    <col min="10887" max="10887" width="9.140625" style="3"/>
    <col min="10888" max="10888" width="10.28515625" style="3" bestFit="1" customWidth="1"/>
    <col min="10889" max="10890" width="9.28515625" style="3" bestFit="1" customWidth="1"/>
    <col min="10891" max="10891" width="9.140625" style="3"/>
    <col min="10892" max="10892" width="10.28515625" style="3" bestFit="1" customWidth="1"/>
    <col min="10893" max="10894" width="9.28515625" style="3" bestFit="1" customWidth="1"/>
    <col min="10895" max="10895" width="9.140625" style="3"/>
    <col min="10896" max="10896" width="10.28515625" style="3" bestFit="1" customWidth="1"/>
    <col min="10897" max="10898" width="9.28515625" style="3" bestFit="1" customWidth="1"/>
    <col min="10899" max="10899" width="9.140625" style="3"/>
    <col min="10900" max="10900" width="10.28515625" style="3" bestFit="1" customWidth="1"/>
    <col min="10901" max="10902" width="9.28515625" style="3" bestFit="1" customWidth="1"/>
    <col min="10903" max="10903" width="9.140625" style="3"/>
    <col min="10904" max="10904" width="10.28515625" style="3" bestFit="1" customWidth="1"/>
    <col min="10905" max="10906" width="9.28515625" style="3" bestFit="1" customWidth="1"/>
    <col min="10907" max="10907" width="9.140625" style="3"/>
    <col min="10908" max="10908" width="10.28515625" style="3" bestFit="1" customWidth="1"/>
    <col min="10909" max="10910" width="9.28515625" style="3" bestFit="1" customWidth="1"/>
    <col min="10911" max="10911" width="9.140625" style="3"/>
    <col min="10912" max="10912" width="10.28515625" style="3" bestFit="1" customWidth="1"/>
    <col min="10913" max="10914" width="9.28515625" style="3" bestFit="1" customWidth="1"/>
    <col min="10915" max="10915" width="9.140625" style="3"/>
    <col min="10916" max="10916" width="10.28515625" style="3" bestFit="1" customWidth="1"/>
    <col min="10917" max="10918" width="9.28515625" style="3" bestFit="1" customWidth="1"/>
    <col min="10919" max="10919" width="9.140625" style="3"/>
    <col min="10920" max="10920" width="10.28515625" style="3" bestFit="1" customWidth="1"/>
    <col min="10921" max="10922" width="9.28515625" style="3" bestFit="1" customWidth="1"/>
    <col min="10923" max="10923" width="9.140625" style="3"/>
    <col min="10924" max="10924" width="10.28515625" style="3" bestFit="1" customWidth="1"/>
    <col min="10925" max="10926" width="9.28515625" style="3" bestFit="1" customWidth="1"/>
    <col min="10927" max="10927" width="9.140625" style="3"/>
    <col min="10928" max="10928" width="10.28515625" style="3" bestFit="1" customWidth="1"/>
    <col min="10929" max="10930" width="9.28515625" style="3" bestFit="1" customWidth="1"/>
    <col min="10931" max="10931" width="9.140625" style="3"/>
    <col min="10932" max="10932" width="10.28515625" style="3" bestFit="1" customWidth="1"/>
    <col min="10933" max="10934" width="9.28515625" style="3" bestFit="1" customWidth="1"/>
    <col min="10935" max="10935" width="9.140625" style="3"/>
    <col min="10936" max="10936" width="10.28515625" style="3" bestFit="1" customWidth="1"/>
    <col min="10937" max="10938" width="9.28515625" style="3" bestFit="1" customWidth="1"/>
    <col min="10939" max="10939" width="9.140625" style="3"/>
    <col min="10940" max="10940" width="10.28515625" style="3" bestFit="1" customWidth="1"/>
    <col min="10941" max="10942" width="9.28515625" style="3" bestFit="1" customWidth="1"/>
    <col min="10943" max="10943" width="9.140625" style="3"/>
    <col min="10944" max="10944" width="10.28515625" style="3" bestFit="1" customWidth="1"/>
    <col min="10945" max="10946" width="9.28515625" style="3" bestFit="1" customWidth="1"/>
    <col min="10947" max="10947" width="9.140625" style="3"/>
    <col min="10948" max="10948" width="10.28515625" style="3" bestFit="1" customWidth="1"/>
    <col min="10949" max="10950" width="9.28515625" style="3" bestFit="1" customWidth="1"/>
    <col min="10951" max="10951" width="9.140625" style="3"/>
    <col min="10952" max="10952" width="10.28515625" style="3" bestFit="1" customWidth="1"/>
    <col min="10953" max="10954" width="9.28515625" style="3" bestFit="1" customWidth="1"/>
    <col min="10955" max="10955" width="9.140625" style="3"/>
    <col min="10956" max="10956" width="10.28515625" style="3" bestFit="1" customWidth="1"/>
    <col min="10957" max="10958" width="9.28515625" style="3" bestFit="1" customWidth="1"/>
    <col min="10959" max="10959" width="9.140625" style="3"/>
    <col min="10960" max="10960" width="10.28515625" style="3" bestFit="1" customWidth="1"/>
    <col min="10961" max="10962" width="9.28515625" style="3" bestFit="1" customWidth="1"/>
    <col min="10963" max="10963" width="9.140625" style="3"/>
    <col min="10964" max="10964" width="10.28515625" style="3" bestFit="1" customWidth="1"/>
    <col min="10965" max="10966" width="9.28515625" style="3" bestFit="1" customWidth="1"/>
    <col min="10967" max="10967" width="9.140625" style="3"/>
    <col min="10968" max="10968" width="10.28515625" style="3" bestFit="1" customWidth="1"/>
    <col min="10969" max="10970" width="9.28515625" style="3" bestFit="1" customWidth="1"/>
    <col min="10971" max="10971" width="9.140625" style="3"/>
    <col min="10972" max="10972" width="10.28515625" style="3" bestFit="1" customWidth="1"/>
    <col min="10973" max="10974" width="9.28515625" style="3" bestFit="1" customWidth="1"/>
    <col min="10975" max="10975" width="9.140625" style="3"/>
    <col min="10976" max="10976" width="10.28515625" style="3" bestFit="1" customWidth="1"/>
    <col min="10977" max="10978" width="9.28515625" style="3" bestFit="1" customWidth="1"/>
    <col min="10979" max="10979" width="9.140625" style="3"/>
    <col min="10980" max="10980" width="10.28515625" style="3" bestFit="1" customWidth="1"/>
    <col min="10981" max="10982" width="9.28515625" style="3" bestFit="1" customWidth="1"/>
    <col min="10983" max="10983" width="9.140625" style="3"/>
    <col min="10984" max="10984" width="10.28515625" style="3" bestFit="1" customWidth="1"/>
    <col min="10985" max="10986" width="9.28515625" style="3" bestFit="1" customWidth="1"/>
    <col min="10987" max="10987" width="9.140625" style="3"/>
    <col min="10988" max="10988" width="10.28515625" style="3" bestFit="1" customWidth="1"/>
    <col min="10989" max="10990" width="9.28515625" style="3" bestFit="1" customWidth="1"/>
    <col min="10991" max="10991" width="9.140625" style="3"/>
    <col min="10992" max="10992" width="10.28515625" style="3" bestFit="1" customWidth="1"/>
    <col min="10993" max="10994" width="9.28515625" style="3" bestFit="1" customWidth="1"/>
    <col min="10995" max="10995" width="9.140625" style="3"/>
    <col min="10996" max="10996" width="10.28515625" style="3" bestFit="1" customWidth="1"/>
    <col min="10997" max="10998" width="9.28515625" style="3" bestFit="1" customWidth="1"/>
    <col min="10999" max="10999" width="9.140625" style="3"/>
    <col min="11000" max="11000" width="10.28515625" style="3" bestFit="1" customWidth="1"/>
    <col min="11001" max="11002" width="9.28515625" style="3" bestFit="1" customWidth="1"/>
    <col min="11003" max="11003" width="9.140625" style="3"/>
    <col min="11004" max="11004" width="10.28515625" style="3" bestFit="1" customWidth="1"/>
    <col min="11005" max="11006" width="9.28515625" style="3" bestFit="1" customWidth="1"/>
    <col min="11007" max="11007" width="9.140625" style="3"/>
    <col min="11008" max="11008" width="10.28515625" style="3" bestFit="1" customWidth="1"/>
    <col min="11009" max="11010" width="9.28515625" style="3" bestFit="1" customWidth="1"/>
    <col min="11011" max="11011" width="9.140625" style="3"/>
    <col min="11012" max="11012" width="10.28515625" style="3" bestFit="1" customWidth="1"/>
    <col min="11013" max="11014" width="9.28515625" style="3" bestFit="1" customWidth="1"/>
    <col min="11015" max="11015" width="9.140625" style="3"/>
    <col min="11016" max="11016" width="10.28515625" style="3" bestFit="1" customWidth="1"/>
    <col min="11017" max="11018" width="9.28515625" style="3" bestFit="1" customWidth="1"/>
    <col min="11019" max="11019" width="9.140625" style="3"/>
    <col min="11020" max="11020" width="10.28515625" style="3" bestFit="1" customWidth="1"/>
    <col min="11021" max="11022" width="9.28515625" style="3" bestFit="1" customWidth="1"/>
    <col min="11023" max="11023" width="9.140625" style="3"/>
    <col min="11024" max="11024" width="10.28515625" style="3" bestFit="1" customWidth="1"/>
    <col min="11025" max="11026" width="9.28515625" style="3" bestFit="1" customWidth="1"/>
    <col min="11027" max="11027" width="9.140625" style="3"/>
    <col min="11028" max="11028" width="10.28515625" style="3" bestFit="1" customWidth="1"/>
    <col min="11029" max="11030" width="9.28515625" style="3" bestFit="1" customWidth="1"/>
    <col min="11031" max="11031" width="9.140625" style="3"/>
    <col min="11032" max="11032" width="10.28515625" style="3" bestFit="1" customWidth="1"/>
    <col min="11033" max="11034" width="9.28515625" style="3" bestFit="1" customWidth="1"/>
    <col min="11035" max="11035" width="9.140625" style="3"/>
    <col min="11036" max="11036" width="10.28515625" style="3" bestFit="1" customWidth="1"/>
    <col min="11037" max="11038" width="9.28515625" style="3" bestFit="1" customWidth="1"/>
    <col min="11039" max="11039" width="9.140625" style="3"/>
    <col min="11040" max="11040" width="10.28515625" style="3" bestFit="1" customWidth="1"/>
    <col min="11041" max="11042" width="9.28515625" style="3" bestFit="1" customWidth="1"/>
    <col min="11043" max="11043" width="9.140625" style="3"/>
    <col min="11044" max="11044" width="10.28515625" style="3" bestFit="1" customWidth="1"/>
    <col min="11045" max="11046" width="9.28515625" style="3" bestFit="1" customWidth="1"/>
    <col min="11047" max="11047" width="9.140625" style="3"/>
    <col min="11048" max="11048" width="10.28515625" style="3" bestFit="1" customWidth="1"/>
    <col min="11049" max="11050" width="9.28515625" style="3" bestFit="1" customWidth="1"/>
    <col min="11051" max="11051" width="9.140625" style="3"/>
    <col min="11052" max="11052" width="10.28515625" style="3" bestFit="1" customWidth="1"/>
    <col min="11053" max="11054" width="9.28515625" style="3" bestFit="1" customWidth="1"/>
    <col min="11055" max="11055" width="9.140625" style="3"/>
    <col min="11056" max="11056" width="10.28515625" style="3" bestFit="1" customWidth="1"/>
    <col min="11057" max="11058" width="9.28515625" style="3" bestFit="1" customWidth="1"/>
    <col min="11059" max="11059" width="9.140625" style="3"/>
    <col min="11060" max="11060" width="10.28515625" style="3" bestFit="1" customWidth="1"/>
    <col min="11061" max="11062" width="9.28515625" style="3" bestFit="1" customWidth="1"/>
    <col min="11063" max="11063" width="9.140625" style="3"/>
    <col min="11064" max="11064" width="10.28515625" style="3" bestFit="1" customWidth="1"/>
    <col min="11065" max="11066" width="9.28515625" style="3" bestFit="1" customWidth="1"/>
    <col min="11067" max="11067" width="9.140625" style="3"/>
    <col min="11068" max="11068" width="10.28515625" style="3" bestFit="1" customWidth="1"/>
    <col min="11069" max="11070" width="9.28515625" style="3" bestFit="1" customWidth="1"/>
    <col min="11071" max="11071" width="9.140625" style="3"/>
    <col min="11072" max="11072" width="10.28515625" style="3" bestFit="1" customWidth="1"/>
    <col min="11073" max="11074" width="9.28515625" style="3" bestFit="1" customWidth="1"/>
    <col min="11075" max="11075" width="9.140625" style="3"/>
    <col min="11076" max="11076" width="10.28515625" style="3" bestFit="1" customWidth="1"/>
    <col min="11077" max="11078" width="9.28515625" style="3" bestFit="1" customWidth="1"/>
    <col min="11079" max="11079" width="9.140625" style="3"/>
    <col min="11080" max="11080" width="10.28515625" style="3" bestFit="1" customWidth="1"/>
    <col min="11081" max="11082" width="9.28515625" style="3" bestFit="1" customWidth="1"/>
    <col min="11083" max="11083" width="9.140625" style="3"/>
    <col min="11084" max="11084" width="10.28515625" style="3" bestFit="1" customWidth="1"/>
    <col min="11085" max="11086" width="9.28515625" style="3" bestFit="1" customWidth="1"/>
    <col min="11087" max="11087" width="9.140625" style="3"/>
    <col min="11088" max="11088" width="10.28515625" style="3" bestFit="1" customWidth="1"/>
    <col min="11089" max="11090" width="9.28515625" style="3" bestFit="1" customWidth="1"/>
    <col min="11091" max="11091" width="9.140625" style="3"/>
    <col min="11092" max="11092" width="10.28515625" style="3" bestFit="1" customWidth="1"/>
    <col min="11093" max="11094" width="9.28515625" style="3" bestFit="1" customWidth="1"/>
    <col min="11095" max="11095" width="9.140625" style="3"/>
    <col min="11096" max="11096" width="10.28515625" style="3" bestFit="1" customWidth="1"/>
    <col min="11097" max="11098" width="9.28515625" style="3" bestFit="1" customWidth="1"/>
    <col min="11099" max="11099" width="9.140625" style="3"/>
    <col min="11100" max="11100" width="10.28515625" style="3" bestFit="1" customWidth="1"/>
    <col min="11101" max="11102" width="9.28515625" style="3" bestFit="1" customWidth="1"/>
    <col min="11103" max="11103" width="9.140625" style="3"/>
    <col min="11104" max="11104" width="10.28515625" style="3" bestFit="1" customWidth="1"/>
    <col min="11105" max="11106" width="9.28515625" style="3" bestFit="1" customWidth="1"/>
    <col min="11107" max="11107" width="9.140625" style="3"/>
    <col min="11108" max="11108" width="10.28515625" style="3" bestFit="1" customWidth="1"/>
    <col min="11109" max="11110" width="9.28515625" style="3" bestFit="1" customWidth="1"/>
    <col min="11111" max="11111" width="9.140625" style="3"/>
    <col min="11112" max="11112" width="10.28515625" style="3" bestFit="1" customWidth="1"/>
    <col min="11113" max="11114" width="9.28515625" style="3" bestFit="1" customWidth="1"/>
    <col min="11115" max="11115" width="9.140625" style="3"/>
    <col min="11116" max="11116" width="10.28515625" style="3" bestFit="1" customWidth="1"/>
    <col min="11117" max="11118" width="9.28515625" style="3" bestFit="1" customWidth="1"/>
    <col min="11119" max="11119" width="9.140625" style="3"/>
    <col min="11120" max="11120" width="10.28515625" style="3" bestFit="1" customWidth="1"/>
    <col min="11121" max="11122" width="9.28515625" style="3" bestFit="1" customWidth="1"/>
    <col min="11123" max="11123" width="9.140625" style="3"/>
    <col min="11124" max="11124" width="10.28515625" style="3" bestFit="1" customWidth="1"/>
    <col min="11125" max="11126" width="9.28515625" style="3" bestFit="1" customWidth="1"/>
    <col min="11127" max="11127" width="9.140625" style="3"/>
    <col min="11128" max="11128" width="10.28515625" style="3" bestFit="1" customWidth="1"/>
    <col min="11129" max="11130" width="9.28515625" style="3" bestFit="1" customWidth="1"/>
    <col min="11131" max="11131" width="9.140625" style="3"/>
    <col min="11132" max="11132" width="10.28515625" style="3" bestFit="1" customWidth="1"/>
    <col min="11133" max="11134" width="9.28515625" style="3" bestFit="1" customWidth="1"/>
    <col min="11135" max="11135" width="9.140625" style="3"/>
    <col min="11136" max="11136" width="10.28515625" style="3" bestFit="1" customWidth="1"/>
    <col min="11137" max="11138" width="9.28515625" style="3" bestFit="1" customWidth="1"/>
    <col min="11139" max="11139" width="9.140625" style="3"/>
    <col min="11140" max="11140" width="10.28515625" style="3" bestFit="1" customWidth="1"/>
    <col min="11141" max="11142" width="9.28515625" style="3" bestFit="1" customWidth="1"/>
    <col min="11143" max="11143" width="9.140625" style="3"/>
    <col min="11144" max="11144" width="10.28515625" style="3" bestFit="1" customWidth="1"/>
    <col min="11145" max="11146" width="9.28515625" style="3" bestFit="1" customWidth="1"/>
    <col min="11147" max="11147" width="9.140625" style="3"/>
    <col min="11148" max="11148" width="10.28515625" style="3" bestFit="1" customWidth="1"/>
    <col min="11149" max="11150" width="9.28515625" style="3" bestFit="1" customWidth="1"/>
    <col min="11151" max="11151" width="9.140625" style="3"/>
    <col min="11152" max="11152" width="10.28515625" style="3" bestFit="1" customWidth="1"/>
    <col min="11153" max="11154" width="9.28515625" style="3" bestFit="1" customWidth="1"/>
    <col min="11155" max="11155" width="9.140625" style="3"/>
    <col min="11156" max="11156" width="10.28515625" style="3" bestFit="1" customWidth="1"/>
    <col min="11157" max="11158" width="9.28515625" style="3" bestFit="1" customWidth="1"/>
    <col min="11159" max="11159" width="9.140625" style="3"/>
    <col min="11160" max="11160" width="10.28515625" style="3" bestFit="1" customWidth="1"/>
    <col min="11161" max="11162" width="9.28515625" style="3" bestFit="1" customWidth="1"/>
    <col min="11163" max="11163" width="9.140625" style="3"/>
    <col min="11164" max="11164" width="10.28515625" style="3" bestFit="1" customWidth="1"/>
    <col min="11165" max="11166" width="9.28515625" style="3" bestFit="1" customWidth="1"/>
    <col min="11167" max="11167" width="9.140625" style="3"/>
    <col min="11168" max="11168" width="10.28515625" style="3" bestFit="1" customWidth="1"/>
    <col min="11169" max="11170" width="9.28515625" style="3" bestFit="1" customWidth="1"/>
    <col min="11171" max="11171" width="9.140625" style="3"/>
    <col min="11172" max="11172" width="10.28515625" style="3" bestFit="1" customWidth="1"/>
    <col min="11173" max="11174" width="9.28515625" style="3" bestFit="1" customWidth="1"/>
    <col min="11175" max="11175" width="9.140625" style="3"/>
    <col min="11176" max="11176" width="10.28515625" style="3" bestFit="1" customWidth="1"/>
    <col min="11177" max="11178" width="9.28515625" style="3" bestFit="1" customWidth="1"/>
    <col min="11179" max="11179" width="9.140625" style="3"/>
    <col min="11180" max="11180" width="10.28515625" style="3" bestFit="1" customWidth="1"/>
    <col min="11181" max="11182" width="9.28515625" style="3" bestFit="1" customWidth="1"/>
    <col min="11183" max="11183" width="9.140625" style="3"/>
    <col min="11184" max="11184" width="10.28515625" style="3" bestFit="1" customWidth="1"/>
    <col min="11185" max="11186" width="9.28515625" style="3" bestFit="1" customWidth="1"/>
    <col min="11187" max="11187" width="9.140625" style="3"/>
    <col min="11188" max="11188" width="10.28515625" style="3" bestFit="1" customWidth="1"/>
    <col min="11189" max="11190" width="9.28515625" style="3" bestFit="1" customWidth="1"/>
    <col min="11191" max="11191" width="9.140625" style="3"/>
    <col min="11192" max="11192" width="10.28515625" style="3" bestFit="1" customWidth="1"/>
    <col min="11193" max="11194" width="9.28515625" style="3" bestFit="1" customWidth="1"/>
    <col min="11195" max="11195" width="9.140625" style="3"/>
    <col min="11196" max="11196" width="10.28515625" style="3" bestFit="1" customWidth="1"/>
    <col min="11197" max="11198" width="9.28515625" style="3" bestFit="1" customWidth="1"/>
    <col min="11199" max="11199" width="9.140625" style="3"/>
    <col min="11200" max="11200" width="10.28515625" style="3" bestFit="1" customWidth="1"/>
    <col min="11201" max="11202" width="9.28515625" style="3" bestFit="1" customWidth="1"/>
    <col min="11203" max="11203" width="9.140625" style="3"/>
    <col min="11204" max="11204" width="10.28515625" style="3" bestFit="1" customWidth="1"/>
    <col min="11205" max="11206" width="9.28515625" style="3" bestFit="1" customWidth="1"/>
    <col min="11207" max="11207" width="9.140625" style="3"/>
    <col min="11208" max="11208" width="10.28515625" style="3" bestFit="1" customWidth="1"/>
    <col min="11209" max="11210" width="9.28515625" style="3" bestFit="1" customWidth="1"/>
    <col min="11211" max="11211" width="9.140625" style="3"/>
    <col min="11212" max="11212" width="10.28515625" style="3" bestFit="1" customWidth="1"/>
    <col min="11213" max="11214" width="9.28515625" style="3" bestFit="1" customWidth="1"/>
    <col min="11215" max="11215" width="9.140625" style="3"/>
    <col min="11216" max="11216" width="10.28515625" style="3" bestFit="1" customWidth="1"/>
    <col min="11217" max="11218" width="9.28515625" style="3" bestFit="1" customWidth="1"/>
    <col min="11219" max="11219" width="9.140625" style="3"/>
    <col min="11220" max="11220" width="10.28515625" style="3" bestFit="1" customWidth="1"/>
    <col min="11221" max="11222" width="9.28515625" style="3" bestFit="1" customWidth="1"/>
    <col min="11223" max="11223" width="9.140625" style="3"/>
    <col min="11224" max="11224" width="10.28515625" style="3" bestFit="1" customWidth="1"/>
    <col min="11225" max="11226" width="9.28515625" style="3" bestFit="1" customWidth="1"/>
    <col min="11227" max="11227" width="9.140625" style="3"/>
    <col min="11228" max="11228" width="10.28515625" style="3" bestFit="1" customWidth="1"/>
    <col min="11229" max="11230" width="9.28515625" style="3" bestFit="1" customWidth="1"/>
    <col min="11231" max="11231" width="9.140625" style="3"/>
    <col min="11232" max="11232" width="10.28515625" style="3" bestFit="1" customWidth="1"/>
    <col min="11233" max="11234" width="9.28515625" style="3" bestFit="1" customWidth="1"/>
    <col min="11235" max="11235" width="9.140625" style="3"/>
    <col min="11236" max="11236" width="10.28515625" style="3" bestFit="1" customWidth="1"/>
    <col min="11237" max="11238" width="9.28515625" style="3" bestFit="1" customWidth="1"/>
    <col min="11239" max="11239" width="9.140625" style="3"/>
    <col min="11240" max="11240" width="10.28515625" style="3" bestFit="1" customWidth="1"/>
    <col min="11241" max="11242" width="9.28515625" style="3" bestFit="1" customWidth="1"/>
    <col min="11243" max="11243" width="9.140625" style="3"/>
    <col min="11244" max="11244" width="10.28515625" style="3" bestFit="1" customWidth="1"/>
    <col min="11245" max="11246" width="9.28515625" style="3" bestFit="1" customWidth="1"/>
    <col min="11247" max="11247" width="9.140625" style="3"/>
    <col min="11248" max="11248" width="10.28515625" style="3" bestFit="1" customWidth="1"/>
    <col min="11249" max="11250" width="9.28515625" style="3" bestFit="1" customWidth="1"/>
    <col min="11251" max="11251" width="9.140625" style="3"/>
    <col min="11252" max="11252" width="10.28515625" style="3" bestFit="1" customWidth="1"/>
    <col min="11253" max="11254" width="9.28515625" style="3" bestFit="1" customWidth="1"/>
    <col min="11255" max="11255" width="9.140625" style="3"/>
    <col min="11256" max="11256" width="10.28515625" style="3" bestFit="1" customWidth="1"/>
    <col min="11257" max="11258" width="9.28515625" style="3" bestFit="1" customWidth="1"/>
    <col min="11259" max="11259" width="9.140625" style="3"/>
    <col min="11260" max="11260" width="10.28515625" style="3" bestFit="1" customWidth="1"/>
    <col min="11261" max="11262" width="9.28515625" style="3" bestFit="1" customWidth="1"/>
    <col min="11263" max="11263" width="9.140625" style="3"/>
    <col min="11264" max="11264" width="10.28515625" style="3" bestFit="1" customWidth="1"/>
    <col min="11265" max="11266" width="9.28515625" style="3" bestFit="1" customWidth="1"/>
    <col min="11267" max="11267" width="9.140625" style="3"/>
    <col min="11268" max="11268" width="10.28515625" style="3" bestFit="1" customWidth="1"/>
    <col min="11269" max="11270" width="9.28515625" style="3" bestFit="1" customWidth="1"/>
    <col min="11271" max="11271" width="9.140625" style="3"/>
    <col min="11272" max="11272" width="10.28515625" style="3" bestFit="1" customWidth="1"/>
    <col min="11273" max="11274" width="9.28515625" style="3" bestFit="1" customWidth="1"/>
    <col min="11275" max="11275" width="9.140625" style="3"/>
    <col min="11276" max="11276" width="10.28515625" style="3" bestFit="1" customWidth="1"/>
    <col min="11277" max="11278" width="9.28515625" style="3" bestFit="1" customWidth="1"/>
    <col min="11279" max="11279" width="9.140625" style="3"/>
    <col min="11280" max="11280" width="10.28515625" style="3" bestFit="1" customWidth="1"/>
    <col min="11281" max="11282" width="9.28515625" style="3" bestFit="1" customWidth="1"/>
    <col min="11283" max="11283" width="9.140625" style="3"/>
    <col min="11284" max="11284" width="10.28515625" style="3" bestFit="1" customWidth="1"/>
    <col min="11285" max="11286" width="9.28515625" style="3" bestFit="1" customWidth="1"/>
    <col min="11287" max="11287" width="9.140625" style="3"/>
    <col min="11288" max="11288" width="10.28515625" style="3" bestFit="1" customWidth="1"/>
    <col min="11289" max="11290" width="9.28515625" style="3" bestFit="1" customWidth="1"/>
    <col min="11291" max="11291" width="9.140625" style="3"/>
    <col min="11292" max="11292" width="10.28515625" style="3" bestFit="1" customWidth="1"/>
    <col min="11293" max="11294" width="9.28515625" style="3" bestFit="1" customWidth="1"/>
    <col min="11295" max="11295" width="9.140625" style="3"/>
    <col min="11296" max="11296" width="10.28515625" style="3" bestFit="1" customWidth="1"/>
    <col min="11297" max="11298" width="9.28515625" style="3" bestFit="1" customWidth="1"/>
    <col min="11299" max="11299" width="9.140625" style="3"/>
    <col min="11300" max="11300" width="10.28515625" style="3" bestFit="1" customWidth="1"/>
    <col min="11301" max="11302" width="9.28515625" style="3" bestFit="1" customWidth="1"/>
    <col min="11303" max="11303" width="9.140625" style="3"/>
    <col min="11304" max="11304" width="10.28515625" style="3" bestFit="1" customWidth="1"/>
    <col min="11305" max="11306" width="9.28515625" style="3" bestFit="1" customWidth="1"/>
    <col min="11307" max="11307" width="9.140625" style="3"/>
    <col min="11308" max="11308" width="10.28515625" style="3" bestFit="1" customWidth="1"/>
    <col min="11309" max="11310" width="9.28515625" style="3" bestFit="1" customWidth="1"/>
    <col min="11311" max="11311" width="9.140625" style="3"/>
    <col min="11312" max="11312" width="10.28515625" style="3" bestFit="1" customWidth="1"/>
    <col min="11313" max="11314" width="9.28515625" style="3" bestFit="1" customWidth="1"/>
    <col min="11315" max="11315" width="9.140625" style="3"/>
    <col min="11316" max="11316" width="10.28515625" style="3" bestFit="1" customWidth="1"/>
    <col min="11317" max="11318" width="9.28515625" style="3" bestFit="1" customWidth="1"/>
    <col min="11319" max="11319" width="9.140625" style="3"/>
    <col min="11320" max="11320" width="10.28515625" style="3" bestFit="1" customWidth="1"/>
    <col min="11321" max="11322" width="9.28515625" style="3" bestFit="1" customWidth="1"/>
    <col min="11323" max="11323" width="9.140625" style="3"/>
    <col min="11324" max="11324" width="10.28515625" style="3" bestFit="1" customWidth="1"/>
    <col min="11325" max="11326" width="9.28515625" style="3" bestFit="1" customWidth="1"/>
    <col min="11327" max="11327" width="9.140625" style="3"/>
    <col min="11328" max="11328" width="10.28515625" style="3" bestFit="1" customWidth="1"/>
    <col min="11329" max="11330" width="9.28515625" style="3" bestFit="1" customWidth="1"/>
    <col min="11331" max="11331" width="9.140625" style="3"/>
    <col min="11332" max="11332" width="10.28515625" style="3" bestFit="1" customWidth="1"/>
    <col min="11333" max="11334" width="9.28515625" style="3" bestFit="1" customWidth="1"/>
    <col min="11335" max="11335" width="9.140625" style="3"/>
    <col min="11336" max="11336" width="10.28515625" style="3" bestFit="1" customWidth="1"/>
    <col min="11337" max="11338" width="9.28515625" style="3" bestFit="1" customWidth="1"/>
    <col min="11339" max="11339" width="9.140625" style="3"/>
    <col min="11340" max="11340" width="10.28515625" style="3" bestFit="1" customWidth="1"/>
    <col min="11341" max="11342" width="9.28515625" style="3" bestFit="1" customWidth="1"/>
    <col min="11343" max="11343" width="9.140625" style="3"/>
    <col min="11344" max="11344" width="10.28515625" style="3" bestFit="1" customWidth="1"/>
    <col min="11345" max="11346" width="9.28515625" style="3" bestFit="1" customWidth="1"/>
    <col min="11347" max="11347" width="9.140625" style="3"/>
    <col min="11348" max="11348" width="10.28515625" style="3" bestFit="1" customWidth="1"/>
    <col min="11349" max="11350" width="9.28515625" style="3" bestFit="1" customWidth="1"/>
    <col min="11351" max="11351" width="9.140625" style="3"/>
    <col min="11352" max="11352" width="10.28515625" style="3" bestFit="1" customWidth="1"/>
    <col min="11353" max="11354" width="9.28515625" style="3" bestFit="1" customWidth="1"/>
    <col min="11355" max="11355" width="9.140625" style="3"/>
    <col min="11356" max="11356" width="10.28515625" style="3" bestFit="1" customWidth="1"/>
    <col min="11357" max="11358" width="9.28515625" style="3" bestFit="1" customWidth="1"/>
    <col min="11359" max="11359" width="9.140625" style="3"/>
    <col min="11360" max="11360" width="10.28515625" style="3" bestFit="1" customWidth="1"/>
    <col min="11361" max="11362" width="9.28515625" style="3" bestFit="1" customWidth="1"/>
    <col min="11363" max="11363" width="9.140625" style="3"/>
    <col min="11364" max="11364" width="10.28515625" style="3" bestFit="1" customWidth="1"/>
    <col min="11365" max="11366" width="9.28515625" style="3" bestFit="1" customWidth="1"/>
    <col min="11367" max="11367" width="9.140625" style="3"/>
    <col min="11368" max="11368" width="10.28515625" style="3" bestFit="1" customWidth="1"/>
    <col min="11369" max="11370" width="9.28515625" style="3" bestFit="1" customWidth="1"/>
    <col min="11371" max="11371" width="9.140625" style="3"/>
    <col min="11372" max="11372" width="10.28515625" style="3" bestFit="1" customWidth="1"/>
    <col min="11373" max="11374" width="9.28515625" style="3" bestFit="1" customWidth="1"/>
    <col min="11375" max="11375" width="9.140625" style="3"/>
    <col min="11376" max="11376" width="10.28515625" style="3" bestFit="1" customWidth="1"/>
    <col min="11377" max="11378" width="9.28515625" style="3" bestFit="1" customWidth="1"/>
    <col min="11379" max="11379" width="9.140625" style="3"/>
    <col min="11380" max="11380" width="10.28515625" style="3" bestFit="1" customWidth="1"/>
    <col min="11381" max="11382" width="9.28515625" style="3" bestFit="1" customWidth="1"/>
    <col min="11383" max="11383" width="9.140625" style="3"/>
    <col min="11384" max="11384" width="10.28515625" style="3" bestFit="1" customWidth="1"/>
    <col min="11385" max="11386" width="9.28515625" style="3" bestFit="1" customWidth="1"/>
    <col min="11387" max="11387" width="9.140625" style="3"/>
    <col min="11388" max="11388" width="10.28515625" style="3" bestFit="1" customWidth="1"/>
    <col min="11389" max="11390" width="9.28515625" style="3" bestFit="1" customWidth="1"/>
    <col min="11391" max="11391" width="9.140625" style="3"/>
    <col min="11392" max="11392" width="10.28515625" style="3" bestFit="1" customWidth="1"/>
    <col min="11393" max="11394" width="9.28515625" style="3" bestFit="1" customWidth="1"/>
    <col min="11395" max="11395" width="9.140625" style="3"/>
    <col min="11396" max="11396" width="10.28515625" style="3" bestFit="1" customWidth="1"/>
    <col min="11397" max="11398" width="9.28515625" style="3" bestFit="1" customWidth="1"/>
    <col min="11399" max="11399" width="9.140625" style="3"/>
    <col min="11400" max="11400" width="10.28515625" style="3" bestFit="1" customWidth="1"/>
    <col min="11401" max="11402" width="9.28515625" style="3" bestFit="1" customWidth="1"/>
    <col min="11403" max="11403" width="9.140625" style="3"/>
    <col min="11404" max="11404" width="10.28515625" style="3" bestFit="1" customWidth="1"/>
    <col min="11405" max="11406" width="9.28515625" style="3" bestFit="1" customWidth="1"/>
    <col min="11407" max="11407" width="9.140625" style="3"/>
    <col min="11408" max="11408" width="10.28515625" style="3" bestFit="1" customWidth="1"/>
    <col min="11409" max="11410" width="9.28515625" style="3" bestFit="1" customWidth="1"/>
    <col min="11411" max="11411" width="9.140625" style="3"/>
    <col min="11412" max="11412" width="10.28515625" style="3" bestFit="1" customWidth="1"/>
    <col min="11413" max="11414" width="9.28515625" style="3" bestFit="1" customWidth="1"/>
    <col min="11415" max="11415" width="9.140625" style="3"/>
    <col min="11416" max="11416" width="10.28515625" style="3" bestFit="1" customWidth="1"/>
    <col min="11417" max="11418" width="9.28515625" style="3" bestFit="1" customWidth="1"/>
    <col min="11419" max="11419" width="9.140625" style="3"/>
    <col min="11420" max="11420" width="10.28515625" style="3" bestFit="1" customWidth="1"/>
    <col min="11421" max="11422" width="9.28515625" style="3" bestFit="1" customWidth="1"/>
    <col min="11423" max="11423" width="9.140625" style="3"/>
    <col min="11424" max="11424" width="10.28515625" style="3" bestFit="1" customWidth="1"/>
    <col min="11425" max="11426" width="9.28515625" style="3" bestFit="1" customWidth="1"/>
    <col min="11427" max="11427" width="9.140625" style="3"/>
    <col min="11428" max="11428" width="10.28515625" style="3" bestFit="1" customWidth="1"/>
    <col min="11429" max="11430" width="9.28515625" style="3" bestFit="1" customWidth="1"/>
    <col min="11431" max="11431" width="9.140625" style="3"/>
    <col min="11432" max="11432" width="10.28515625" style="3" bestFit="1" customWidth="1"/>
    <col min="11433" max="11434" width="9.28515625" style="3" bestFit="1" customWidth="1"/>
    <col min="11435" max="11435" width="9.140625" style="3"/>
    <col min="11436" max="11436" width="10.28515625" style="3" bestFit="1" customWidth="1"/>
    <col min="11437" max="11438" width="9.28515625" style="3" bestFit="1" customWidth="1"/>
    <col min="11439" max="11439" width="9.140625" style="3"/>
    <col min="11440" max="11440" width="10.28515625" style="3" bestFit="1" customWidth="1"/>
    <col min="11441" max="11442" width="9.28515625" style="3" bestFit="1" customWidth="1"/>
    <col min="11443" max="11443" width="9.140625" style="3"/>
    <col min="11444" max="11444" width="10.28515625" style="3" bestFit="1" customWidth="1"/>
    <col min="11445" max="11446" width="9.28515625" style="3" bestFit="1" customWidth="1"/>
    <col min="11447" max="11447" width="9.140625" style="3"/>
    <col min="11448" max="11448" width="10.28515625" style="3" bestFit="1" customWidth="1"/>
    <col min="11449" max="11450" width="9.28515625" style="3" bestFit="1" customWidth="1"/>
    <col min="11451" max="11451" width="9.140625" style="3"/>
    <col min="11452" max="11452" width="10.28515625" style="3" bestFit="1" customWidth="1"/>
    <col min="11453" max="11454" width="9.28515625" style="3" bestFit="1" customWidth="1"/>
    <col min="11455" max="11455" width="9.140625" style="3"/>
    <col min="11456" max="11456" width="10.28515625" style="3" bestFit="1" customWidth="1"/>
    <col min="11457" max="11458" width="9.28515625" style="3" bestFit="1" customWidth="1"/>
    <col min="11459" max="11459" width="9.140625" style="3"/>
    <col min="11460" max="11460" width="10.28515625" style="3" bestFit="1" customWidth="1"/>
    <col min="11461" max="11462" width="9.28515625" style="3" bestFit="1" customWidth="1"/>
    <col min="11463" max="11463" width="9.140625" style="3"/>
    <col min="11464" max="11464" width="10.28515625" style="3" bestFit="1" customWidth="1"/>
    <col min="11465" max="11466" width="9.28515625" style="3" bestFit="1" customWidth="1"/>
    <col min="11467" max="11467" width="9.140625" style="3"/>
    <col min="11468" max="11468" width="10.28515625" style="3" bestFit="1" customWidth="1"/>
    <col min="11469" max="11470" width="9.28515625" style="3" bestFit="1" customWidth="1"/>
    <col min="11471" max="11471" width="9.140625" style="3"/>
    <col min="11472" max="11472" width="10.28515625" style="3" bestFit="1" customWidth="1"/>
    <col min="11473" max="11474" width="9.28515625" style="3" bestFit="1" customWidth="1"/>
    <col min="11475" max="11475" width="9.140625" style="3"/>
    <col min="11476" max="11476" width="10.28515625" style="3" bestFit="1" customWidth="1"/>
    <col min="11477" max="11478" width="9.28515625" style="3" bestFit="1" customWidth="1"/>
    <col min="11479" max="11479" width="9.140625" style="3"/>
    <col min="11480" max="11480" width="10.28515625" style="3" bestFit="1" customWidth="1"/>
    <col min="11481" max="11482" width="9.28515625" style="3" bestFit="1" customWidth="1"/>
    <col min="11483" max="11483" width="9.140625" style="3"/>
    <col min="11484" max="11484" width="10.28515625" style="3" bestFit="1" customWidth="1"/>
    <col min="11485" max="11486" width="9.28515625" style="3" bestFit="1" customWidth="1"/>
    <col min="11487" max="11487" width="9.140625" style="3"/>
    <col min="11488" max="11488" width="10.28515625" style="3" bestFit="1" customWidth="1"/>
    <col min="11489" max="11490" width="9.28515625" style="3" bestFit="1" customWidth="1"/>
    <col min="11491" max="11491" width="9.140625" style="3"/>
    <col min="11492" max="11492" width="10.28515625" style="3" bestFit="1" customWidth="1"/>
    <col min="11493" max="11494" width="9.28515625" style="3" bestFit="1" customWidth="1"/>
    <col min="11495" max="11495" width="9.140625" style="3"/>
    <col min="11496" max="11496" width="10.28515625" style="3" bestFit="1" customWidth="1"/>
    <col min="11497" max="11498" width="9.28515625" style="3" bestFit="1" customWidth="1"/>
    <col min="11499" max="11499" width="9.140625" style="3"/>
    <col min="11500" max="11500" width="10.28515625" style="3" bestFit="1" customWidth="1"/>
    <col min="11501" max="11502" width="9.28515625" style="3" bestFit="1" customWidth="1"/>
    <col min="11503" max="11503" width="9.140625" style="3"/>
    <col min="11504" max="11504" width="10.28515625" style="3" bestFit="1" customWidth="1"/>
    <col min="11505" max="11506" width="9.28515625" style="3" bestFit="1" customWidth="1"/>
    <col min="11507" max="11507" width="9.140625" style="3"/>
    <col min="11508" max="11508" width="10.28515625" style="3" bestFit="1" customWidth="1"/>
    <col min="11509" max="11510" width="9.28515625" style="3" bestFit="1" customWidth="1"/>
    <col min="11511" max="11511" width="9.140625" style="3"/>
    <col min="11512" max="11512" width="10.28515625" style="3" bestFit="1" customWidth="1"/>
    <col min="11513" max="11514" width="9.28515625" style="3" bestFit="1" customWidth="1"/>
    <col min="11515" max="11515" width="9.140625" style="3"/>
    <col min="11516" max="11516" width="10.28515625" style="3" bestFit="1" customWidth="1"/>
    <col min="11517" max="11518" width="9.28515625" style="3" bestFit="1" customWidth="1"/>
    <col min="11519" max="11519" width="9.140625" style="3"/>
    <col min="11520" max="11520" width="10.28515625" style="3" bestFit="1" customWidth="1"/>
    <col min="11521" max="11522" width="9.28515625" style="3" bestFit="1" customWidth="1"/>
    <col min="11523" max="11523" width="9.140625" style="3"/>
    <col min="11524" max="11524" width="10.28515625" style="3" bestFit="1" customWidth="1"/>
    <col min="11525" max="11526" width="9.28515625" style="3" bestFit="1" customWidth="1"/>
    <col min="11527" max="11527" width="9.140625" style="3"/>
    <col min="11528" max="11528" width="10.28515625" style="3" bestFit="1" customWidth="1"/>
    <col min="11529" max="11530" width="9.28515625" style="3" bestFit="1" customWidth="1"/>
    <col min="11531" max="11531" width="9.140625" style="3"/>
    <col min="11532" max="11532" width="10.28515625" style="3" bestFit="1" customWidth="1"/>
    <col min="11533" max="11534" width="9.28515625" style="3" bestFit="1" customWidth="1"/>
    <col min="11535" max="11535" width="9.140625" style="3"/>
    <col min="11536" max="11536" width="10.28515625" style="3" bestFit="1" customWidth="1"/>
    <col min="11537" max="11538" width="9.28515625" style="3" bestFit="1" customWidth="1"/>
    <col min="11539" max="11539" width="9.140625" style="3"/>
    <col min="11540" max="11540" width="10.28515625" style="3" bestFit="1" customWidth="1"/>
    <col min="11541" max="11542" width="9.28515625" style="3" bestFit="1" customWidth="1"/>
    <col min="11543" max="11543" width="9.140625" style="3"/>
    <col min="11544" max="11544" width="10.28515625" style="3" bestFit="1" customWidth="1"/>
    <col min="11545" max="11546" width="9.28515625" style="3" bestFit="1" customWidth="1"/>
    <col min="11547" max="11547" width="9.140625" style="3"/>
    <col min="11548" max="11548" width="10.28515625" style="3" bestFit="1" customWidth="1"/>
    <col min="11549" max="11550" width="9.28515625" style="3" bestFit="1" customWidth="1"/>
    <col min="11551" max="11551" width="9.140625" style="3"/>
    <col min="11552" max="11552" width="10.28515625" style="3" bestFit="1" customWidth="1"/>
    <col min="11553" max="11554" width="9.28515625" style="3" bestFit="1" customWidth="1"/>
    <col min="11555" max="11555" width="9.140625" style="3"/>
    <col min="11556" max="11556" width="10.28515625" style="3" bestFit="1" customWidth="1"/>
    <col min="11557" max="11558" width="9.28515625" style="3" bestFit="1" customWidth="1"/>
    <col min="11559" max="11559" width="9.140625" style="3"/>
    <col min="11560" max="11560" width="10.28515625" style="3" bestFit="1" customWidth="1"/>
    <col min="11561" max="11562" width="9.28515625" style="3" bestFit="1" customWidth="1"/>
    <col min="11563" max="11563" width="9.140625" style="3"/>
    <col min="11564" max="11564" width="10.28515625" style="3" bestFit="1" customWidth="1"/>
    <col min="11565" max="11566" width="9.28515625" style="3" bestFit="1" customWidth="1"/>
    <col min="11567" max="11567" width="9.140625" style="3"/>
    <col min="11568" max="11568" width="10.28515625" style="3" bestFit="1" customWidth="1"/>
    <col min="11569" max="11570" width="9.28515625" style="3" bestFit="1" customWidth="1"/>
    <col min="11571" max="11571" width="9.140625" style="3"/>
    <col min="11572" max="11572" width="10.28515625" style="3" bestFit="1" customWidth="1"/>
    <col min="11573" max="11574" width="9.28515625" style="3" bestFit="1" customWidth="1"/>
    <col min="11575" max="11575" width="9.140625" style="3"/>
    <col min="11576" max="11576" width="10.28515625" style="3" bestFit="1" customWidth="1"/>
    <col min="11577" max="11578" width="9.28515625" style="3" bestFit="1" customWidth="1"/>
    <col min="11579" max="11579" width="9.140625" style="3"/>
    <col min="11580" max="11580" width="10.28515625" style="3" bestFit="1" customWidth="1"/>
    <col min="11581" max="11582" width="9.28515625" style="3" bestFit="1" customWidth="1"/>
    <col min="11583" max="11583" width="9.140625" style="3"/>
    <col min="11584" max="11584" width="10.28515625" style="3" bestFit="1" customWidth="1"/>
    <col min="11585" max="11586" width="9.28515625" style="3" bestFit="1" customWidth="1"/>
    <col min="11587" max="11587" width="9.140625" style="3"/>
    <col min="11588" max="11588" width="10.28515625" style="3" bestFit="1" customWidth="1"/>
    <col min="11589" max="11590" width="9.28515625" style="3" bestFit="1" customWidth="1"/>
    <col min="11591" max="11591" width="9.140625" style="3"/>
    <col min="11592" max="11592" width="10.28515625" style="3" bestFit="1" customWidth="1"/>
    <col min="11593" max="11594" width="9.28515625" style="3" bestFit="1" customWidth="1"/>
    <col min="11595" max="11595" width="9.140625" style="3"/>
    <col min="11596" max="11596" width="10.28515625" style="3" bestFit="1" customWidth="1"/>
    <col min="11597" max="11598" width="9.28515625" style="3" bestFit="1" customWidth="1"/>
    <col min="11599" max="11599" width="9.140625" style="3"/>
    <col min="11600" max="11600" width="10.28515625" style="3" bestFit="1" customWidth="1"/>
    <col min="11601" max="11602" width="9.28515625" style="3" bestFit="1" customWidth="1"/>
    <col min="11603" max="11603" width="9.140625" style="3"/>
    <col min="11604" max="11604" width="10.28515625" style="3" bestFit="1" customWidth="1"/>
    <col min="11605" max="11606" width="9.28515625" style="3" bestFit="1" customWidth="1"/>
    <col min="11607" max="11607" width="9.140625" style="3"/>
    <col min="11608" max="11608" width="10.28515625" style="3" bestFit="1" customWidth="1"/>
    <col min="11609" max="11610" width="9.28515625" style="3" bestFit="1" customWidth="1"/>
    <col min="11611" max="11611" width="9.140625" style="3"/>
    <col min="11612" max="11612" width="10.28515625" style="3" bestFit="1" customWidth="1"/>
    <col min="11613" max="11614" width="9.28515625" style="3" bestFit="1" customWidth="1"/>
    <col min="11615" max="11615" width="9.140625" style="3"/>
    <col min="11616" max="11616" width="10.28515625" style="3" bestFit="1" customWidth="1"/>
    <col min="11617" max="11618" width="9.28515625" style="3" bestFit="1" customWidth="1"/>
    <col min="11619" max="11619" width="9.140625" style="3"/>
    <col min="11620" max="11620" width="10.28515625" style="3" bestFit="1" customWidth="1"/>
    <col min="11621" max="11622" width="9.28515625" style="3" bestFit="1" customWidth="1"/>
    <col min="11623" max="11623" width="9.140625" style="3"/>
    <col min="11624" max="11624" width="10.28515625" style="3" bestFit="1" customWidth="1"/>
    <col min="11625" max="11626" width="9.28515625" style="3" bestFit="1" customWidth="1"/>
    <col min="11627" max="11627" width="9.140625" style="3"/>
    <col min="11628" max="11628" width="10.28515625" style="3" bestFit="1" customWidth="1"/>
    <col min="11629" max="11630" width="9.28515625" style="3" bestFit="1" customWidth="1"/>
    <col min="11631" max="11631" width="9.140625" style="3"/>
    <col min="11632" max="11632" width="10.28515625" style="3" bestFit="1" customWidth="1"/>
    <col min="11633" max="11634" width="9.28515625" style="3" bestFit="1" customWidth="1"/>
    <col min="11635" max="11635" width="9.140625" style="3"/>
    <col min="11636" max="11636" width="10.28515625" style="3" bestFit="1" customWidth="1"/>
    <col min="11637" max="11638" width="9.28515625" style="3" bestFit="1" customWidth="1"/>
    <col min="11639" max="11639" width="9.140625" style="3"/>
    <col min="11640" max="11640" width="10.28515625" style="3" bestFit="1" customWidth="1"/>
    <col min="11641" max="11642" width="9.28515625" style="3" bestFit="1" customWidth="1"/>
    <col min="11643" max="11643" width="9.140625" style="3"/>
    <col min="11644" max="11644" width="10.28515625" style="3" bestFit="1" customWidth="1"/>
    <col min="11645" max="11646" width="9.28515625" style="3" bestFit="1" customWidth="1"/>
    <col min="11647" max="11647" width="9.140625" style="3"/>
    <col min="11648" max="11648" width="10.28515625" style="3" bestFit="1" customWidth="1"/>
    <col min="11649" max="11650" width="9.28515625" style="3" bestFit="1" customWidth="1"/>
    <col min="11651" max="11651" width="9.140625" style="3"/>
    <col min="11652" max="11652" width="10.28515625" style="3" bestFit="1" customWidth="1"/>
    <col min="11653" max="11654" width="9.28515625" style="3" bestFit="1" customWidth="1"/>
    <col min="11655" max="11655" width="9.140625" style="3"/>
    <col min="11656" max="11656" width="10.28515625" style="3" bestFit="1" customWidth="1"/>
    <col min="11657" max="11658" width="9.28515625" style="3" bestFit="1" customWidth="1"/>
    <col min="11659" max="11659" width="9.140625" style="3"/>
    <col min="11660" max="11660" width="10.28515625" style="3" bestFit="1" customWidth="1"/>
    <col min="11661" max="11662" width="9.28515625" style="3" bestFit="1" customWidth="1"/>
    <col min="11663" max="11663" width="9.140625" style="3"/>
    <col min="11664" max="11664" width="10.28515625" style="3" bestFit="1" customWidth="1"/>
    <col min="11665" max="11666" width="9.28515625" style="3" bestFit="1" customWidth="1"/>
    <col min="11667" max="11667" width="9.140625" style="3"/>
    <col min="11668" max="11668" width="10.28515625" style="3" bestFit="1" customWidth="1"/>
    <col min="11669" max="11670" width="9.28515625" style="3" bestFit="1" customWidth="1"/>
    <col min="11671" max="11671" width="9.140625" style="3"/>
    <col min="11672" max="11672" width="10.28515625" style="3" bestFit="1" customWidth="1"/>
    <col min="11673" max="11674" width="9.28515625" style="3" bestFit="1" customWidth="1"/>
    <col min="11675" max="11675" width="9.140625" style="3"/>
    <col min="11676" max="11676" width="10.28515625" style="3" bestFit="1" customWidth="1"/>
    <col min="11677" max="11678" width="9.28515625" style="3" bestFit="1" customWidth="1"/>
    <col min="11679" max="11679" width="9.140625" style="3"/>
    <col min="11680" max="11680" width="10.28515625" style="3" bestFit="1" customWidth="1"/>
    <col min="11681" max="11682" width="9.28515625" style="3" bestFit="1" customWidth="1"/>
    <col min="11683" max="11683" width="9.140625" style="3"/>
    <col min="11684" max="11684" width="10.28515625" style="3" bestFit="1" customWidth="1"/>
    <col min="11685" max="11686" width="9.28515625" style="3" bestFit="1" customWidth="1"/>
    <col min="11687" max="11687" width="9.140625" style="3"/>
    <col min="11688" max="11688" width="10.28515625" style="3" bestFit="1" customWidth="1"/>
    <col min="11689" max="11690" width="9.28515625" style="3" bestFit="1" customWidth="1"/>
    <col min="11691" max="11691" width="9.140625" style="3"/>
    <col min="11692" max="11692" width="10.28515625" style="3" bestFit="1" customWidth="1"/>
    <col min="11693" max="11694" width="9.28515625" style="3" bestFit="1" customWidth="1"/>
    <col min="11695" max="11695" width="9.140625" style="3"/>
    <col min="11696" max="11696" width="10.28515625" style="3" bestFit="1" customWidth="1"/>
    <col min="11697" max="11698" width="9.28515625" style="3" bestFit="1" customWidth="1"/>
    <col min="11699" max="11699" width="9.140625" style="3"/>
    <col min="11700" max="11700" width="10.28515625" style="3" bestFit="1" customWidth="1"/>
    <col min="11701" max="11702" width="9.28515625" style="3" bestFit="1" customWidth="1"/>
    <col min="11703" max="11703" width="9.140625" style="3"/>
    <col min="11704" max="11704" width="10.28515625" style="3" bestFit="1" customWidth="1"/>
    <col min="11705" max="11706" width="9.28515625" style="3" bestFit="1" customWidth="1"/>
    <col min="11707" max="11707" width="9.140625" style="3"/>
    <col min="11708" max="11708" width="10.28515625" style="3" bestFit="1" customWidth="1"/>
    <col min="11709" max="11710" width="9.28515625" style="3" bestFit="1" customWidth="1"/>
    <col min="11711" max="11711" width="9.140625" style="3"/>
    <col min="11712" max="11712" width="10.28515625" style="3" bestFit="1" customWidth="1"/>
    <col min="11713" max="11714" width="9.28515625" style="3" bestFit="1" customWidth="1"/>
    <col min="11715" max="11715" width="9.140625" style="3"/>
    <col min="11716" max="11716" width="10.28515625" style="3" bestFit="1" customWidth="1"/>
    <col min="11717" max="11718" width="9.28515625" style="3" bestFit="1" customWidth="1"/>
    <col min="11719" max="11719" width="9.140625" style="3"/>
    <col min="11720" max="11720" width="10.28515625" style="3" bestFit="1" customWidth="1"/>
    <col min="11721" max="11722" width="9.28515625" style="3" bestFit="1" customWidth="1"/>
    <col min="11723" max="11723" width="9.140625" style="3"/>
    <col min="11724" max="11724" width="10.28515625" style="3" bestFit="1" customWidth="1"/>
    <col min="11725" max="11726" width="9.28515625" style="3" bestFit="1" customWidth="1"/>
    <col min="11727" max="11727" width="9.140625" style="3"/>
    <col min="11728" max="11728" width="10.28515625" style="3" bestFit="1" customWidth="1"/>
    <col min="11729" max="11730" width="9.28515625" style="3" bestFit="1" customWidth="1"/>
    <col min="11731" max="11731" width="9.140625" style="3"/>
    <col min="11732" max="11732" width="10.28515625" style="3" bestFit="1" customWidth="1"/>
    <col min="11733" max="11734" width="9.28515625" style="3" bestFit="1" customWidth="1"/>
    <col min="11735" max="11735" width="9.140625" style="3"/>
    <col min="11736" max="11736" width="10.28515625" style="3" bestFit="1" customWidth="1"/>
    <col min="11737" max="11738" width="9.28515625" style="3" bestFit="1" customWidth="1"/>
    <col min="11739" max="11739" width="9.140625" style="3"/>
    <col min="11740" max="11740" width="10.28515625" style="3" bestFit="1" customWidth="1"/>
    <col min="11741" max="11742" width="9.28515625" style="3" bestFit="1" customWidth="1"/>
    <col min="11743" max="11743" width="9.140625" style="3"/>
    <col min="11744" max="11744" width="10.28515625" style="3" bestFit="1" customWidth="1"/>
    <col min="11745" max="11746" width="9.28515625" style="3" bestFit="1" customWidth="1"/>
    <col min="11747" max="11747" width="9.140625" style="3"/>
    <col min="11748" max="11748" width="10.28515625" style="3" bestFit="1" customWidth="1"/>
    <col min="11749" max="11750" width="9.28515625" style="3" bestFit="1" customWidth="1"/>
    <col min="11751" max="11751" width="9.140625" style="3"/>
    <col min="11752" max="11752" width="10.28515625" style="3" bestFit="1" customWidth="1"/>
    <col min="11753" max="11754" width="9.28515625" style="3" bestFit="1" customWidth="1"/>
    <col min="11755" max="11755" width="9.140625" style="3"/>
    <col min="11756" max="11756" width="10.28515625" style="3" bestFit="1" customWidth="1"/>
    <col min="11757" max="11758" width="9.28515625" style="3" bestFit="1" customWidth="1"/>
    <col min="11759" max="11759" width="9.140625" style="3"/>
    <col min="11760" max="11760" width="10.28515625" style="3" bestFit="1" customWidth="1"/>
    <col min="11761" max="11762" width="9.28515625" style="3" bestFit="1" customWidth="1"/>
    <col min="11763" max="11763" width="9.140625" style="3"/>
    <col min="11764" max="11764" width="10.28515625" style="3" bestFit="1" customWidth="1"/>
    <col min="11765" max="11766" width="9.28515625" style="3" bestFit="1" customWidth="1"/>
    <col min="11767" max="11767" width="9.140625" style="3"/>
    <col min="11768" max="11768" width="10.28515625" style="3" bestFit="1" customWidth="1"/>
    <col min="11769" max="11770" width="9.28515625" style="3" bestFit="1" customWidth="1"/>
    <col min="11771" max="11771" width="9.140625" style="3"/>
    <col min="11772" max="11772" width="10.28515625" style="3" bestFit="1" customWidth="1"/>
    <col min="11773" max="11774" width="9.28515625" style="3" bestFit="1" customWidth="1"/>
    <col min="11775" max="11775" width="9.140625" style="3"/>
    <col min="11776" max="11776" width="10.28515625" style="3" bestFit="1" customWidth="1"/>
    <col min="11777" max="11778" width="9.28515625" style="3" bestFit="1" customWidth="1"/>
    <col min="11779" max="11779" width="9.140625" style="3"/>
    <col min="11780" max="11780" width="10.28515625" style="3" bestFit="1" customWidth="1"/>
    <col min="11781" max="11782" width="9.28515625" style="3" bestFit="1" customWidth="1"/>
    <col min="11783" max="11783" width="9.140625" style="3"/>
    <col min="11784" max="11784" width="10.28515625" style="3" bestFit="1" customWidth="1"/>
    <col min="11785" max="11786" width="9.28515625" style="3" bestFit="1" customWidth="1"/>
    <col min="11787" max="11787" width="9.140625" style="3"/>
    <col min="11788" max="11788" width="10.28515625" style="3" bestFit="1" customWidth="1"/>
    <col min="11789" max="11790" width="9.28515625" style="3" bestFit="1" customWidth="1"/>
    <col min="11791" max="11791" width="9.140625" style="3"/>
    <col min="11792" max="11792" width="10.28515625" style="3" bestFit="1" customWidth="1"/>
    <col min="11793" max="11794" width="9.28515625" style="3" bestFit="1" customWidth="1"/>
    <col min="11795" max="11795" width="9.140625" style="3"/>
    <col min="11796" max="11796" width="10.28515625" style="3" bestFit="1" customWidth="1"/>
    <col min="11797" max="11798" width="9.28515625" style="3" bestFit="1" customWidth="1"/>
    <col min="11799" max="11799" width="9.140625" style="3"/>
    <col min="11800" max="11800" width="10.28515625" style="3" bestFit="1" customWidth="1"/>
    <col min="11801" max="11802" width="9.28515625" style="3" bestFit="1" customWidth="1"/>
    <col min="11803" max="11803" width="9.140625" style="3"/>
    <col min="11804" max="11804" width="10.28515625" style="3" bestFit="1" customWidth="1"/>
    <col min="11805" max="11806" width="9.28515625" style="3" bestFit="1" customWidth="1"/>
    <col min="11807" max="11807" width="9.140625" style="3"/>
    <col min="11808" max="11808" width="10.28515625" style="3" bestFit="1" customWidth="1"/>
    <col min="11809" max="11810" width="9.28515625" style="3" bestFit="1" customWidth="1"/>
    <col min="11811" max="11811" width="9.140625" style="3"/>
    <col min="11812" max="11812" width="10.28515625" style="3" bestFit="1" customWidth="1"/>
    <col min="11813" max="11814" width="9.28515625" style="3" bestFit="1" customWidth="1"/>
    <col min="11815" max="11815" width="9.140625" style="3"/>
    <col min="11816" max="11816" width="10.28515625" style="3" bestFit="1" customWidth="1"/>
    <col min="11817" max="11818" width="9.28515625" style="3" bestFit="1" customWidth="1"/>
    <col min="11819" max="11819" width="9.140625" style="3"/>
    <col min="11820" max="11820" width="10.28515625" style="3" bestFit="1" customWidth="1"/>
    <col min="11821" max="11822" width="9.28515625" style="3" bestFit="1" customWidth="1"/>
    <col min="11823" max="11823" width="9.140625" style="3"/>
    <col min="11824" max="11824" width="10.28515625" style="3" bestFit="1" customWidth="1"/>
    <col min="11825" max="11826" width="9.28515625" style="3" bestFit="1" customWidth="1"/>
    <col min="11827" max="11827" width="9.140625" style="3"/>
    <col min="11828" max="11828" width="10.28515625" style="3" bestFit="1" customWidth="1"/>
    <col min="11829" max="11830" width="9.28515625" style="3" bestFit="1" customWidth="1"/>
    <col min="11831" max="11831" width="9.140625" style="3"/>
    <col min="11832" max="11832" width="10.28515625" style="3" bestFit="1" customWidth="1"/>
    <col min="11833" max="11834" width="9.28515625" style="3" bestFit="1" customWidth="1"/>
    <col min="11835" max="11835" width="9.140625" style="3"/>
    <col min="11836" max="11836" width="10.28515625" style="3" bestFit="1" customWidth="1"/>
    <col min="11837" max="11838" width="9.28515625" style="3" bestFit="1" customWidth="1"/>
    <col min="11839" max="11839" width="9.140625" style="3"/>
    <col min="11840" max="11840" width="10.28515625" style="3" bestFit="1" customWidth="1"/>
    <col min="11841" max="11842" width="9.28515625" style="3" bestFit="1" customWidth="1"/>
    <col min="11843" max="11843" width="9.140625" style="3"/>
    <col min="11844" max="11844" width="10.28515625" style="3" bestFit="1" customWidth="1"/>
    <col min="11845" max="11846" width="9.28515625" style="3" bestFit="1" customWidth="1"/>
    <col min="11847" max="11847" width="9.140625" style="3"/>
    <col min="11848" max="11848" width="10.28515625" style="3" bestFit="1" customWidth="1"/>
    <col min="11849" max="11850" width="9.28515625" style="3" bestFit="1" customWidth="1"/>
    <col min="11851" max="11851" width="9.140625" style="3"/>
    <col min="11852" max="11852" width="10.28515625" style="3" bestFit="1" customWidth="1"/>
    <col min="11853" max="11854" width="9.28515625" style="3" bestFit="1" customWidth="1"/>
    <col min="11855" max="11855" width="9.140625" style="3"/>
    <col min="11856" max="11856" width="10.28515625" style="3" bestFit="1" customWidth="1"/>
    <col min="11857" max="11858" width="9.28515625" style="3" bestFit="1" customWidth="1"/>
    <col min="11859" max="11859" width="9.140625" style="3"/>
    <col min="11860" max="11860" width="10.28515625" style="3" bestFit="1" customWidth="1"/>
    <col min="11861" max="11862" width="9.28515625" style="3" bestFit="1" customWidth="1"/>
    <col min="11863" max="11863" width="9.140625" style="3"/>
    <col min="11864" max="11864" width="10.28515625" style="3" bestFit="1" customWidth="1"/>
    <col min="11865" max="11866" width="9.28515625" style="3" bestFit="1" customWidth="1"/>
    <col min="11867" max="11867" width="9.140625" style="3"/>
    <col min="11868" max="11868" width="10.28515625" style="3" bestFit="1" customWidth="1"/>
    <col min="11869" max="11870" width="9.28515625" style="3" bestFit="1" customWidth="1"/>
    <col min="11871" max="11871" width="9.140625" style="3"/>
    <col min="11872" max="11872" width="10.28515625" style="3" bestFit="1" customWidth="1"/>
    <col min="11873" max="11874" width="9.28515625" style="3" bestFit="1" customWidth="1"/>
    <col min="11875" max="11875" width="9.140625" style="3"/>
    <col min="11876" max="11876" width="10.28515625" style="3" bestFit="1" customWidth="1"/>
    <col min="11877" max="11878" width="9.28515625" style="3" bestFit="1" customWidth="1"/>
    <col min="11879" max="11879" width="9.140625" style="3"/>
    <col min="11880" max="11880" width="10.28515625" style="3" bestFit="1" customWidth="1"/>
    <col min="11881" max="11882" width="9.28515625" style="3" bestFit="1" customWidth="1"/>
    <col min="11883" max="11883" width="9.140625" style="3"/>
    <col min="11884" max="11884" width="10.28515625" style="3" bestFit="1" customWidth="1"/>
    <col min="11885" max="11886" width="9.28515625" style="3" bestFit="1" customWidth="1"/>
    <col min="11887" max="11887" width="9.140625" style="3"/>
    <col min="11888" max="11888" width="10.28515625" style="3" bestFit="1" customWidth="1"/>
    <col min="11889" max="11890" width="9.28515625" style="3" bestFit="1" customWidth="1"/>
    <col min="11891" max="11891" width="9.140625" style="3"/>
    <col min="11892" max="11892" width="10.28515625" style="3" bestFit="1" customWidth="1"/>
    <col min="11893" max="11894" width="9.28515625" style="3" bestFit="1" customWidth="1"/>
    <col min="11895" max="11895" width="9.140625" style="3"/>
    <col min="11896" max="11896" width="10.28515625" style="3" bestFit="1" customWidth="1"/>
    <col min="11897" max="11898" width="9.28515625" style="3" bestFit="1" customWidth="1"/>
    <col min="11899" max="11899" width="9.140625" style="3"/>
    <col min="11900" max="11900" width="10.28515625" style="3" bestFit="1" customWidth="1"/>
    <col min="11901" max="11902" width="9.28515625" style="3" bestFit="1" customWidth="1"/>
    <col min="11903" max="11903" width="9.140625" style="3"/>
    <col min="11904" max="11904" width="10.28515625" style="3" bestFit="1" customWidth="1"/>
    <col min="11905" max="11906" width="9.28515625" style="3" bestFit="1" customWidth="1"/>
    <col min="11907" max="11907" width="9.140625" style="3"/>
    <col min="11908" max="11908" width="10.28515625" style="3" bestFit="1" customWidth="1"/>
    <col min="11909" max="11910" width="9.28515625" style="3" bestFit="1" customWidth="1"/>
    <col min="11911" max="11911" width="9.140625" style="3"/>
    <col min="11912" max="11912" width="10.28515625" style="3" bestFit="1" customWidth="1"/>
    <col min="11913" max="11914" width="9.28515625" style="3" bestFit="1" customWidth="1"/>
    <col min="11915" max="11915" width="9.140625" style="3"/>
    <col min="11916" max="11916" width="10.28515625" style="3" bestFit="1" customWidth="1"/>
    <col min="11917" max="11918" width="9.28515625" style="3" bestFit="1" customWidth="1"/>
    <col min="11919" max="11919" width="9.140625" style="3"/>
    <col min="11920" max="11920" width="10.28515625" style="3" bestFit="1" customWidth="1"/>
    <col min="11921" max="11922" width="9.28515625" style="3" bestFit="1" customWidth="1"/>
    <col min="11923" max="11923" width="9.140625" style="3"/>
    <col min="11924" max="11924" width="10.28515625" style="3" bestFit="1" customWidth="1"/>
    <col min="11925" max="11926" width="9.28515625" style="3" bestFit="1" customWidth="1"/>
    <col min="11927" max="11927" width="9.140625" style="3"/>
    <col min="11928" max="11928" width="10.28515625" style="3" bestFit="1" customWidth="1"/>
    <col min="11929" max="11930" width="9.28515625" style="3" bestFit="1" customWidth="1"/>
    <col min="11931" max="11931" width="9.140625" style="3"/>
    <col min="11932" max="11932" width="10.28515625" style="3" bestFit="1" customWidth="1"/>
    <col min="11933" max="11934" width="9.28515625" style="3" bestFit="1" customWidth="1"/>
    <col min="11935" max="11935" width="9.140625" style="3"/>
    <col min="11936" max="11936" width="10.28515625" style="3" bestFit="1" customWidth="1"/>
    <col min="11937" max="11938" width="9.28515625" style="3" bestFit="1" customWidth="1"/>
    <col min="11939" max="11939" width="9.140625" style="3"/>
    <col min="11940" max="11940" width="10.28515625" style="3" bestFit="1" customWidth="1"/>
    <col min="11941" max="11942" width="9.28515625" style="3" bestFit="1" customWidth="1"/>
    <col min="11943" max="11943" width="9.140625" style="3"/>
    <col min="11944" max="11944" width="10.28515625" style="3" bestFit="1" customWidth="1"/>
    <col min="11945" max="11946" width="9.28515625" style="3" bestFit="1" customWidth="1"/>
    <col min="11947" max="11947" width="9.140625" style="3"/>
    <col min="11948" max="11948" width="10.28515625" style="3" bestFit="1" customWidth="1"/>
    <col min="11949" max="11950" width="9.28515625" style="3" bestFit="1" customWidth="1"/>
    <col min="11951" max="11951" width="9.140625" style="3"/>
    <col min="11952" max="11952" width="10.28515625" style="3" bestFit="1" customWidth="1"/>
    <col min="11953" max="11954" width="9.28515625" style="3" bestFit="1" customWidth="1"/>
    <col min="11955" max="11955" width="9.140625" style="3"/>
    <col min="11956" max="11956" width="10.28515625" style="3" bestFit="1" customWidth="1"/>
    <col min="11957" max="11958" width="9.28515625" style="3" bestFit="1" customWidth="1"/>
    <col min="11959" max="11959" width="9.140625" style="3"/>
    <col min="11960" max="11960" width="10.28515625" style="3" bestFit="1" customWidth="1"/>
    <col min="11961" max="11962" width="9.28515625" style="3" bestFit="1" customWidth="1"/>
    <col min="11963" max="11963" width="9.140625" style="3"/>
    <col min="11964" max="11964" width="10.28515625" style="3" bestFit="1" customWidth="1"/>
    <col min="11965" max="11966" width="9.28515625" style="3" bestFit="1" customWidth="1"/>
    <col min="11967" max="11967" width="9.140625" style="3"/>
    <col min="11968" max="11968" width="10.28515625" style="3" bestFit="1" customWidth="1"/>
    <col min="11969" max="11970" width="9.28515625" style="3" bestFit="1" customWidth="1"/>
    <col min="11971" max="11971" width="9.140625" style="3"/>
    <col min="11972" max="11972" width="10.28515625" style="3" bestFit="1" customWidth="1"/>
    <col min="11973" max="11974" width="9.28515625" style="3" bestFit="1" customWidth="1"/>
    <col min="11975" max="11975" width="9.140625" style="3"/>
    <col min="11976" max="11976" width="10.28515625" style="3" bestFit="1" customWidth="1"/>
    <col min="11977" max="11978" width="9.28515625" style="3" bestFit="1" customWidth="1"/>
    <col min="11979" max="11979" width="9.140625" style="3"/>
    <col min="11980" max="11980" width="10.28515625" style="3" bestFit="1" customWidth="1"/>
    <col min="11981" max="11982" width="9.28515625" style="3" bestFit="1" customWidth="1"/>
    <col min="11983" max="11983" width="9.140625" style="3"/>
    <col min="11984" max="11984" width="10.28515625" style="3" bestFit="1" customWidth="1"/>
    <col min="11985" max="11986" width="9.28515625" style="3" bestFit="1" customWidth="1"/>
    <col min="11987" max="11987" width="9.140625" style="3"/>
    <col min="11988" max="11988" width="10.28515625" style="3" bestFit="1" customWidth="1"/>
    <col min="11989" max="11990" width="9.28515625" style="3" bestFit="1" customWidth="1"/>
    <col min="11991" max="11991" width="9.140625" style="3"/>
    <col min="11992" max="11992" width="10.28515625" style="3" bestFit="1" customWidth="1"/>
    <col min="11993" max="11994" width="9.28515625" style="3" bestFit="1" customWidth="1"/>
    <col min="11995" max="11995" width="9.140625" style="3"/>
    <col min="11996" max="11996" width="10.28515625" style="3" bestFit="1" customWidth="1"/>
    <col min="11997" max="11998" width="9.28515625" style="3" bestFit="1" customWidth="1"/>
    <col min="11999" max="11999" width="9.140625" style="3"/>
    <col min="12000" max="12000" width="10.28515625" style="3" bestFit="1" customWidth="1"/>
    <col min="12001" max="12002" width="9.28515625" style="3" bestFit="1" customWidth="1"/>
    <col min="12003" max="12003" width="9.140625" style="3"/>
    <col min="12004" max="12004" width="10.28515625" style="3" bestFit="1" customWidth="1"/>
    <col min="12005" max="12006" width="9.28515625" style="3" bestFit="1" customWidth="1"/>
    <col min="12007" max="12007" width="9.140625" style="3"/>
    <col min="12008" max="12008" width="10.28515625" style="3" bestFit="1" customWidth="1"/>
    <col min="12009" max="12010" width="9.28515625" style="3" bestFit="1" customWidth="1"/>
    <col min="12011" max="12011" width="9.140625" style="3"/>
    <col min="12012" max="12012" width="10.28515625" style="3" bestFit="1" customWidth="1"/>
    <col min="12013" max="12014" width="9.28515625" style="3" bestFit="1" customWidth="1"/>
    <col min="12015" max="12015" width="9.140625" style="3"/>
    <col min="12016" max="12016" width="10.28515625" style="3" bestFit="1" customWidth="1"/>
    <col min="12017" max="12018" width="9.28515625" style="3" bestFit="1" customWidth="1"/>
    <col min="12019" max="12019" width="9.140625" style="3"/>
    <col min="12020" max="12020" width="10.28515625" style="3" bestFit="1" customWidth="1"/>
    <col min="12021" max="12022" width="9.28515625" style="3" bestFit="1" customWidth="1"/>
    <col min="12023" max="12023" width="9.140625" style="3"/>
    <col min="12024" max="12024" width="10.28515625" style="3" bestFit="1" customWidth="1"/>
    <col min="12025" max="12026" width="9.28515625" style="3" bestFit="1" customWidth="1"/>
    <col min="12027" max="12027" width="9.140625" style="3"/>
    <col min="12028" max="12028" width="10.28515625" style="3" bestFit="1" customWidth="1"/>
    <col min="12029" max="12030" width="9.28515625" style="3" bestFit="1" customWidth="1"/>
    <col min="12031" max="12031" width="9.140625" style="3"/>
    <col min="12032" max="12032" width="10.28515625" style="3" bestFit="1" customWidth="1"/>
    <col min="12033" max="12034" width="9.28515625" style="3" bestFit="1" customWidth="1"/>
    <col min="12035" max="12035" width="9.140625" style="3"/>
    <col min="12036" max="12036" width="10.28515625" style="3" bestFit="1" customWidth="1"/>
    <col min="12037" max="12038" width="9.28515625" style="3" bestFit="1" customWidth="1"/>
    <col min="12039" max="12039" width="9.140625" style="3"/>
    <col min="12040" max="12040" width="10.28515625" style="3" bestFit="1" customWidth="1"/>
    <col min="12041" max="12042" width="9.28515625" style="3" bestFit="1" customWidth="1"/>
    <col min="12043" max="12043" width="9.140625" style="3"/>
    <col min="12044" max="12044" width="10.28515625" style="3" bestFit="1" customWidth="1"/>
    <col min="12045" max="12046" width="9.28515625" style="3" bestFit="1" customWidth="1"/>
    <col min="12047" max="12047" width="9.140625" style="3"/>
    <col min="12048" max="12048" width="10.28515625" style="3" bestFit="1" customWidth="1"/>
    <col min="12049" max="12050" width="9.28515625" style="3" bestFit="1" customWidth="1"/>
    <col min="12051" max="12051" width="9.140625" style="3"/>
    <col min="12052" max="12052" width="10.28515625" style="3" bestFit="1" customWidth="1"/>
    <col min="12053" max="12054" width="9.28515625" style="3" bestFit="1" customWidth="1"/>
    <col min="12055" max="12055" width="9.140625" style="3"/>
    <col min="12056" max="12056" width="10.28515625" style="3" bestFit="1" customWidth="1"/>
    <col min="12057" max="12058" width="9.28515625" style="3" bestFit="1" customWidth="1"/>
    <col min="12059" max="12059" width="9.140625" style="3"/>
    <col min="12060" max="12060" width="10.28515625" style="3" bestFit="1" customWidth="1"/>
    <col min="12061" max="12062" width="9.28515625" style="3" bestFit="1" customWidth="1"/>
    <col min="12063" max="12063" width="9.140625" style="3"/>
    <col min="12064" max="12064" width="10.28515625" style="3" bestFit="1" customWidth="1"/>
    <col min="12065" max="12066" width="9.28515625" style="3" bestFit="1" customWidth="1"/>
    <col min="12067" max="12067" width="9.140625" style="3"/>
    <col min="12068" max="12068" width="10.28515625" style="3" bestFit="1" customWidth="1"/>
    <col min="12069" max="12070" width="9.28515625" style="3" bestFit="1" customWidth="1"/>
    <col min="12071" max="12071" width="9.140625" style="3"/>
    <col min="12072" max="12072" width="10.28515625" style="3" bestFit="1" customWidth="1"/>
    <col min="12073" max="12074" width="9.28515625" style="3" bestFit="1" customWidth="1"/>
    <col min="12075" max="12075" width="9.140625" style="3"/>
    <col min="12076" max="12076" width="10.28515625" style="3" bestFit="1" customWidth="1"/>
    <col min="12077" max="12078" width="9.28515625" style="3" bestFit="1" customWidth="1"/>
    <col min="12079" max="12079" width="9.140625" style="3"/>
    <col min="12080" max="12080" width="10.28515625" style="3" bestFit="1" customWidth="1"/>
    <col min="12081" max="12082" width="9.28515625" style="3" bestFit="1" customWidth="1"/>
    <col min="12083" max="12083" width="9.140625" style="3"/>
    <col min="12084" max="12084" width="10.28515625" style="3" bestFit="1" customWidth="1"/>
    <col min="12085" max="12086" width="9.28515625" style="3" bestFit="1" customWidth="1"/>
    <col min="12087" max="12087" width="9.140625" style="3"/>
    <col min="12088" max="12088" width="10.28515625" style="3" bestFit="1" customWidth="1"/>
    <col min="12089" max="12090" width="9.28515625" style="3" bestFit="1" customWidth="1"/>
    <col min="12091" max="12091" width="9.140625" style="3"/>
    <col min="12092" max="12092" width="10.28515625" style="3" bestFit="1" customWidth="1"/>
    <col min="12093" max="12094" width="9.28515625" style="3" bestFit="1" customWidth="1"/>
    <col min="12095" max="12095" width="9.140625" style="3"/>
    <col min="12096" max="12096" width="10.28515625" style="3" bestFit="1" customWidth="1"/>
    <col min="12097" max="12098" width="9.28515625" style="3" bestFit="1" customWidth="1"/>
    <col min="12099" max="12099" width="9.140625" style="3"/>
    <col min="12100" max="12100" width="10.28515625" style="3" bestFit="1" customWidth="1"/>
    <col min="12101" max="12102" width="9.28515625" style="3" bestFit="1" customWidth="1"/>
    <col min="12103" max="12103" width="9.140625" style="3"/>
    <col min="12104" max="12104" width="10.28515625" style="3" bestFit="1" customWidth="1"/>
    <col min="12105" max="12106" width="9.28515625" style="3" bestFit="1" customWidth="1"/>
    <col min="12107" max="12107" width="9.140625" style="3"/>
    <col min="12108" max="12108" width="10.28515625" style="3" bestFit="1" customWidth="1"/>
    <col min="12109" max="12110" width="9.28515625" style="3" bestFit="1" customWidth="1"/>
    <col min="12111" max="12111" width="9.140625" style="3"/>
    <col min="12112" max="12112" width="10.28515625" style="3" bestFit="1" customWidth="1"/>
    <col min="12113" max="12114" width="9.28515625" style="3" bestFit="1" customWidth="1"/>
    <col min="12115" max="12115" width="9.140625" style="3"/>
    <col min="12116" max="12116" width="10.28515625" style="3" bestFit="1" customWidth="1"/>
    <col min="12117" max="12118" width="9.28515625" style="3" bestFit="1" customWidth="1"/>
    <col min="12119" max="12119" width="9.140625" style="3"/>
    <col min="12120" max="12120" width="10.28515625" style="3" bestFit="1" customWidth="1"/>
    <col min="12121" max="12122" width="9.28515625" style="3" bestFit="1" customWidth="1"/>
    <col min="12123" max="12123" width="9.140625" style="3"/>
    <col min="12124" max="12124" width="10.28515625" style="3" bestFit="1" customWidth="1"/>
    <col min="12125" max="12126" width="9.28515625" style="3" bestFit="1" customWidth="1"/>
    <col min="12127" max="12127" width="9.140625" style="3"/>
    <col min="12128" max="12128" width="10.28515625" style="3" bestFit="1" customWidth="1"/>
    <col min="12129" max="12130" width="9.28515625" style="3" bestFit="1" customWidth="1"/>
    <col min="12131" max="12131" width="9.140625" style="3"/>
    <col min="12132" max="12132" width="10.28515625" style="3" bestFit="1" customWidth="1"/>
    <col min="12133" max="12134" width="9.28515625" style="3" bestFit="1" customWidth="1"/>
    <col min="12135" max="12135" width="9.140625" style="3"/>
    <col min="12136" max="12136" width="10.28515625" style="3" bestFit="1" customWidth="1"/>
    <col min="12137" max="12138" width="9.28515625" style="3" bestFit="1" customWidth="1"/>
    <col min="12139" max="12139" width="9.140625" style="3"/>
    <col min="12140" max="12140" width="10.28515625" style="3" bestFit="1" customWidth="1"/>
    <col min="12141" max="12142" width="9.28515625" style="3" bestFit="1" customWidth="1"/>
    <col min="12143" max="12143" width="9.140625" style="3"/>
    <col min="12144" max="12144" width="10.28515625" style="3" bestFit="1" customWidth="1"/>
    <col min="12145" max="12146" width="9.28515625" style="3" bestFit="1" customWidth="1"/>
    <col min="12147" max="12147" width="9.140625" style="3"/>
    <col min="12148" max="12148" width="10.28515625" style="3" bestFit="1" customWidth="1"/>
    <col min="12149" max="12150" width="9.28515625" style="3" bestFit="1" customWidth="1"/>
    <col min="12151" max="12151" width="9.140625" style="3"/>
    <col min="12152" max="12152" width="10.28515625" style="3" bestFit="1" customWidth="1"/>
    <col min="12153" max="12154" width="9.28515625" style="3" bestFit="1" customWidth="1"/>
    <col min="12155" max="12155" width="9.140625" style="3"/>
    <col min="12156" max="12156" width="10.28515625" style="3" bestFit="1" customWidth="1"/>
    <col min="12157" max="12158" width="9.28515625" style="3" bestFit="1" customWidth="1"/>
    <col min="12159" max="12159" width="9.140625" style="3"/>
    <col min="12160" max="12160" width="10.28515625" style="3" bestFit="1" customWidth="1"/>
    <col min="12161" max="12162" width="9.28515625" style="3" bestFit="1" customWidth="1"/>
    <col min="12163" max="12163" width="9.140625" style="3"/>
    <col min="12164" max="12164" width="10.28515625" style="3" bestFit="1" customWidth="1"/>
    <col min="12165" max="12166" width="9.28515625" style="3" bestFit="1" customWidth="1"/>
    <col min="12167" max="12167" width="9.140625" style="3"/>
    <col min="12168" max="12168" width="10.28515625" style="3" bestFit="1" customWidth="1"/>
    <col min="12169" max="12170" width="9.28515625" style="3" bestFit="1" customWidth="1"/>
    <col min="12171" max="12171" width="9.140625" style="3"/>
    <col min="12172" max="12172" width="10.28515625" style="3" bestFit="1" customWidth="1"/>
    <col min="12173" max="12174" width="9.28515625" style="3" bestFit="1" customWidth="1"/>
    <col min="12175" max="12175" width="9.140625" style="3"/>
    <col min="12176" max="12176" width="10.28515625" style="3" bestFit="1" customWidth="1"/>
    <col min="12177" max="12178" width="9.28515625" style="3" bestFit="1" customWidth="1"/>
    <col min="12179" max="12179" width="9.140625" style="3"/>
    <col min="12180" max="12180" width="10.28515625" style="3" bestFit="1" customWidth="1"/>
    <col min="12181" max="12182" width="9.28515625" style="3" bestFit="1" customWidth="1"/>
    <col min="12183" max="12183" width="9.140625" style="3"/>
    <col min="12184" max="12184" width="10.28515625" style="3" bestFit="1" customWidth="1"/>
    <col min="12185" max="12186" width="9.28515625" style="3" bestFit="1" customWidth="1"/>
    <col min="12187" max="12187" width="9.140625" style="3"/>
    <col min="12188" max="12188" width="10.28515625" style="3" bestFit="1" customWidth="1"/>
    <col min="12189" max="12190" width="9.28515625" style="3" bestFit="1" customWidth="1"/>
    <col min="12191" max="12191" width="9.140625" style="3"/>
    <col min="12192" max="12192" width="10.28515625" style="3" bestFit="1" customWidth="1"/>
    <col min="12193" max="12194" width="9.28515625" style="3" bestFit="1" customWidth="1"/>
    <col min="12195" max="12195" width="9.140625" style="3"/>
    <col min="12196" max="12196" width="10.28515625" style="3" bestFit="1" customWidth="1"/>
    <col min="12197" max="12198" width="9.28515625" style="3" bestFit="1" customWidth="1"/>
    <col min="12199" max="12199" width="9.140625" style="3"/>
    <col min="12200" max="12200" width="10.28515625" style="3" bestFit="1" customWidth="1"/>
    <col min="12201" max="12202" width="9.28515625" style="3" bestFit="1" customWidth="1"/>
    <col min="12203" max="12203" width="9.140625" style="3"/>
    <col min="12204" max="12204" width="10.28515625" style="3" bestFit="1" customWidth="1"/>
    <col min="12205" max="12206" width="9.28515625" style="3" bestFit="1" customWidth="1"/>
    <col min="12207" max="12207" width="9.140625" style="3"/>
    <col min="12208" max="12208" width="10.28515625" style="3" bestFit="1" customWidth="1"/>
    <col min="12209" max="12210" width="9.28515625" style="3" bestFit="1" customWidth="1"/>
    <col min="12211" max="12211" width="9.140625" style="3"/>
    <col min="12212" max="12212" width="10.28515625" style="3" bestFit="1" customWidth="1"/>
    <col min="12213" max="12214" width="9.28515625" style="3" bestFit="1" customWidth="1"/>
    <col min="12215" max="12215" width="9.140625" style="3"/>
    <col min="12216" max="12216" width="10.28515625" style="3" bestFit="1" customWidth="1"/>
    <col min="12217" max="12218" width="9.28515625" style="3" bestFit="1" customWidth="1"/>
    <col min="12219" max="12219" width="9.140625" style="3"/>
    <col min="12220" max="12220" width="10.28515625" style="3" bestFit="1" customWidth="1"/>
    <col min="12221" max="12222" width="9.28515625" style="3" bestFit="1" customWidth="1"/>
    <col min="12223" max="12223" width="9.140625" style="3"/>
    <col min="12224" max="12224" width="10.28515625" style="3" bestFit="1" customWidth="1"/>
    <col min="12225" max="12226" width="9.28515625" style="3" bestFit="1" customWidth="1"/>
    <col min="12227" max="12227" width="9.140625" style="3"/>
    <col min="12228" max="12228" width="10.28515625" style="3" bestFit="1" customWidth="1"/>
    <col min="12229" max="12230" width="9.28515625" style="3" bestFit="1" customWidth="1"/>
    <col min="12231" max="12231" width="9.140625" style="3"/>
    <col min="12232" max="12232" width="10.28515625" style="3" bestFit="1" customWidth="1"/>
    <col min="12233" max="12234" width="9.28515625" style="3" bestFit="1" customWidth="1"/>
    <col min="12235" max="12235" width="9.140625" style="3"/>
    <col min="12236" max="12236" width="10.28515625" style="3" bestFit="1" customWidth="1"/>
    <col min="12237" max="12238" width="9.28515625" style="3" bestFit="1" customWidth="1"/>
    <col min="12239" max="12239" width="9.140625" style="3"/>
    <col min="12240" max="12240" width="10.28515625" style="3" bestFit="1" customWidth="1"/>
    <col min="12241" max="12242" width="9.28515625" style="3" bestFit="1" customWidth="1"/>
    <col min="12243" max="12243" width="9.140625" style="3"/>
    <col min="12244" max="12244" width="10.28515625" style="3" bestFit="1" customWidth="1"/>
    <col min="12245" max="12246" width="9.28515625" style="3" bestFit="1" customWidth="1"/>
    <col min="12247" max="12247" width="9.140625" style="3"/>
    <col min="12248" max="12248" width="10.28515625" style="3" bestFit="1" customWidth="1"/>
    <col min="12249" max="12250" width="9.28515625" style="3" bestFit="1" customWidth="1"/>
    <col min="12251" max="12251" width="9.140625" style="3"/>
    <col min="12252" max="12252" width="10.28515625" style="3" bestFit="1" customWidth="1"/>
    <col min="12253" max="12254" width="9.28515625" style="3" bestFit="1" customWidth="1"/>
    <col min="12255" max="12255" width="9.140625" style="3"/>
    <col min="12256" max="12256" width="10.28515625" style="3" bestFit="1" customWidth="1"/>
    <col min="12257" max="12258" width="9.28515625" style="3" bestFit="1" customWidth="1"/>
    <col min="12259" max="12259" width="9.140625" style="3"/>
    <col min="12260" max="12260" width="10.28515625" style="3" bestFit="1" customWidth="1"/>
    <col min="12261" max="12262" width="9.28515625" style="3" bestFit="1" customWidth="1"/>
    <col min="12263" max="12263" width="9.140625" style="3"/>
    <col min="12264" max="12264" width="10.28515625" style="3" bestFit="1" customWidth="1"/>
    <col min="12265" max="12266" width="9.28515625" style="3" bestFit="1" customWidth="1"/>
    <col min="12267" max="12267" width="9.140625" style="3"/>
    <col min="12268" max="12268" width="10.28515625" style="3" bestFit="1" customWidth="1"/>
    <col min="12269" max="12270" width="9.28515625" style="3" bestFit="1" customWidth="1"/>
    <col min="12271" max="12271" width="9.140625" style="3"/>
    <col min="12272" max="12272" width="10.28515625" style="3" bestFit="1" customWidth="1"/>
    <col min="12273" max="12274" width="9.28515625" style="3" bestFit="1" customWidth="1"/>
    <col min="12275" max="12275" width="9.140625" style="3"/>
    <col min="12276" max="12276" width="10.28515625" style="3" bestFit="1" customWidth="1"/>
    <col min="12277" max="12278" width="9.28515625" style="3" bestFit="1" customWidth="1"/>
    <col min="12279" max="12279" width="9.140625" style="3"/>
    <col min="12280" max="12280" width="10.28515625" style="3" bestFit="1" customWidth="1"/>
    <col min="12281" max="12282" width="9.28515625" style="3" bestFit="1" customWidth="1"/>
    <col min="12283" max="12283" width="9.140625" style="3"/>
    <col min="12284" max="12284" width="10.28515625" style="3" bestFit="1" customWidth="1"/>
    <col min="12285" max="12286" width="9.28515625" style="3" bestFit="1" customWidth="1"/>
    <col min="12287" max="12287" width="9.140625" style="3"/>
    <col min="12288" max="12288" width="10.28515625" style="3" bestFit="1" customWidth="1"/>
    <col min="12289" max="12290" width="9.28515625" style="3" bestFit="1" customWidth="1"/>
    <col min="12291" max="12291" width="9.140625" style="3"/>
    <col min="12292" max="12292" width="10.28515625" style="3" bestFit="1" customWidth="1"/>
    <col min="12293" max="12294" width="9.28515625" style="3" bestFit="1" customWidth="1"/>
    <col min="12295" max="12295" width="9.140625" style="3"/>
    <col min="12296" max="12296" width="10.28515625" style="3" bestFit="1" customWidth="1"/>
    <col min="12297" max="12298" width="9.28515625" style="3" bestFit="1" customWidth="1"/>
    <col min="12299" max="12299" width="9.140625" style="3"/>
    <col min="12300" max="12300" width="10.28515625" style="3" bestFit="1" customWidth="1"/>
    <col min="12301" max="12302" width="9.28515625" style="3" bestFit="1" customWidth="1"/>
    <col min="12303" max="12303" width="9.140625" style="3"/>
    <col min="12304" max="12304" width="10.28515625" style="3" bestFit="1" customWidth="1"/>
    <col min="12305" max="12306" width="9.28515625" style="3" bestFit="1" customWidth="1"/>
    <col min="12307" max="12307" width="9.140625" style="3"/>
    <col min="12308" max="12308" width="10.28515625" style="3" bestFit="1" customWidth="1"/>
    <col min="12309" max="12310" width="9.28515625" style="3" bestFit="1" customWidth="1"/>
    <col min="12311" max="12311" width="9.140625" style="3"/>
    <col min="12312" max="12312" width="10.28515625" style="3" bestFit="1" customWidth="1"/>
    <col min="12313" max="12314" width="9.28515625" style="3" bestFit="1" customWidth="1"/>
    <col min="12315" max="12315" width="9.140625" style="3"/>
    <col min="12316" max="12316" width="10.28515625" style="3" bestFit="1" customWidth="1"/>
    <col min="12317" max="12318" width="9.28515625" style="3" bestFit="1" customWidth="1"/>
    <col min="12319" max="12319" width="9.140625" style="3"/>
    <col min="12320" max="12320" width="10.28515625" style="3" bestFit="1" customWidth="1"/>
    <col min="12321" max="12322" width="9.28515625" style="3" bestFit="1" customWidth="1"/>
    <col min="12323" max="12323" width="9.140625" style="3"/>
    <col min="12324" max="12324" width="10.28515625" style="3" bestFit="1" customWidth="1"/>
    <col min="12325" max="12326" width="9.28515625" style="3" bestFit="1" customWidth="1"/>
    <col min="12327" max="12327" width="9.140625" style="3"/>
    <col min="12328" max="12328" width="10.28515625" style="3" bestFit="1" customWidth="1"/>
    <col min="12329" max="12330" width="9.28515625" style="3" bestFit="1" customWidth="1"/>
    <col min="12331" max="12331" width="9.140625" style="3"/>
    <col min="12332" max="12332" width="10.28515625" style="3" bestFit="1" customWidth="1"/>
    <col min="12333" max="12334" width="9.28515625" style="3" bestFit="1" customWidth="1"/>
    <col min="12335" max="12335" width="9.140625" style="3"/>
    <col min="12336" max="12336" width="10.28515625" style="3" bestFit="1" customWidth="1"/>
    <col min="12337" max="12338" width="9.28515625" style="3" bestFit="1" customWidth="1"/>
    <col min="12339" max="12339" width="9.140625" style="3"/>
    <col min="12340" max="12340" width="10.28515625" style="3" bestFit="1" customWidth="1"/>
    <col min="12341" max="12342" width="9.28515625" style="3" bestFit="1" customWidth="1"/>
    <col min="12343" max="12343" width="9.140625" style="3"/>
    <col min="12344" max="12344" width="10.28515625" style="3" bestFit="1" customWidth="1"/>
    <col min="12345" max="12346" width="9.28515625" style="3" bestFit="1" customWidth="1"/>
    <col min="12347" max="12347" width="9.140625" style="3"/>
    <col min="12348" max="12348" width="10.28515625" style="3" bestFit="1" customWidth="1"/>
    <col min="12349" max="12350" width="9.28515625" style="3" bestFit="1" customWidth="1"/>
    <col min="12351" max="12351" width="9.140625" style="3"/>
    <col min="12352" max="12352" width="10.28515625" style="3" bestFit="1" customWidth="1"/>
    <col min="12353" max="12354" width="9.28515625" style="3" bestFit="1" customWidth="1"/>
    <col min="12355" max="12355" width="9.140625" style="3"/>
    <col min="12356" max="12356" width="10.28515625" style="3" bestFit="1" customWidth="1"/>
    <col min="12357" max="12358" width="9.28515625" style="3" bestFit="1" customWidth="1"/>
    <col min="12359" max="12359" width="9.140625" style="3"/>
    <col min="12360" max="12360" width="10.28515625" style="3" bestFit="1" customWidth="1"/>
    <col min="12361" max="12362" width="9.28515625" style="3" bestFit="1" customWidth="1"/>
    <col min="12363" max="12363" width="9.140625" style="3"/>
    <col min="12364" max="12364" width="10.28515625" style="3" bestFit="1" customWidth="1"/>
    <col min="12365" max="12366" width="9.28515625" style="3" bestFit="1" customWidth="1"/>
    <col min="12367" max="12367" width="9.140625" style="3"/>
    <col min="12368" max="12368" width="10.28515625" style="3" bestFit="1" customWidth="1"/>
    <col min="12369" max="12370" width="9.28515625" style="3" bestFit="1" customWidth="1"/>
    <col min="12371" max="12371" width="9.140625" style="3"/>
    <col min="12372" max="12372" width="10.28515625" style="3" bestFit="1" customWidth="1"/>
    <col min="12373" max="12374" width="9.28515625" style="3" bestFit="1" customWidth="1"/>
    <col min="12375" max="12375" width="9.140625" style="3"/>
    <col min="12376" max="12376" width="10.28515625" style="3" bestFit="1" customWidth="1"/>
    <col min="12377" max="12378" width="9.28515625" style="3" bestFit="1" customWidth="1"/>
    <col min="12379" max="12379" width="9.140625" style="3"/>
    <col min="12380" max="12380" width="10.28515625" style="3" bestFit="1" customWidth="1"/>
    <col min="12381" max="12382" width="9.28515625" style="3" bestFit="1" customWidth="1"/>
    <col min="12383" max="12383" width="9.140625" style="3"/>
    <col min="12384" max="12384" width="10.28515625" style="3" bestFit="1" customWidth="1"/>
    <col min="12385" max="12386" width="9.28515625" style="3" bestFit="1" customWidth="1"/>
    <col min="12387" max="12387" width="9.140625" style="3"/>
    <col min="12388" max="12388" width="10.28515625" style="3" bestFit="1" customWidth="1"/>
    <col min="12389" max="12390" width="9.28515625" style="3" bestFit="1" customWidth="1"/>
    <col min="12391" max="12391" width="9.140625" style="3"/>
    <col min="12392" max="12392" width="10.28515625" style="3" bestFit="1" customWidth="1"/>
    <col min="12393" max="12394" width="9.28515625" style="3" bestFit="1" customWidth="1"/>
    <col min="12395" max="12395" width="9.140625" style="3"/>
    <col min="12396" max="12396" width="10.28515625" style="3" bestFit="1" customWidth="1"/>
    <col min="12397" max="12398" width="9.28515625" style="3" bestFit="1" customWidth="1"/>
    <col min="12399" max="12399" width="9.140625" style="3"/>
    <col min="12400" max="12400" width="10.28515625" style="3" bestFit="1" customWidth="1"/>
    <col min="12401" max="12402" width="9.28515625" style="3" bestFit="1" customWidth="1"/>
    <col min="12403" max="12403" width="9.140625" style="3"/>
    <col min="12404" max="12404" width="10.28515625" style="3" bestFit="1" customWidth="1"/>
    <col min="12405" max="12406" width="9.28515625" style="3" bestFit="1" customWidth="1"/>
    <col min="12407" max="12407" width="9.140625" style="3"/>
    <col min="12408" max="12408" width="10.28515625" style="3" bestFit="1" customWidth="1"/>
    <col min="12409" max="12410" width="9.28515625" style="3" bestFit="1" customWidth="1"/>
    <col min="12411" max="12411" width="9.140625" style="3"/>
    <col min="12412" max="12412" width="10.28515625" style="3" bestFit="1" customWidth="1"/>
    <col min="12413" max="12414" width="9.28515625" style="3" bestFit="1" customWidth="1"/>
    <col min="12415" max="12415" width="9.140625" style="3"/>
    <col min="12416" max="12416" width="10.28515625" style="3" bestFit="1" customWidth="1"/>
    <col min="12417" max="12418" width="9.28515625" style="3" bestFit="1" customWidth="1"/>
    <col min="12419" max="12419" width="9.140625" style="3"/>
    <col min="12420" max="12420" width="10.28515625" style="3" bestFit="1" customWidth="1"/>
    <col min="12421" max="12422" width="9.28515625" style="3" bestFit="1" customWidth="1"/>
    <col min="12423" max="12423" width="9.140625" style="3"/>
    <col min="12424" max="12424" width="10.28515625" style="3" bestFit="1" customWidth="1"/>
    <col min="12425" max="12426" width="9.28515625" style="3" bestFit="1" customWidth="1"/>
    <col min="12427" max="12427" width="9.140625" style="3"/>
    <col min="12428" max="12428" width="10.28515625" style="3" bestFit="1" customWidth="1"/>
    <col min="12429" max="12430" width="9.28515625" style="3" bestFit="1" customWidth="1"/>
    <col min="12431" max="12431" width="9.140625" style="3"/>
    <col min="12432" max="12432" width="10.28515625" style="3" bestFit="1" customWidth="1"/>
    <col min="12433" max="12434" width="9.28515625" style="3" bestFit="1" customWidth="1"/>
    <col min="12435" max="12435" width="9.140625" style="3"/>
    <col min="12436" max="12436" width="10.28515625" style="3" bestFit="1" customWidth="1"/>
    <col min="12437" max="12438" width="9.28515625" style="3" bestFit="1" customWidth="1"/>
    <col min="12439" max="12439" width="9.140625" style="3"/>
    <col min="12440" max="12440" width="10.28515625" style="3" bestFit="1" customWidth="1"/>
    <col min="12441" max="12442" width="9.28515625" style="3" bestFit="1" customWidth="1"/>
    <col min="12443" max="12443" width="9.140625" style="3"/>
    <col min="12444" max="12444" width="10.28515625" style="3" bestFit="1" customWidth="1"/>
    <col min="12445" max="12446" width="9.28515625" style="3" bestFit="1" customWidth="1"/>
    <col min="12447" max="12447" width="9.140625" style="3"/>
    <col min="12448" max="12448" width="10.28515625" style="3" bestFit="1" customWidth="1"/>
    <col min="12449" max="12450" width="9.28515625" style="3" bestFit="1" customWidth="1"/>
    <col min="12451" max="12451" width="9.140625" style="3"/>
    <col min="12452" max="12452" width="10.28515625" style="3" bestFit="1" customWidth="1"/>
    <col min="12453" max="12454" width="9.28515625" style="3" bestFit="1" customWidth="1"/>
    <col min="12455" max="12455" width="9.140625" style="3"/>
    <col min="12456" max="12456" width="10.28515625" style="3" bestFit="1" customWidth="1"/>
    <col min="12457" max="12458" width="9.28515625" style="3" bestFit="1" customWidth="1"/>
    <col min="12459" max="12459" width="9.140625" style="3"/>
    <col min="12460" max="12460" width="10.28515625" style="3" bestFit="1" customWidth="1"/>
    <col min="12461" max="12462" width="9.28515625" style="3" bestFit="1" customWidth="1"/>
    <col min="12463" max="12463" width="9.140625" style="3"/>
    <col min="12464" max="12464" width="10.28515625" style="3" bestFit="1" customWidth="1"/>
    <col min="12465" max="12466" width="9.28515625" style="3" bestFit="1" customWidth="1"/>
    <col min="12467" max="12467" width="9.140625" style="3"/>
    <col min="12468" max="12468" width="10.28515625" style="3" bestFit="1" customWidth="1"/>
    <col min="12469" max="12470" width="9.28515625" style="3" bestFit="1" customWidth="1"/>
    <col min="12471" max="12471" width="9.140625" style="3"/>
    <col min="12472" max="12472" width="10.28515625" style="3" bestFit="1" customWidth="1"/>
    <col min="12473" max="12474" width="9.28515625" style="3" bestFit="1" customWidth="1"/>
    <col min="12475" max="12475" width="9.140625" style="3"/>
    <col min="12476" max="12476" width="10.28515625" style="3" bestFit="1" customWidth="1"/>
    <col min="12477" max="12478" width="9.28515625" style="3" bestFit="1" customWidth="1"/>
    <col min="12479" max="12479" width="9.140625" style="3"/>
    <col min="12480" max="12480" width="10.28515625" style="3" bestFit="1" customWidth="1"/>
    <col min="12481" max="12482" width="9.28515625" style="3" bestFit="1" customWidth="1"/>
    <col min="12483" max="12483" width="9.140625" style="3"/>
    <col min="12484" max="12484" width="10.28515625" style="3" bestFit="1" customWidth="1"/>
    <col min="12485" max="12486" width="9.28515625" style="3" bestFit="1" customWidth="1"/>
    <col min="12487" max="12487" width="9.140625" style="3"/>
    <col min="12488" max="12488" width="10.28515625" style="3" bestFit="1" customWidth="1"/>
    <col min="12489" max="12490" width="9.28515625" style="3" bestFit="1" customWidth="1"/>
    <col min="12491" max="12491" width="9.140625" style="3"/>
    <col min="12492" max="12492" width="10.28515625" style="3" bestFit="1" customWidth="1"/>
    <col min="12493" max="12494" width="9.28515625" style="3" bestFit="1" customWidth="1"/>
    <col min="12495" max="12495" width="9.140625" style="3"/>
    <col min="12496" max="12496" width="10.28515625" style="3" bestFit="1" customWidth="1"/>
    <col min="12497" max="12498" width="9.28515625" style="3" bestFit="1" customWidth="1"/>
    <col min="12499" max="12499" width="9.140625" style="3"/>
    <col min="12500" max="12500" width="10.28515625" style="3" bestFit="1" customWidth="1"/>
    <col min="12501" max="12502" width="9.28515625" style="3" bestFit="1" customWidth="1"/>
    <col min="12503" max="12503" width="9.140625" style="3"/>
    <col min="12504" max="12504" width="10.28515625" style="3" bestFit="1" customWidth="1"/>
    <col min="12505" max="12506" width="9.28515625" style="3" bestFit="1" customWidth="1"/>
    <col min="12507" max="12507" width="9.140625" style="3"/>
    <col min="12508" max="12508" width="10.28515625" style="3" bestFit="1" customWidth="1"/>
    <col min="12509" max="12510" width="9.28515625" style="3" bestFit="1" customWidth="1"/>
    <col min="12511" max="12511" width="9.140625" style="3"/>
    <col min="12512" max="12512" width="10.28515625" style="3" bestFit="1" customWidth="1"/>
    <col min="12513" max="12514" width="9.28515625" style="3" bestFit="1" customWidth="1"/>
    <col min="12515" max="12515" width="9.140625" style="3"/>
    <col min="12516" max="12516" width="10.28515625" style="3" bestFit="1" customWidth="1"/>
    <col min="12517" max="12518" width="9.28515625" style="3" bestFit="1" customWidth="1"/>
    <col min="12519" max="12519" width="9.140625" style="3"/>
    <col min="12520" max="12520" width="10.28515625" style="3" bestFit="1" customWidth="1"/>
    <col min="12521" max="12522" width="9.28515625" style="3" bestFit="1" customWidth="1"/>
    <col min="12523" max="12523" width="9.140625" style="3"/>
    <col min="12524" max="12524" width="10.28515625" style="3" bestFit="1" customWidth="1"/>
    <col min="12525" max="12526" width="9.28515625" style="3" bestFit="1" customWidth="1"/>
    <col min="12527" max="12527" width="9.140625" style="3"/>
    <col min="12528" max="12528" width="10.28515625" style="3" bestFit="1" customWidth="1"/>
    <col min="12529" max="12530" width="9.28515625" style="3" bestFit="1" customWidth="1"/>
    <col min="12531" max="12531" width="9.140625" style="3"/>
    <col min="12532" max="12532" width="10.28515625" style="3" bestFit="1" customWidth="1"/>
    <col min="12533" max="12534" width="9.28515625" style="3" bestFit="1" customWidth="1"/>
    <col min="12535" max="12535" width="9.140625" style="3"/>
    <col min="12536" max="12536" width="10.28515625" style="3" bestFit="1" customWidth="1"/>
    <col min="12537" max="12538" width="9.28515625" style="3" bestFit="1" customWidth="1"/>
    <col min="12539" max="12539" width="9.140625" style="3"/>
    <col min="12540" max="12540" width="10.28515625" style="3" bestFit="1" customWidth="1"/>
    <col min="12541" max="12542" width="9.28515625" style="3" bestFit="1" customWidth="1"/>
    <col min="12543" max="12543" width="9.140625" style="3"/>
    <col min="12544" max="12544" width="10.28515625" style="3" bestFit="1" customWidth="1"/>
    <col min="12545" max="12546" width="9.28515625" style="3" bestFit="1" customWidth="1"/>
    <col min="12547" max="12547" width="9.140625" style="3"/>
    <col min="12548" max="12548" width="10.28515625" style="3" bestFit="1" customWidth="1"/>
    <col min="12549" max="12550" width="9.28515625" style="3" bestFit="1" customWidth="1"/>
    <col min="12551" max="12551" width="9.140625" style="3"/>
    <col min="12552" max="12552" width="10.28515625" style="3" bestFit="1" customWidth="1"/>
    <col min="12553" max="12554" width="9.28515625" style="3" bestFit="1" customWidth="1"/>
    <col min="12555" max="12555" width="9.140625" style="3"/>
    <col min="12556" max="12556" width="10.28515625" style="3" bestFit="1" customWidth="1"/>
    <col min="12557" max="12558" width="9.28515625" style="3" bestFit="1" customWidth="1"/>
    <col min="12559" max="12559" width="9.140625" style="3"/>
    <col min="12560" max="12560" width="10.28515625" style="3" bestFit="1" customWidth="1"/>
    <col min="12561" max="12562" width="9.28515625" style="3" bestFit="1" customWidth="1"/>
    <col min="12563" max="12563" width="9.140625" style="3"/>
    <col min="12564" max="12564" width="10.28515625" style="3" bestFit="1" customWidth="1"/>
    <col min="12565" max="12566" width="9.28515625" style="3" bestFit="1" customWidth="1"/>
    <col min="12567" max="12567" width="9.140625" style="3"/>
    <col min="12568" max="12568" width="10.28515625" style="3" bestFit="1" customWidth="1"/>
    <col min="12569" max="12570" width="9.28515625" style="3" bestFit="1" customWidth="1"/>
    <col min="12571" max="12571" width="9.140625" style="3"/>
    <col min="12572" max="12572" width="10.28515625" style="3" bestFit="1" customWidth="1"/>
    <col min="12573" max="12574" width="9.28515625" style="3" bestFit="1" customWidth="1"/>
    <col min="12575" max="12575" width="9.140625" style="3"/>
    <col min="12576" max="12576" width="10.28515625" style="3" bestFit="1" customWidth="1"/>
    <col min="12577" max="12578" width="9.28515625" style="3" bestFit="1" customWidth="1"/>
    <col min="12579" max="12579" width="9.140625" style="3"/>
    <col min="12580" max="12580" width="10.28515625" style="3" bestFit="1" customWidth="1"/>
    <col min="12581" max="12582" width="9.28515625" style="3" bestFit="1" customWidth="1"/>
    <col min="12583" max="12583" width="9.140625" style="3"/>
    <col min="12584" max="12584" width="10.28515625" style="3" bestFit="1" customWidth="1"/>
    <col min="12585" max="12586" width="9.28515625" style="3" bestFit="1" customWidth="1"/>
    <col min="12587" max="12587" width="9.140625" style="3"/>
    <col min="12588" max="12588" width="10.28515625" style="3" bestFit="1" customWidth="1"/>
    <col min="12589" max="12590" width="9.28515625" style="3" bestFit="1" customWidth="1"/>
    <col min="12591" max="12591" width="9.140625" style="3"/>
    <col min="12592" max="12592" width="10.28515625" style="3" bestFit="1" customWidth="1"/>
    <col min="12593" max="12594" width="9.28515625" style="3" bestFit="1" customWidth="1"/>
    <col min="12595" max="12595" width="9.140625" style="3"/>
    <col min="12596" max="12596" width="10.28515625" style="3" bestFit="1" customWidth="1"/>
    <col min="12597" max="12598" width="9.28515625" style="3" bestFit="1" customWidth="1"/>
    <col min="12599" max="12599" width="9.140625" style="3"/>
    <col min="12600" max="12600" width="10.28515625" style="3" bestFit="1" customWidth="1"/>
    <col min="12601" max="12602" width="9.28515625" style="3" bestFit="1" customWidth="1"/>
    <col min="12603" max="12603" width="9.140625" style="3"/>
    <col min="12604" max="12604" width="10.28515625" style="3" bestFit="1" customWidth="1"/>
    <col min="12605" max="12606" width="9.28515625" style="3" bestFit="1" customWidth="1"/>
    <col min="12607" max="12607" width="9.140625" style="3"/>
    <col min="12608" max="12608" width="10.28515625" style="3" bestFit="1" customWidth="1"/>
    <col min="12609" max="12610" width="9.28515625" style="3" bestFit="1" customWidth="1"/>
    <col min="12611" max="12611" width="9.140625" style="3"/>
    <col min="12612" max="12612" width="10.28515625" style="3" bestFit="1" customWidth="1"/>
    <col min="12613" max="12614" width="9.28515625" style="3" bestFit="1" customWidth="1"/>
    <col min="12615" max="12615" width="9.140625" style="3"/>
    <col min="12616" max="12616" width="10.28515625" style="3" bestFit="1" customWidth="1"/>
    <col min="12617" max="12618" width="9.28515625" style="3" bestFit="1" customWidth="1"/>
    <col min="12619" max="12619" width="9.140625" style="3"/>
    <col min="12620" max="12620" width="10.28515625" style="3" bestFit="1" customWidth="1"/>
    <col min="12621" max="12622" width="9.28515625" style="3" bestFit="1" customWidth="1"/>
    <col min="12623" max="12623" width="9.140625" style="3"/>
    <col min="12624" max="12624" width="10.28515625" style="3" bestFit="1" customWidth="1"/>
    <col min="12625" max="12626" width="9.28515625" style="3" bestFit="1" customWidth="1"/>
    <col min="12627" max="12627" width="9.140625" style="3"/>
    <col min="12628" max="12628" width="10.28515625" style="3" bestFit="1" customWidth="1"/>
    <col min="12629" max="12630" width="9.28515625" style="3" bestFit="1" customWidth="1"/>
    <col min="12631" max="12631" width="9.140625" style="3"/>
    <col min="12632" max="12632" width="10.28515625" style="3" bestFit="1" customWidth="1"/>
    <col min="12633" max="12634" width="9.28515625" style="3" bestFit="1" customWidth="1"/>
    <col min="12635" max="12635" width="9.140625" style="3"/>
    <col min="12636" max="12636" width="10.28515625" style="3" bestFit="1" customWidth="1"/>
    <col min="12637" max="12638" width="9.28515625" style="3" bestFit="1" customWidth="1"/>
    <col min="12639" max="12639" width="9.140625" style="3"/>
    <col min="12640" max="12640" width="10.28515625" style="3" bestFit="1" customWidth="1"/>
    <col min="12641" max="12642" width="9.28515625" style="3" bestFit="1" customWidth="1"/>
    <col min="12643" max="12643" width="9.140625" style="3"/>
    <col min="12644" max="12644" width="10.28515625" style="3" bestFit="1" customWidth="1"/>
    <col min="12645" max="12646" width="9.28515625" style="3" bestFit="1" customWidth="1"/>
    <col min="12647" max="12647" width="9.140625" style="3"/>
    <col min="12648" max="12648" width="10.28515625" style="3" bestFit="1" customWidth="1"/>
    <col min="12649" max="12650" width="9.28515625" style="3" bestFit="1" customWidth="1"/>
    <col min="12651" max="12651" width="9.140625" style="3"/>
    <col min="12652" max="12652" width="10.28515625" style="3" bestFit="1" customWidth="1"/>
    <col min="12653" max="12654" width="9.28515625" style="3" bestFit="1" customWidth="1"/>
    <col min="12655" max="12655" width="9.140625" style="3"/>
    <col min="12656" max="12656" width="10.28515625" style="3" bestFit="1" customWidth="1"/>
    <col min="12657" max="12658" width="9.28515625" style="3" bestFit="1" customWidth="1"/>
    <col min="12659" max="12659" width="9.140625" style="3"/>
    <col min="12660" max="12660" width="10.28515625" style="3" bestFit="1" customWidth="1"/>
    <col min="12661" max="12662" width="9.28515625" style="3" bestFit="1" customWidth="1"/>
    <col min="12663" max="12663" width="9.140625" style="3"/>
    <col min="12664" max="12664" width="10.28515625" style="3" bestFit="1" customWidth="1"/>
    <col min="12665" max="12666" width="9.28515625" style="3" bestFit="1" customWidth="1"/>
    <col min="12667" max="12667" width="9.140625" style="3"/>
    <col min="12668" max="12668" width="10.28515625" style="3" bestFit="1" customWidth="1"/>
    <col min="12669" max="12670" width="9.28515625" style="3" bestFit="1" customWidth="1"/>
    <col min="12671" max="12671" width="9.140625" style="3"/>
    <col min="12672" max="12672" width="10.28515625" style="3" bestFit="1" customWidth="1"/>
    <col min="12673" max="12674" width="9.28515625" style="3" bestFit="1" customWidth="1"/>
    <col min="12675" max="12675" width="9.140625" style="3"/>
    <col min="12676" max="12676" width="10.28515625" style="3" bestFit="1" customWidth="1"/>
    <col min="12677" max="12678" width="9.28515625" style="3" bestFit="1" customWidth="1"/>
    <col min="12679" max="12679" width="9.140625" style="3"/>
    <col min="12680" max="12680" width="10.28515625" style="3" bestFit="1" customWidth="1"/>
    <col min="12681" max="12682" width="9.28515625" style="3" bestFit="1" customWidth="1"/>
    <col min="12683" max="12683" width="9.140625" style="3"/>
    <col min="12684" max="12684" width="10.28515625" style="3" bestFit="1" customWidth="1"/>
    <col min="12685" max="12686" width="9.28515625" style="3" bestFit="1" customWidth="1"/>
    <col min="12687" max="12687" width="9.140625" style="3"/>
    <col min="12688" max="12688" width="10.28515625" style="3" bestFit="1" customWidth="1"/>
    <col min="12689" max="12690" width="9.28515625" style="3" bestFit="1" customWidth="1"/>
    <col min="12691" max="12691" width="9.140625" style="3"/>
    <col min="12692" max="12692" width="10.28515625" style="3" bestFit="1" customWidth="1"/>
    <col min="12693" max="12694" width="9.28515625" style="3" bestFit="1" customWidth="1"/>
    <col min="12695" max="12695" width="9.140625" style="3"/>
    <col min="12696" max="12696" width="10.28515625" style="3" bestFit="1" customWidth="1"/>
    <col min="12697" max="12698" width="9.28515625" style="3" bestFit="1" customWidth="1"/>
    <col min="12699" max="12699" width="9.140625" style="3"/>
    <col min="12700" max="12700" width="10.28515625" style="3" bestFit="1" customWidth="1"/>
    <col min="12701" max="12702" width="9.28515625" style="3" bestFit="1" customWidth="1"/>
    <col min="12703" max="12703" width="9.140625" style="3"/>
    <col min="12704" max="12704" width="10.28515625" style="3" bestFit="1" customWidth="1"/>
    <col min="12705" max="12706" width="9.28515625" style="3" bestFit="1" customWidth="1"/>
    <col min="12707" max="12707" width="9.140625" style="3"/>
    <col min="12708" max="12708" width="10.28515625" style="3" bestFit="1" customWidth="1"/>
    <col min="12709" max="12710" width="9.28515625" style="3" bestFit="1" customWidth="1"/>
    <col min="12711" max="12711" width="9.140625" style="3"/>
    <col min="12712" max="12712" width="10.28515625" style="3" bestFit="1" customWidth="1"/>
    <col min="12713" max="12714" width="9.28515625" style="3" bestFit="1" customWidth="1"/>
    <col min="12715" max="12715" width="9.140625" style="3"/>
    <col min="12716" max="12716" width="10.28515625" style="3" bestFit="1" customWidth="1"/>
    <col min="12717" max="12718" width="9.28515625" style="3" bestFit="1" customWidth="1"/>
    <col min="12719" max="12719" width="9.140625" style="3"/>
    <col min="12720" max="12720" width="10.28515625" style="3" bestFit="1" customWidth="1"/>
    <col min="12721" max="12722" width="9.28515625" style="3" bestFit="1" customWidth="1"/>
    <col min="12723" max="12723" width="9.140625" style="3"/>
    <col min="12724" max="12724" width="10.28515625" style="3" bestFit="1" customWidth="1"/>
    <col min="12725" max="12726" width="9.28515625" style="3" bestFit="1" customWidth="1"/>
    <col min="12727" max="12727" width="9.140625" style="3"/>
    <col min="12728" max="12728" width="10.28515625" style="3" bestFit="1" customWidth="1"/>
    <col min="12729" max="12730" width="9.28515625" style="3" bestFit="1" customWidth="1"/>
    <col min="12731" max="12731" width="9.140625" style="3"/>
    <col min="12732" max="12732" width="10.28515625" style="3" bestFit="1" customWidth="1"/>
    <col min="12733" max="12734" width="9.28515625" style="3" bestFit="1" customWidth="1"/>
    <col min="12735" max="12735" width="9.140625" style="3"/>
    <col min="12736" max="12736" width="10.28515625" style="3" bestFit="1" customWidth="1"/>
    <col min="12737" max="12738" width="9.28515625" style="3" bestFit="1" customWidth="1"/>
    <col min="12739" max="12739" width="9.140625" style="3"/>
    <col min="12740" max="12740" width="10.28515625" style="3" bestFit="1" customWidth="1"/>
    <col min="12741" max="12742" width="9.28515625" style="3" bestFit="1" customWidth="1"/>
    <col min="12743" max="12743" width="9.140625" style="3"/>
    <col min="12744" max="12744" width="10.28515625" style="3" bestFit="1" customWidth="1"/>
    <col min="12745" max="12746" width="9.28515625" style="3" bestFit="1" customWidth="1"/>
    <col min="12747" max="12747" width="9.140625" style="3"/>
    <col min="12748" max="12748" width="10.28515625" style="3" bestFit="1" customWidth="1"/>
    <col min="12749" max="12750" width="9.28515625" style="3" bestFit="1" customWidth="1"/>
    <col min="12751" max="12751" width="9.140625" style="3"/>
    <col min="12752" max="12752" width="10.28515625" style="3" bestFit="1" customWidth="1"/>
    <col min="12753" max="12754" width="9.28515625" style="3" bestFit="1" customWidth="1"/>
    <col min="12755" max="12755" width="9.140625" style="3"/>
    <col min="12756" max="12756" width="10.28515625" style="3" bestFit="1" customWidth="1"/>
    <col min="12757" max="12758" width="9.28515625" style="3" bestFit="1" customWidth="1"/>
    <col min="12759" max="12759" width="9.140625" style="3"/>
    <col min="12760" max="12760" width="10.28515625" style="3" bestFit="1" customWidth="1"/>
    <col min="12761" max="12762" width="9.28515625" style="3" bestFit="1" customWidth="1"/>
    <col min="12763" max="12763" width="9.140625" style="3"/>
    <col min="12764" max="12764" width="10.28515625" style="3" bestFit="1" customWidth="1"/>
    <col min="12765" max="12766" width="9.28515625" style="3" bestFit="1" customWidth="1"/>
    <col min="12767" max="12767" width="9.140625" style="3"/>
    <col min="12768" max="12768" width="10.28515625" style="3" bestFit="1" customWidth="1"/>
    <col min="12769" max="12770" width="9.28515625" style="3" bestFit="1" customWidth="1"/>
    <col min="12771" max="12771" width="9.140625" style="3"/>
    <col min="12772" max="12772" width="10.28515625" style="3" bestFit="1" customWidth="1"/>
    <col min="12773" max="12774" width="9.28515625" style="3" bestFit="1" customWidth="1"/>
    <col min="12775" max="12775" width="9.140625" style="3"/>
    <col min="12776" max="12776" width="10.28515625" style="3" bestFit="1" customWidth="1"/>
    <col min="12777" max="12778" width="9.28515625" style="3" bestFit="1" customWidth="1"/>
    <col min="12779" max="12779" width="9.140625" style="3"/>
    <col min="12780" max="12780" width="10.28515625" style="3" bestFit="1" customWidth="1"/>
    <col min="12781" max="12782" width="9.28515625" style="3" bestFit="1" customWidth="1"/>
    <col min="12783" max="12783" width="9.140625" style="3"/>
    <col min="12784" max="12784" width="10.28515625" style="3" bestFit="1" customWidth="1"/>
    <col min="12785" max="12786" width="9.28515625" style="3" bestFit="1" customWidth="1"/>
    <col min="12787" max="12787" width="9.140625" style="3"/>
    <col min="12788" max="12788" width="10.28515625" style="3" bestFit="1" customWidth="1"/>
    <col min="12789" max="12790" width="9.28515625" style="3" bestFit="1" customWidth="1"/>
    <col min="12791" max="12791" width="9.140625" style="3"/>
    <col min="12792" max="12792" width="10.28515625" style="3" bestFit="1" customWidth="1"/>
    <col min="12793" max="12794" width="9.28515625" style="3" bestFit="1" customWidth="1"/>
    <col min="12795" max="12795" width="9.140625" style="3"/>
    <col min="12796" max="12796" width="10.28515625" style="3" bestFit="1" customWidth="1"/>
    <col min="12797" max="12798" width="9.28515625" style="3" bestFit="1" customWidth="1"/>
    <col min="12799" max="12799" width="9.140625" style="3"/>
    <col min="12800" max="12800" width="10.28515625" style="3" bestFit="1" customWidth="1"/>
    <col min="12801" max="12802" width="9.28515625" style="3" bestFit="1" customWidth="1"/>
    <col min="12803" max="12803" width="9.140625" style="3"/>
    <col min="12804" max="12804" width="10.28515625" style="3" bestFit="1" customWidth="1"/>
    <col min="12805" max="12806" width="9.28515625" style="3" bestFit="1" customWidth="1"/>
    <col min="12807" max="12807" width="9.140625" style="3"/>
    <col min="12808" max="12808" width="10.28515625" style="3" bestFit="1" customWidth="1"/>
    <col min="12809" max="12810" width="9.28515625" style="3" bestFit="1" customWidth="1"/>
    <col min="12811" max="12811" width="9.140625" style="3"/>
    <col min="12812" max="12812" width="10.28515625" style="3" bestFit="1" customWidth="1"/>
    <col min="12813" max="12814" width="9.28515625" style="3" bestFit="1" customWidth="1"/>
    <col min="12815" max="12815" width="9.140625" style="3"/>
    <col min="12816" max="12816" width="10.28515625" style="3" bestFit="1" customWidth="1"/>
    <col min="12817" max="12818" width="9.28515625" style="3" bestFit="1" customWidth="1"/>
    <col min="12819" max="12819" width="9.140625" style="3"/>
    <col min="12820" max="12820" width="10.28515625" style="3" bestFit="1" customWidth="1"/>
    <col min="12821" max="12822" width="9.28515625" style="3" bestFit="1" customWidth="1"/>
    <col min="12823" max="12823" width="9.140625" style="3"/>
    <col min="12824" max="12824" width="10.28515625" style="3" bestFit="1" customWidth="1"/>
    <col min="12825" max="12826" width="9.28515625" style="3" bestFit="1" customWidth="1"/>
    <col min="12827" max="12827" width="9.140625" style="3"/>
    <col min="12828" max="12828" width="10.28515625" style="3" bestFit="1" customWidth="1"/>
    <col min="12829" max="12830" width="9.28515625" style="3" bestFit="1" customWidth="1"/>
    <col min="12831" max="12831" width="9.140625" style="3"/>
    <col min="12832" max="12832" width="10.28515625" style="3" bestFit="1" customWidth="1"/>
    <col min="12833" max="12834" width="9.28515625" style="3" bestFit="1" customWidth="1"/>
    <col min="12835" max="12835" width="9.140625" style="3"/>
    <col min="12836" max="12836" width="10.28515625" style="3" bestFit="1" customWidth="1"/>
    <col min="12837" max="12838" width="9.28515625" style="3" bestFit="1" customWidth="1"/>
    <col min="12839" max="12839" width="9.140625" style="3"/>
    <col min="12840" max="12840" width="10.28515625" style="3" bestFit="1" customWidth="1"/>
    <col min="12841" max="12842" width="9.28515625" style="3" bestFit="1" customWidth="1"/>
    <col min="12843" max="12843" width="9.140625" style="3"/>
    <col min="12844" max="12844" width="10.28515625" style="3" bestFit="1" customWidth="1"/>
    <col min="12845" max="12846" width="9.28515625" style="3" bestFit="1" customWidth="1"/>
    <col min="12847" max="12847" width="9.140625" style="3"/>
    <col min="12848" max="12848" width="10.28515625" style="3" bestFit="1" customWidth="1"/>
    <col min="12849" max="12850" width="9.28515625" style="3" bestFit="1" customWidth="1"/>
    <col min="12851" max="12851" width="9.140625" style="3"/>
    <col min="12852" max="12852" width="10.28515625" style="3" bestFit="1" customWidth="1"/>
    <col min="12853" max="12854" width="9.28515625" style="3" bestFit="1" customWidth="1"/>
    <col min="12855" max="12855" width="9.140625" style="3"/>
    <col min="12856" max="12856" width="10.28515625" style="3" bestFit="1" customWidth="1"/>
    <col min="12857" max="12858" width="9.28515625" style="3" bestFit="1" customWidth="1"/>
    <col min="12859" max="12859" width="9.140625" style="3"/>
    <col min="12860" max="12860" width="10.28515625" style="3" bestFit="1" customWidth="1"/>
    <col min="12861" max="12862" width="9.28515625" style="3" bestFit="1" customWidth="1"/>
    <col min="12863" max="12863" width="9.140625" style="3"/>
    <col min="12864" max="12864" width="10.28515625" style="3" bestFit="1" customWidth="1"/>
    <col min="12865" max="12866" width="9.28515625" style="3" bestFit="1" customWidth="1"/>
    <col min="12867" max="12867" width="9.140625" style="3"/>
    <col min="12868" max="12868" width="10.28515625" style="3" bestFit="1" customWidth="1"/>
    <col min="12869" max="12870" width="9.28515625" style="3" bestFit="1" customWidth="1"/>
    <col min="12871" max="12871" width="9.140625" style="3"/>
    <col min="12872" max="12872" width="10.28515625" style="3" bestFit="1" customWidth="1"/>
    <col min="12873" max="12874" width="9.28515625" style="3" bestFit="1" customWidth="1"/>
    <col min="12875" max="12875" width="9.140625" style="3"/>
    <col min="12876" max="12876" width="10.28515625" style="3" bestFit="1" customWidth="1"/>
    <col min="12877" max="12878" width="9.28515625" style="3" bestFit="1" customWidth="1"/>
    <col min="12879" max="12879" width="9.140625" style="3"/>
    <col min="12880" max="12880" width="10.28515625" style="3" bestFit="1" customWidth="1"/>
    <col min="12881" max="12882" width="9.28515625" style="3" bestFit="1" customWidth="1"/>
    <col min="12883" max="12883" width="9.140625" style="3"/>
    <col min="12884" max="12884" width="10.28515625" style="3" bestFit="1" customWidth="1"/>
    <col min="12885" max="12886" width="9.28515625" style="3" bestFit="1" customWidth="1"/>
    <col min="12887" max="12887" width="9.140625" style="3"/>
    <col min="12888" max="12888" width="10.28515625" style="3" bestFit="1" customWidth="1"/>
    <col min="12889" max="12890" width="9.28515625" style="3" bestFit="1" customWidth="1"/>
    <col min="12891" max="12891" width="9.140625" style="3"/>
    <col min="12892" max="12892" width="10.28515625" style="3" bestFit="1" customWidth="1"/>
    <col min="12893" max="12894" width="9.28515625" style="3" bestFit="1" customWidth="1"/>
    <col min="12895" max="12895" width="9.140625" style="3"/>
    <col min="12896" max="12896" width="10.28515625" style="3" bestFit="1" customWidth="1"/>
    <col min="12897" max="12898" width="9.28515625" style="3" bestFit="1" customWidth="1"/>
    <col min="12899" max="12899" width="9.140625" style="3"/>
    <col min="12900" max="12900" width="10.28515625" style="3" bestFit="1" customWidth="1"/>
    <col min="12901" max="12902" width="9.28515625" style="3" bestFit="1" customWidth="1"/>
    <col min="12903" max="12903" width="9.140625" style="3"/>
    <col min="12904" max="12904" width="10.28515625" style="3" bestFit="1" customWidth="1"/>
    <col min="12905" max="12906" width="9.28515625" style="3" bestFit="1" customWidth="1"/>
    <col min="12907" max="12907" width="9.140625" style="3"/>
    <col min="12908" max="12908" width="10.28515625" style="3" bestFit="1" customWidth="1"/>
    <col min="12909" max="12910" width="9.28515625" style="3" bestFit="1" customWidth="1"/>
    <col min="12911" max="12911" width="9.140625" style="3"/>
    <col min="12912" max="12912" width="10.28515625" style="3" bestFit="1" customWidth="1"/>
    <col min="12913" max="12914" width="9.28515625" style="3" bestFit="1" customWidth="1"/>
    <col min="12915" max="12915" width="9.140625" style="3"/>
    <col min="12916" max="12916" width="10.28515625" style="3" bestFit="1" customWidth="1"/>
    <col min="12917" max="12918" width="9.28515625" style="3" bestFit="1" customWidth="1"/>
    <col min="12919" max="12919" width="9.140625" style="3"/>
    <col min="12920" max="12920" width="10.28515625" style="3" bestFit="1" customWidth="1"/>
    <col min="12921" max="12922" width="9.28515625" style="3" bestFit="1" customWidth="1"/>
    <col min="12923" max="12923" width="9.140625" style="3"/>
    <col min="12924" max="12924" width="10.28515625" style="3" bestFit="1" customWidth="1"/>
    <col min="12925" max="12926" width="9.28515625" style="3" bestFit="1" customWidth="1"/>
    <col min="12927" max="12927" width="9.140625" style="3"/>
    <col min="12928" max="12928" width="10.28515625" style="3" bestFit="1" customWidth="1"/>
    <col min="12929" max="12930" width="9.28515625" style="3" bestFit="1" customWidth="1"/>
    <col min="12931" max="12931" width="9.140625" style="3"/>
    <col min="12932" max="12932" width="10.28515625" style="3" bestFit="1" customWidth="1"/>
    <col min="12933" max="12934" width="9.28515625" style="3" bestFit="1" customWidth="1"/>
    <col min="12935" max="12935" width="9.140625" style="3"/>
    <col min="12936" max="12936" width="10.28515625" style="3" bestFit="1" customWidth="1"/>
    <col min="12937" max="12938" width="9.28515625" style="3" bestFit="1" customWidth="1"/>
    <col min="12939" max="12939" width="9.140625" style="3"/>
    <col min="12940" max="12940" width="10.28515625" style="3" bestFit="1" customWidth="1"/>
    <col min="12941" max="12942" width="9.28515625" style="3" bestFit="1" customWidth="1"/>
    <col min="12943" max="12943" width="9.140625" style="3"/>
    <col min="12944" max="12944" width="10.28515625" style="3" bestFit="1" customWidth="1"/>
    <col min="12945" max="12946" width="9.28515625" style="3" bestFit="1" customWidth="1"/>
    <col min="12947" max="12947" width="9.140625" style="3"/>
    <col min="12948" max="12948" width="10.28515625" style="3" bestFit="1" customWidth="1"/>
    <col min="12949" max="12950" width="9.28515625" style="3" bestFit="1" customWidth="1"/>
    <col min="12951" max="12951" width="9.140625" style="3"/>
    <col min="12952" max="12952" width="10.28515625" style="3" bestFit="1" customWidth="1"/>
    <col min="12953" max="12954" width="9.28515625" style="3" bestFit="1" customWidth="1"/>
    <col min="12955" max="12955" width="9.140625" style="3"/>
    <col min="12956" max="12956" width="10.28515625" style="3" bestFit="1" customWidth="1"/>
    <col min="12957" max="12958" width="9.28515625" style="3" bestFit="1" customWidth="1"/>
    <col min="12959" max="12959" width="9.140625" style="3"/>
    <col min="12960" max="12960" width="10.28515625" style="3" bestFit="1" customWidth="1"/>
    <col min="12961" max="12962" width="9.28515625" style="3" bestFit="1" customWidth="1"/>
    <col min="12963" max="12963" width="9.140625" style="3"/>
    <col min="12964" max="12964" width="10.28515625" style="3" bestFit="1" customWidth="1"/>
    <col min="12965" max="12966" width="9.28515625" style="3" bestFit="1" customWidth="1"/>
    <col min="12967" max="12967" width="9.140625" style="3"/>
    <col min="12968" max="12968" width="10.28515625" style="3" bestFit="1" customWidth="1"/>
    <col min="12969" max="12970" width="9.28515625" style="3" bestFit="1" customWidth="1"/>
    <col min="12971" max="12971" width="9.140625" style="3"/>
    <col min="12972" max="12972" width="10.28515625" style="3" bestFit="1" customWidth="1"/>
    <col min="12973" max="12974" width="9.28515625" style="3" bestFit="1" customWidth="1"/>
    <col min="12975" max="12975" width="9.140625" style="3"/>
    <col min="12976" max="12976" width="10.28515625" style="3" bestFit="1" customWidth="1"/>
    <col min="12977" max="12978" width="9.28515625" style="3" bestFit="1" customWidth="1"/>
    <col min="12979" max="12979" width="9.140625" style="3"/>
    <col min="12980" max="12980" width="10.28515625" style="3" bestFit="1" customWidth="1"/>
    <col min="12981" max="12982" width="9.28515625" style="3" bestFit="1" customWidth="1"/>
    <col min="12983" max="12983" width="9.140625" style="3"/>
    <col min="12984" max="12984" width="10.28515625" style="3" bestFit="1" customWidth="1"/>
    <col min="12985" max="12986" width="9.28515625" style="3" bestFit="1" customWidth="1"/>
    <col min="12987" max="12987" width="9.140625" style="3"/>
    <col min="12988" max="12988" width="10.28515625" style="3" bestFit="1" customWidth="1"/>
    <col min="12989" max="12990" width="9.28515625" style="3" bestFit="1" customWidth="1"/>
    <col min="12991" max="12991" width="9.140625" style="3"/>
    <col min="12992" max="12992" width="10.28515625" style="3" bestFit="1" customWidth="1"/>
    <col min="12993" max="12994" width="9.28515625" style="3" bestFit="1" customWidth="1"/>
    <col min="12995" max="12995" width="9.140625" style="3"/>
    <col min="12996" max="12996" width="10.28515625" style="3" bestFit="1" customWidth="1"/>
    <col min="12997" max="12998" width="9.28515625" style="3" bestFit="1" customWidth="1"/>
    <col min="12999" max="12999" width="9.140625" style="3"/>
    <col min="13000" max="13000" width="10.28515625" style="3" bestFit="1" customWidth="1"/>
    <col min="13001" max="13002" width="9.28515625" style="3" bestFit="1" customWidth="1"/>
    <col min="13003" max="13003" width="9.140625" style="3"/>
    <col min="13004" max="13004" width="10.28515625" style="3" bestFit="1" customWidth="1"/>
    <col min="13005" max="13006" width="9.28515625" style="3" bestFit="1" customWidth="1"/>
    <col min="13007" max="13007" width="9.140625" style="3"/>
    <col min="13008" max="13008" width="10.28515625" style="3" bestFit="1" customWidth="1"/>
    <col min="13009" max="13010" width="9.28515625" style="3" bestFit="1" customWidth="1"/>
    <col min="13011" max="13011" width="9.140625" style="3"/>
    <col min="13012" max="13012" width="10.28515625" style="3" bestFit="1" customWidth="1"/>
    <col min="13013" max="13014" width="9.28515625" style="3" bestFit="1" customWidth="1"/>
    <col min="13015" max="13015" width="9.140625" style="3"/>
    <col min="13016" max="13016" width="10.28515625" style="3" bestFit="1" customWidth="1"/>
    <col min="13017" max="13018" width="9.28515625" style="3" bestFit="1" customWidth="1"/>
    <col min="13019" max="13019" width="9.140625" style="3"/>
    <col min="13020" max="13020" width="10.28515625" style="3" bestFit="1" customWidth="1"/>
    <col min="13021" max="13022" width="9.28515625" style="3" bestFit="1" customWidth="1"/>
    <col min="13023" max="13023" width="9.140625" style="3"/>
    <col min="13024" max="13024" width="10.28515625" style="3" bestFit="1" customWidth="1"/>
    <col min="13025" max="13026" width="9.28515625" style="3" bestFit="1" customWidth="1"/>
    <col min="13027" max="13027" width="9.140625" style="3"/>
    <col min="13028" max="13028" width="10.28515625" style="3" bestFit="1" customWidth="1"/>
    <col min="13029" max="13030" width="9.28515625" style="3" bestFit="1" customWidth="1"/>
    <col min="13031" max="13031" width="9.140625" style="3"/>
    <col min="13032" max="13032" width="10.28515625" style="3" bestFit="1" customWidth="1"/>
    <col min="13033" max="13034" width="9.28515625" style="3" bestFit="1" customWidth="1"/>
    <col min="13035" max="13035" width="9.140625" style="3"/>
    <col min="13036" max="13036" width="10.28515625" style="3" bestFit="1" customWidth="1"/>
    <col min="13037" max="13038" width="9.28515625" style="3" bestFit="1" customWidth="1"/>
    <col min="13039" max="13039" width="9.140625" style="3"/>
    <col min="13040" max="13040" width="10.28515625" style="3" bestFit="1" customWidth="1"/>
    <col min="13041" max="13042" width="9.28515625" style="3" bestFit="1" customWidth="1"/>
    <col min="13043" max="13043" width="9.140625" style="3"/>
    <col min="13044" max="13044" width="10.28515625" style="3" bestFit="1" customWidth="1"/>
    <col min="13045" max="13046" width="9.28515625" style="3" bestFit="1" customWidth="1"/>
    <col min="13047" max="13047" width="9.140625" style="3"/>
    <col min="13048" max="13048" width="10.28515625" style="3" bestFit="1" customWidth="1"/>
    <col min="13049" max="13050" width="9.28515625" style="3" bestFit="1" customWidth="1"/>
    <col min="13051" max="13051" width="9.140625" style="3"/>
    <col min="13052" max="13052" width="10.28515625" style="3" bestFit="1" customWidth="1"/>
    <col min="13053" max="13054" width="9.28515625" style="3" bestFit="1" customWidth="1"/>
    <col min="13055" max="13055" width="9.140625" style="3"/>
    <col min="13056" max="13056" width="10.28515625" style="3" bestFit="1" customWidth="1"/>
    <col min="13057" max="13058" width="9.28515625" style="3" bestFit="1" customWidth="1"/>
    <col min="13059" max="13059" width="9.140625" style="3"/>
    <col min="13060" max="13060" width="10.28515625" style="3" bestFit="1" customWidth="1"/>
    <col min="13061" max="13062" width="9.28515625" style="3" bestFit="1" customWidth="1"/>
    <col min="13063" max="13063" width="9.140625" style="3"/>
    <col min="13064" max="13064" width="10.28515625" style="3" bestFit="1" customWidth="1"/>
    <col min="13065" max="13066" width="9.28515625" style="3" bestFit="1" customWidth="1"/>
    <col min="13067" max="13067" width="9.140625" style="3"/>
    <col min="13068" max="13068" width="10.28515625" style="3" bestFit="1" customWidth="1"/>
    <col min="13069" max="13070" width="9.28515625" style="3" bestFit="1" customWidth="1"/>
    <col min="13071" max="13071" width="9.140625" style="3"/>
    <col min="13072" max="13072" width="10.28515625" style="3" bestFit="1" customWidth="1"/>
    <col min="13073" max="13074" width="9.28515625" style="3" bestFit="1" customWidth="1"/>
    <col min="13075" max="13075" width="9.140625" style="3"/>
    <col min="13076" max="13076" width="10.28515625" style="3" bestFit="1" customWidth="1"/>
    <col min="13077" max="13078" width="9.28515625" style="3" bestFit="1" customWidth="1"/>
    <col min="13079" max="13079" width="9.140625" style="3"/>
    <col min="13080" max="13080" width="10.28515625" style="3" bestFit="1" customWidth="1"/>
    <col min="13081" max="13082" width="9.28515625" style="3" bestFit="1" customWidth="1"/>
    <col min="13083" max="13083" width="9.140625" style="3"/>
    <col min="13084" max="13084" width="10.28515625" style="3" bestFit="1" customWidth="1"/>
    <col min="13085" max="13086" width="9.28515625" style="3" bestFit="1" customWidth="1"/>
    <col min="13087" max="13087" width="9.140625" style="3"/>
    <col min="13088" max="13088" width="10.28515625" style="3" bestFit="1" customWidth="1"/>
    <col min="13089" max="13090" width="9.28515625" style="3" bestFit="1" customWidth="1"/>
    <col min="13091" max="13091" width="9.140625" style="3"/>
    <col min="13092" max="13092" width="10.28515625" style="3" bestFit="1" customWidth="1"/>
    <col min="13093" max="13094" width="9.28515625" style="3" bestFit="1" customWidth="1"/>
    <col min="13095" max="13095" width="9.140625" style="3"/>
    <col min="13096" max="13096" width="10.28515625" style="3" bestFit="1" customWidth="1"/>
    <col min="13097" max="13098" width="9.28515625" style="3" bestFit="1" customWidth="1"/>
    <col min="13099" max="13099" width="9.140625" style="3"/>
    <col min="13100" max="13100" width="10.28515625" style="3" bestFit="1" customWidth="1"/>
    <col min="13101" max="13102" width="9.28515625" style="3" bestFit="1" customWidth="1"/>
    <col min="13103" max="13103" width="9.140625" style="3"/>
    <col min="13104" max="13104" width="10.28515625" style="3" bestFit="1" customWidth="1"/>
    <col min="13105" max="13106" width="9.28515625" style="3" bestFit="1" customWidth="1"/>
    <col min="13107" max="13107" width="9.140625" style="3"/>
    <col min="13108" max="13108" width="10.28515625" style="3" bestFit="1" customWidth="1"/>
    <col min="13109" max="13110" width="9.28515625" style="3" bestFit="1" customWidth="1"/>
    <col min="13111" max="13111" width="9.140625" style="3"/>
    <col min="13112" max="13112" width="10.28515625" style="3" bestFit="1" customWidth="1"/>
    <col min="13113" max="13114" width="9.28515625" style="3" bestFit="1" customWidth="1"/>
    <col min="13115" max="13115" width="9.140625" style="3"/>
    <col min="13116" max="13116" width="10.28515625" style="3" bestFit="1" customWidth="1"/>
    <col min="13117" max="13118" width="9.28515625" style="3" bestFit="1" customWidth="1"/>
    <col min="13119" max="13119" width="9.140625" style="3"/>
    <col min="13120" max="13120" width="10.28515625" style="3" bestFit="1" customWidth="1"/>
    <col min="13121" max="13122" width="9.28515625" style="3" bestFit="1" customWidth="1"/>
    <col min="13123" max="13123" width="9.140625" style="3"/>
    <col min="13124" max="13124" width="10.28515625" style="3" bestFit="1" customWidth="1"/>
    <col min="13125" max="13126" width="9.28515625" style="3" bestFit="1" customWidth="1"/>
    <col min="13127" max="13127" width="9.140625" style="3"/>
    <col min="13128" max="13128" width="10.28515625" style="3" bestFit="1" customWidth="1"/>
    <col min="13129" max="13130" width="9.28515625" style="3" bestFit="1" customWidth="1"/>
    <col min="13131" max="13131" width="9.140625" style="3"/>
    <col min="13132" max="13132" width="10.28515625" style="3" bestFit="1" customWidth="1"/>
    <col min="13133" max="13134" width="9.28515625" style="3" bestFit="1" customWidth="1"/>
    <col min="13135" max="13135" width="9.140625" style="3"/>
    <col min="13136" max="13136" width="10.28515625" style="3" bestFit="1" customWidth="1"/>
    <col min="13137" max="13138" width="9.28515625" style="3" bestFit="1" customWidth="1"/>
    <col min="13139" max="13139" width="9.140625" style="3"/>
    <col min="13140" max="13140" width="10.28515625" style="3" bestFit="1" customWidth="1"/>
    <col min="13141" max="13142" width="9.28515625" style="3" bestFit="1" customWidth="1"/>
    <col min="13143" max="13143" width="9.140625" style="3"/>
    <col min="13144" max="13144" width="10.28515625" style="3" bestFit="1" customWidth="1"/>
    <col min="13145" max="13146" width="9.28515625" style="3" bestFit="1" customWidth="1"/>
    <col min="13147" max="13147" width="9.140625" style="3"/>
    <col min="13148" max="13148" width="10.28515625" style="3" bestFit="1" customWidth="1"/>
    <col min="13149" max="13150" width="9.28515625" style="3" bestFit="1" customWidth="1"/>
    <col min="13151" max="13151" width="9.140625" style="3"/>
    <col min="13152" max="13152" width="10.28515625" style="3" bestFit="1" customWidth="1"/>
    <col min="13153" max="13154" width="9.28515625" style="3" bestFit="1" customWidth="1"/>
    <col min="13155" max="13155" width="9.140625" style="3"/>
    <col min="13156" max="13156" width="10.28515625" style="3" bestFit="1" customWidth="1"/>
    <col min="13157" max="13158" width="9.28515625" style="3" bestFit="1" customWidth="1"/>
    <col min="13159" max="13159" width="9.140625" style="3"/>
    <col min="13160" max="13160" width="10.28515625" style="3" bestFit="1" customWidth="1"/>
    <col min="13161" max="13162" width="9.28515625" style="3" bestFit="1" customWidth="1"/>
    <col min="13163" max="13163" width="9.140625" style="3"/>
    <col min="13164" max="13164" width="10.28515625" style="3" bestFit="1" customWidth="1"/>
    <col min="13165" max="13166" width="9.28515625" style="3" bestFit="1" customWidth="1"/>
    <col min="13167" max="13167" width="9.140625" style="3"/>
    <col min="13168" max="13168" width="10.28515625" style="3" bestFit="1" customWidth="1"/>
    <col min="13169" max="13170" width="9.28515625" style="3" bestFit="1" customWidth="1"/>
    <col min="13171" max="13171" width="9.140625" style="3"/>
    <col min="13172" max="13172" width="10.28515625" style="3" bestFit="1" customWidth="1"/>
    <col min="13173" max="13174" width="9.28515625" style="3" bestFit="1" customWidth="1"/>
    <col min="13175" max="13175" width="9.140625" style="3"/>
    <col min="13176" max="13176" width="10.28515625" style="3" bestFit="1" customWidth="1"/>
    <col min="13177" max="13178" width="9.28515625" style="3" bestFit="1" customWidth="1"/>
    <col min="13179" max="13179" width="9.140625" style="3"/>
    <col min="13180" max="13180" width="10.28515625" style="3" bestFit="1" customWidth="1"/>
    <col min="13181" max="13182" width="9.28515625" style="3" bestFit="1" customWidth="1"/>
    <col min="13183" max="13183" width="9.140625" style="3"/>
    <col min="13184" max="13184" width="10.28515625" style="3" bestFit="1" customWidth="1"/>
    <col min="13185" max="13186" width="9.28515625" style="3" bestFit="1" customWidth="1"/>
    <col min="13187" max="13187" width="9.140625" style="3"/>
    <col min="13188" max="13188" width="10.28515625" style="3" bestFit="1" customWidth="1"/>
    <col min="13189" max="13190" width="9.28515625" style="3" bestFit="1" customWidth="1"/>
    <col min="13191" max="13191" width="9.140625" style="3"/>
    <col min="13192" max="13192" width="10.28515625" style="3" bestFit="1" customWidth="1"/>
    <col min="13193" max="13194" width="9.28515625" style="3" bestFit="1" customWidth="1"/>
    <col min="13195" max="13195" width="9.140625" style="3"/>
    <col min="13196" max="13196" width="10.28515625" style="3" bestFit="1" customWidth="1"/>
    <col min="13197" max="13198" width="9.28515625" style="3" bestFit="1" customWidth="1"/>
    <col min="13199" max="13199" width="9.140625" style="3"/>
    <col min="13200" max="13200" width="10.28515625" style="3" bestFit="1" customWidth="1"/>
    <col min="13201" max="13202" width="9.28515625" style="3" bestFit="1" customWidth="1"/>
    <col min="13203" max="13203" width="9.140625" style="3"/>
    <col min="13204" max="13204" width="10.28515625" style="3" bestFit="1" customWidth="1"/>
    <col min="13205" max="13206" width="9.28515625" style="3" bestFit="1" customWidth="1"/>
    <col min="13207" max="13207" width="9.140625" style="3"/>
    <col min="13208" max="13208" width="10.28515625" style="3" bestFit="1" customWidth="1"/>
    <col min="13209" max="13210" width="9.28515625" style="3" bestFit="1" customWidth="1"/>
    <col min="13211" max="13211" width="9.140625" style="3"/>
    <col min="13212" max="13212" width="10.28515625" style="3" bestFit="1" customWidth="1"/>
    <col min="13213" max="13214" width="9.28515625" style="3" bestFit="1" customWidth="1"/>
    <col min="13215" max="13215" width="9.140625" style="3"/>
    <col min="13216" max="13216" width="10.28515625" style="3" bestFit="1" customWidth="1"/>
    <col min="13217" max="13218" width="9.28515625" style="3" bestFit="1" customWidth="1"/>
    <col min="13219" max="13219" width="9.140625" style="3"/>
    <col min="13220" max="13220" width="10.28515625" style="3" bestFit="1" customWidth="1"/>
    <col min="13221" max="13222" width="9.28515625" style="3" bestFit="1" customWidth="1"/>
    <col min="13223" max="13223" width="9.140625" style="3"/>
    <col min="13224" max="13224" width="10.28515625" style="3" bestFit="1" customWidth="1"/>
    <col min="13225" max="13226" width="9.28515625" style="3" bestFit="1" customWidth="1"/>
    <col min="13227" max="13227" width="9.140625" style="3"/>
    <col min="13228" max="13228" width="10.28515625" style="3" bestFit="1" customWidth="1"/>
    <col min="13229" max="13230" width="9.28515625" style="3" bestFit="1" customWidth="1"/>
    <col min="13231" max="13231" width="9.140625" style="3"/>
    <col min="13232" max="13232" width="10.28515625" style="3" bestFit="1" customWidth="1"/>
    <col min="13233" max="13234" width="9.28515625" style="3" bestFit="1" customWidth="1"/>
    <col min="13235" max="13235" width="9.140625" style="3"/>
    <col min="13236" max="13236" width="10.28515625" style="3" bestFit="1" customWidth="1"/>
    <col min="13237" max="13238" width="9.28515625" style="3" bestFit="1" customWidth="1"/>
    <col min="13239" max="13239" width="9.140625" style="3"/>
    <col min="13240" max="13240" width="10.28515625" style="3" bestFit="1" customWidth="1"/>
    <col min="13241" max="13242" width="9.28515625" style="3" bestFit="1" customWidth="1"/>
    <col min="13243" max="13243" width="9.140625" style="3"/>
    <col min="13244" max="13244" width="10.28515625" style="3" bestFit="1" customWidth="1"/>
    <col min="13245" max="13246" width="9.28515625" style="3" bestFit="1" customWidth="1"/>
    <col min="13247" max="13247" width="9.140625" style="3"/>
    <col min="13248" max="13248" width="10.28515625" style="3" bestFit="1" customWidth="1"/>
    <col min="13249" max="13250" width="9.28515625" style="3" bestFit="1" customWidth="1"/>
    <col min="13251" max="13251" width="9.140625" style="3"/>
    <col min="13252" max="13252" width="10.28515625" style="3" bestFit="1" customWidth="1"/>
    <col min="13253" max="13254" width="9.28515625" style="3" bestFit="1" customWidth="1"/>
    <col min="13255" max="13255" width="9.140625" style="3"/>
    <col min="13256" max="13256" width="10.28515625" style="3" bestFit="1" customWidth="1"/>
    <col min="13257" max="13258" width="9.28515625" style="3" bestFit="1" customWidth="1"/>
    <col min="13259" max="13259" width="9.140625" style="3"/>
    <col min="13260" max="13260" width="10.28515625" style="3" bestFit="1" customWidth="1"/>
    <col min="13261" max="13262" width="9.28515625" style="3" bestFit="1" customWidth="1"/>
    <col min="13263" max="13263" width="9.140625" style="3"/>
    <col min="13264" max="13264" width="10.28515625" style="3" bestFit="1" customWidth="1"/>
    <col min="13265" max="13266" width="9.28515625" style="3" bestFit="1" customWidth="1"/>
    <col min="13267" max="13267" width="9.140625" style="3"/>
    <col min="13268" max="13268" width="10.28515625" style="3" bestFit="1" customWidth="1"/>
    <col min="13269" max="13270" width="9.28515625" style="3" bestFit="1" customWidth="1"/>
    <col min="13271" max="13271" width="9.140625" style="3"/>
    <col min="13272" max="13272" width="10.28515625" style="3" bestFit="1" customWidth="1"/>
    <col min="13273" max="13274" width="9.28515625" style="3" bestFit="1" customWidth="1"/>
    <col min="13275" max="13275" width="9.140625" style="3"/>
    <col min="13276" max="13276" width="10.28515625" style="3" bestFit="1" customWidth="1"/>
    <col min="13277" max="13278" width="9.28515625" style="3" bestFit="1" customWidth="1"/>
    <col min="13279" max="13279" width="9.140625" style="3"/>
    <col min="13280" max="13280" width="10.28515625" style="3" bestFit="1" customWidth="1"/>
    <col min="13281" max="13282" width="9.28515625" style="3" bestFit="1" customWidth="1"/>
    <col min="13283" max="13283" width="9.140625" style="3"/>
    <col min="13284" max="13284" width="10.28515625" style="3" bestFit="1" customWidth="1"/>
    <col min="13285" max="13286" width="9.28515625" style="3" bestFit="1" customWidth="1"/>
    <col min="13287" max="13287" width="9.140625" style="3"/>
    <col min="13288" max="13288" width="10.28515625" style="3" bestFit="1" customWidth="1"/>
    <col min="13289" max="13290" width="9.28515625" style="3" bestFit="1" customWidth="1"/>
    <col min="13291" max="13291" width="9.140625" style="3"/>
    <col min="13292" max="13292" width="10.28515625" style="3" bestFit="1" customWidth="1"/>
    <col min="13293" max="13294" width="9.28515625" style="3" bestFit="1" customWidth="1"/>
    <col min="13295" max="13295" width="9.140625" style="3"/>
    <col min="13296" max="13296" width="10.28515625" style="3" bestFit="1" customWidth="1"/>
    <col min="13297" max="13298" width="9.28515625" style="3" bestFit="1" customWidth="1"/>
    <col min="13299" max="13299" width="9.140625" style="3"/>
    <col min="13300" max="13300" width="10.28515625" style="3" bestFit="1" customWidth="1"/>
    <col min="13301" max="13302" width="9.28515625" style="3" bestFit="1" customWidth="1"/>
    <col min="13303" max="13303" width="9.140625" style="3"/>
    <col min="13304" max="13304" width="10.28515625" style="3" bestFit="1" customWidth="1"/>
    <col min="13305" max="13306" width="9.28515625" style="3" bestFit="1" customWidth="1"/>
    <col min="13307" max="13307" width="9.140625" style="3"/>
    <col min="13308" max="13308" width="10.28515625" style="3" bestFit="1" customWidth="1"/>
    <col min="13309" max="13310" width="9.28515625" style="3" bestFit="1" customWidth="1"/>
    <col min="13311" max="13311" width="9.140625" style="3"/>
    <col min="13312" max="13312" width="10.28515625" style="3" bestFit="1" customWidth="1"/>
    <col min="13313" max="13314" width="9.28515625" style="3" bestFit="1" customWidth="1"/>
    <col min="13315" max="13315" width="9.140625" style="3"/>
    <col min="13316" max="13316" width="10.28515625" style="3" bestFit="1" customWidth="1"/>
    <col min="13317" max="13318" width="9.28515625" style="3" bestFit="1" customWidth="1"/>
    <col min="13319" max="13319" width="9.140625" style="3"/>
    <col min="13320" max="13320" width="10.28515625" style="3" bestFit="1" customWidth="1"/>
    <col min="13321" max="13322" width="9.28515625" style="3" bestFit="1" customWidth="1"/>
    <col min="13323" max="13323" width="9.140625" style="3"/>
    <col min="13324" max="13324" width="10.28515625" style="3" bestFit="1" customWidth="1"/>
    <col min="13325" max="13326" width="9.28515625" style="3" bestFit="1" customWidth="1"/>
    <col min="13327" max="13327" width="9.140625" style="3"/>
    <col min="13328" max="13328" width="10.28515625" style="3" bestFit="1" customWidth="1"/>
    <col min="13329" max="13330" width="9.28515625" style="3" bestFit="1" customWidth="1"/>
    <col min="13331" max="13331" width="9.140625" style="3"/>
    <col min="13332" max="13332" width="10.28515625" style="3" bestFit="1" customWidth="1"/>
    <col min="13333" max="13334" width="9.28515625" style="3" bestFit="1" customWidth="1"/>
    <col min="13335" max="13335" width="9.140625" style="3"/>
    <col min="13336" max="13336" width="10.28515625" style="3" bestFit="1" customWidth="1"/>
    <col min="13337" max="13338" width="9.28515625" style="3" bestFit="1" customWidth="1"/>
    <col min="13339" max="13339" width="9.140625" style="3"/>
    <col min="13340" max="13340" width="10.28515625" style="3" bestFit="1" customWidth="1"/>
    <col min="13341" max="13342" width="9.28515625" style="3" bestFit="1" customWidth="1"/>
    <col min="13343" max="13343" width="9.140625" style="3"/>
    <col min="13344" max="13344" width="10.28515625" style="3" bestFit="1" customWidth="1"/>
    <col min="13345" max="13346" width="9.28515625" style="3" bestFit="1" customWidth="1"/>
    <col min="13347" max="13347" width="9.140625" style="3"/>
    <col min="13348" max="13348" width="10.28515625" style="3" bestFit="1" customWidth="1"/>
    <col min="13349" max="13350" width="9.28515625" style="3" bestFit="1" customWidth="1"/>
    <col min="13351" max="13351" width="9.140625" style="3"/>
    <col min="13352" max="13352" width="10.28515625" style="3" bestFit="1" customWidth="1"/>
    <col min="13353" max="13354" width="9.28515625" style="3" bestFit="1" customWidth="1"/>
    <col min="13355" max="13355" width="9.140625" style="3"/>
    <col min="13356" max="13356" width="10.28515625" style="3" bestFit="1" customWidth="1"/>
    <col min="13357" max="13358" width="9.28515625" style="3" bestFit="1" customWidth="1"/>
    <col min="13359" max="13359" width="9.140625" style="3"/>
    <col min="13360" max="13360" width="10.28515625" style="3" bestFit="1" customWidth="1"/>
    <col min="13361" max="13362" width="9.28515625" style="3" bestFit="1" customWidth="1"/>
    <col min="13363" max="13363" width="9.140625" style="3"/>
    <col min="13364" max="13364" width="10.28515625" style="3" bestFit="1" customWidth="1"/>
    <col min="13365" max="13366" width="9.28515625" style="3" bestFit="1" customWidth="1"/>
    <col min="13367" max="13367" width="9.140625" style="3"/>
    <col min="13368" max="13368" width="10.28515625" style="3" bestFit="1" customWidth="1"/>
    <col min="13369" max="13370" width="9.28515625" style="3" bestFit="1" customWidth="1"/>
    <col min="13371" max="13371" width="9.140625" style="3"/>
    <col min="13372" max="13372" width="10.28515625" style="3" bestFit="1" customWidth="1"/>
    <col min="13373" max="13374" width="9.28515625" style="3" bestFit="1" customWidth="1"/>
    <col min="13375" max="13375" width="9.140625" style="3"/>
    <col min="13376" max="13376" width="10.28515625" style="3" bestFit="1" customWidth="1"/>
    <col min="13377" max="13378" width="9.28515625" style="3" bestFit="1" customWidth="1"/>
    <col min="13379" max="13379" width="9.140625" style="3"/>
    <col min="13380" max="13380" width="10.28515625" style="3" bestFit="1" customWidth="1"/>
    <col min="13381" max="13382" width="9.28515625" style="3" bestFit="1" customWidth="1"/>
    <col min="13383" max="13383" width="9.140625" style="3"/>
    <col min="13384" max="13384" width="10.28515625" style="3" bestFit="1" customWidth="1"/>
    <col min="13385" max="13386" width="9.28515625" style="3" bestFit="1" customWidth="1"/>
    <col min="13387" max="13387" width="9.140625" style="3"/>
    <col min="13388" max="13388" width="10.28515625" style="3" bestFit="1" customWidth="1"/>
    <col min="13389" max="13390" width="9.28515625" style="3" bestFit="1" customWidth="1"/>
    <col min="13391" max="13391" width="9.140625" style="3"/>
    <col min="13392" max="13392" width="10.28515625" style="3" bestFit="1" customWidth="1"/>
    <col min="13393" max="13394" width="9.28515625" style="3" bestFit="1" customWidth="1"/>
    <col min="13395" max="13395" width="9.140625" style="3"/>
    <col min="13396" max="13396" width="10.28515625" style="3" bestFit="1" customWidth="1"/>
    <col min="13397" max="13398" width="9.28515625" style="3" bestFit="1" customWidth="1"/>
    <col min="13399" max="13399" width="9.140625" style="3"/>
    <col min="13400" max="13400" width="10.28515625" style="3" bestFit="1" customWidth="1"/>
    <col min="13401" max="13402" width="9.28515625" style="3" bestFit="1" customWidth="1"/>
    <col min="13403" max="13403" width="9.140625" style="3"/>
    <col min="13404" max="13404" width="10.28515625" style="3" bestFit="1" customWidth="1"/>
    <col min="13405" max="13406" width="9.28515625" style="3" bestFit="1" customWidth="1"/>
    <col min="13407" max="13407" width="9.140625" style="3"/>
    <col min="13408" max="13408" width="10.28515625" style="3" bestFit="1" customWidth="1"/>
    <col min="13409" max="13410" width="9.28515625" style="3" bestFit="1" customWidth="1"/>
    <col min="13411" max="13411" width="9.140625" style="3"/>
    <col min="13412" max="13412" width="10.28515625" style="3" bestFit="1" customWidth="1"/>
    <col min="13413" max="13414" width="9.28515625" style="3" bestFit="1" customWidth="1"/>
    <col min="13415" max="13415" width="9.140625" style="3"/>
    <col min="13416" max="13416" width="10.28515625" style="3" bestFit="1" customWidth="1"/>
    <col min="13417" max="13418" width="9.28515625" style="3" bestFit="1" customWidth="1"/>
    <col min="13419" max="13419" width="9.140625" style="3"/>
    <col min="13420" max="13420" width="10.28515625" style="3" bestFit="1" customWidth="1"/>
    <col min="13421" max="13422" width="9.28515625" style="3" bestFit="1" customWidth="1"/>
    <col min="13423" max="13423" width="9.140625" style="3"/>
    <col min="13424" max="13424" width="10.28515625" style="3" bestFit="1" customWidth="1"/>
    <col min="13425" max="13426" width="9.28515625" style="3" bestFit="1" customWidth="1"/>
    <col min="13427" max="13427" width="9.140625" style="3"/>
    <col min="13428" max="13428" width="10.28515625" style="3" bestFit="1" customWidth="1"/>
    <col min="13429" max="13430" width="9.28515625" style="3" bestFit="1" customWidth="1"/>
    <col min="13431" max="13431" width="9.140625" style="3"/>
    <col min="13432" max="13432" width="10.28515625" style="3" bestFit="1" customWidth="1"/>
    <col min="13433" max="13434" width="9.28515625" style="3" bestFit="1" customWidth="1"/>
    <col min="13435" max="13435" width="9.140625" style="3"/>
    <col min="13436" max="13436" width="10.28515625" style="3" bestFit="1" customWidth="1"/>
    <col min="13437" max="13438" width="9.28515625" style="3" bestFit="1" customWidth="1"/>
    <col min="13439" max="13439" width="9.140625" style="3"/>
    <col min="13440" max="13440" width="10.28515625" style="3" bestFit="1" customWidth="1"/>
    <col min="13441" max="13442" width="9.28515625" style="3" bestFit="1" customWidth="1"/>
    <col min="13443" max="13443" width="9.140625" style="3"/>
    <col min="13444" max="13444" width="10.28515625" style="3" bestFit="1" customWidth="1"/>
    <col min="13445" max="13446" width="9.28515625" style="3" bestFit="1" customWidth="1"/>
    <col min="13447" max="13447" width="9.140625" style="3"/>
    <col min="13448" max="13448" width="10.28515625" style="3" bestFit="1" customWidth="1"/>
    <col min="13449" max="13450" width="9.28515625" style="3" bestFit="1" customWidth="1"/>
    <col min="13451" max="13451" width="9.140625" style="3"/>
    <col min="13452" max="13452" width="10.28515625" style="3" bestFit="1" customWidth="1"/>
    <col min="13453" max="13454" width="9.28515625" style="3" bestFit="1" customWidth="1"/>
    <col min="13455" max="13455" width="9.140625" style="3"/>
    <col min="13456" max="13456" width="10.28515625" style="3" bestFit="1" customWidth="1"/>
    <col min="13457" max="13458" width="9.28515625" style="3" bestFit="1" customWidth="1"/>
    <col min="13459" max="13459" width="9.140625" style="3"/>
    <col min="13460" max="13460" width="10.28515625" style="3" bestFit="1" customWidth="1"/>
    <col min="13461" max="13462" width="9.28515625" style="3" bestFit="1" customWidth="1"/>
    <col min="13463" max="13463" width="9.140625" style="3"/>
    <col min="13464" max="13464" width="10.28515625" style="3" bestFit="1" customWidth="1"/>
    <col min="13465" max="13466" width="9.28515625" style="3" bestFit="1" customWidth="1"/>
    <col min="13467" max="13467" width="9.140625" style="3"/>
    <col min="13468" max="13468" width="10.28515625" style="3" bestFit="1" customWidth="1"/>
    <col min="13469" max="13470" width="9.28515625" style="3" bestFit="1" customWidth="1"/>
    <col min="13471" max="13471" width="9.140625" style="3"/>
    <col min="13472" max="13472" width="10.28515625" style="3" bestFit="1" customWidth="1"/>
    <col min="13473" max="13474" width="9.28515625" style="3" bestFit="1" customWidth="1"/>
    <col min="13475" max="13475" width="9.140625" style="3"/>
    <col min="13476" max="13476" width="10.28515625" style="3" bestFit="1" customWidth="1"/>
    <col min="13477" max="13478" width="9.28515625" style="3" bestFit="1" customWidth="1"/>
    <col min="13479" max="13479" width="9.140625" style="3"/>
    <col min="13480" max="13480" width="10.28515625" style="3" bestFit="1" customWidth="1"/>
    <col min="13481" max="13482" width="9.28515625" style="3" bestFit="1" customWidth="1"/>
    <col min="13483" max="13483" width="9.140625" style="3"/>
    <col min="13484" max="13484" width="10.28515625" style="3" bestFit="1" customWidth="1"/>
    <col min="13485" max="13486" width="9.28515625" style="3" bestFit="1" customWidth="1"/>
    <col min="13487" max="13487" width="9.140625" style="3"/>
    <col min="13488" max="13488" width="10.28515625" style="3" bestFit="1" customWidth="1"/>
    <col min="13489" max="13490" width="9.28515625" style="3" bestFit="1" customWidth="1"/>
    <col min="13491" max="13491" width="9.140625" style="3"/>
    <col min="13492" max="13492" width="10.28515625" style="3" bestFit="1" customWidth="1"/>
    <col min="13493" max="13494" width="9.28515625" style="3" bestFit="1" customWidth="1"/>
    <col min="13495" max="13495" width="9.140625" style="3"/>
    <col min="13496" max="13496" width="10.28515625" style="3" bestFit="1" customWidth="1"/>
    <col min="13497" max="13498" width="9.28515625" style="3" bestFit="1" customWidth="1"/>
    <col min="13499" max="13499" width="9.140625" style="3"/>
    <col min="13500" max="13500" width="10.28515625" style="3" bestFit="1" customWidth="1"/>
    <col min="13501" max="13502" width="9.28515625" style="3" bestFit="1" customWidth="1"/>
    <col min="13503" max="13503" width="9.140625" style="3"/>
    <col min="13504" max="13504" width="10.28515625" style="3" bestFit="1" customWidth="1"/>
    <col min="13505" max="13506" width="9.28515625" style="3" bestFit="1" customWidth="1"/>
    <col min="13507" max="13507" width="9.140625" style="3"/>
    <col min="13508" max="13508" width="10.28515625" style="3" bestFit="1" customWidth="1"/>
    <col min="13509" max="13510" width="9.28515625" style="3" bestFit="1" customWidth="1"/>
    <col min="13511" max="13511" width="9.140625" style="3"/>
    <col min="13512" max="13512" width="10.28515625" style="3" bestFit="1" customWidth="1"/>
    <col min="13513" max="13514" width="9.28515625" style="3" bestFit="1" customWidth="1"/>
    <col min="13515" max="13515" width="9.140625" style="3"/>
    <col min="13516" max="13516" width="10.28515625" style="3" bestFit="1" customWidth="1"/>
    <col min="13517" max="13518" width="9.28515625" style="3" bestFit="1" customWidth="1"/>
    <col min="13519" max="13519" width="9.140625" style="3"/>
    <col min="13520" max="13520" width="10.28515625" style="3" bestFit="1" customWidth="1"/>
    <col min="13521" max="13522" width="9.28515625" style="3" bestFit="1" customWidth="1"/>
    <col min="13523" max="13523" width="9.140625" style="3"/>
    <col min="13524" max="13524" width="10.28515625" style="3" bestFit="1" customWidth="1"/>
    <col min="13525" max="13526" width="9.28515625" style="3" bestFit="1" customWidth="1"/>
    <col min="13527" max="13527" width="9.140625" style="3"/>
    <col min="13528" max="13528" width="10.28515625" style="3" bestFit="1" customWidth="1"/>
    <col min="13529" max="13530" width="9.28515625" style="3" bestFit="1" customWidth="1"/>
    <col min="13531" max="13531" width="9.140625" style="3"/>
    <col min="13532" max="13532" width="10.28515625" style="3" bestFit="1" customWidth="1"/>
    <col min="13533" max="13534" width="9.28515625" style="3" bestFit="1" customWidth="1"/>
    <col min="13535" max="13535" width="9.140625" style="3"/>
    <col min="13536" max="13536" width="10.28515625" style="3" bestFit="1" customWidth="1"/>
    <col min="13537" max="13538" width="9.28515625" style="3" bestFit="1" customWidth="1"/>
    <col min="13539" max="13539" width="9.140625" style="3"/>
    <col min="13540" max="13540" width="10.28515625" style="3" bestFit="1" customWidth="1"/>
    <col min="13541" max="13542" width="9.28515625" style="3" bestFit="1" customWidth="1"/>
    <col min="13543" max="13543" width="9.140625" style="3"/>
    <col min="13544" max="13544" width="10.28515625" style="3" bestFit="1" customWidth="1"/>
    <col min="13545" max="13546" width="9.28515625" style="3" bestFit="1" customWidth="1"/>
    <col min="13547" max="13547" width="9.140625" style="3"/>
    <col min="13548" max="13548" width="10.28515625" style="3" bestFit="1" customWidth="1"/>
    <col min="13549" max="13550" width="9.28515625" style="3" bestFit="1" customWidth="1"/>
    <col min="13551" max="13551" width="9.140625" style="3"/>
    <col min="13552" max="13552" width="10.28515625" style="3" bestFit="1" customWidth="1"/>
    <col min="13553" max="13554" width="9.28515625" style="3" bestFit="1" customWidth="1"/>
    <col min="13555" max="13555" width="9.140625" style="3"/>
    <col min="13556" max="13556" width="10.28515625" style="3" bestFit="1" customWidth="1"/>
    <col min="13557" max="13558" width="9.28515625" style="3" bestFit="1" customWidth="1"/>
    <col min="13559" max="13559" width="9.140625" style="3"/>
    <col min="13560" max="13560" width="10.28515625" style="3" bestFit="1" customWidth="1"/>
    <col min="13561" max="13562" width="9.28515625" style="3" bestFit="1" customWidth="1"/>
    <col min="13563" max="13563" width="9.140625" style="3"/>
    <col min="13564" max="13564" width="10.28515625" style="3" bestFit="1" customWidth="1"/>
    <col min="13565" max="13566" width="9.28515625" style="3" bestFit="1" customWidth="1"/>
    <col min="13567" max="13567" width="9.140625" style="3"/>
    <col min="13568" max="13568" width="10.28515625" style="3" bestFit="1" customWidth="1"/>
    <col min="13569" max="13570" width="9.28515625" style="3" bestFit="1" customWidth="1"/>
    <col min="13571" max="13571" width="9.140625" style="3"/>
    <col min="13572" max="13572" width="10.28515625" style="3" bestFit="1" customWidth="1"/>
    <col min="13573" max="13574" width="9.28515625" style="3" bestFit="1" customWidth="1"/>
    <col min="13575" max="13575" width="9.140625" style="3"/>
    <col min="13576" max="13576" width="10.28515625" style="3" bestFit="1" customWidth="1"/>
    <col min="13577" max="13578" width="9.28515625" style="3" bestFit="1" customWidth="1"/>
    <col min="13579" max="13579" width="9.140625" style="3"/>
    <col min="13580" max="13580" width="10.28515625" style="3" bestFit="1" customWidth="1"/>
    <col min="13581" max="13582" width="9.28515625" style="3" bestFit="1" customWidth="1"/>
    <col min="13583" max="13583" width="9.140625" style="3"/>
    <col min="13584" max="13584" width="10.28515625" style="3" bestFit="1" customWidth="1"/>
    <col min="13585" max="13586" width="9.28515625" style="3" bestFit="1" customWidth="1"/>
    <col min="13587" max="13587" width="9.140625" style="3"/>
    <col min="13588" max="13588" width="10.28515625" style="3" bestFit="1" customWidth="1"/>
    <col min="13589" max="13590" width="9.28515625" style="3" bestFit="1" customWidth="1"/>
    <col min="13591" max="13591" width="9.140625" style="3"/>
    <col min="13592" max="13592" width="10.28515625" style="3" bestFit="1" customWidth="1"/>
    <col min="13593" max="13594" width="9.28515625" style="3" bestFit="1" customWidth="1"/>
    <col min="13595" max="13595" width="9.140625" style="3"/>
    <col min="13596" max="13596" width="10.28515625" style="3" bestFit="1" customWidth="1"/>
    <col min="13597" max="13598" width="9.28515625" style="3" bestFit="1" customWidth="1"/>
    <col min="13599" max="13599" width="9.140625" style="3"/>
    <col min="13600" max="13600" width="10.28515625" style="3" bestFit="1" customWidth="1"/>
    <col min="13601" max="13602" width="9.28515625" style="3" bestFit="1" customWidth="1"/>
    <col min="13603" max="13603" width="9.140625" style="3"/>
    <col min="13604" max="13604" width="10.28515625" style="3" bestFit="1" customWidth="1"/>
    <col min="13605" max="13606" width="9.28515625" style="3" bestFit="1" customWidth="1"/>
    <col min="13607" max="13607" width="9.140625" style="3"/>
    <col min="13608" max="13608" width="10.28515625" style="3" bestFit="1" customWidth="1"/>
    <col min="13609" max="13610" width="9.28515625" style="3" bestFit="1" customWidth="1"/>
    <col min="13611" max="13611" width="9.140625" style="3"/>
    <col min="13612" max="13612" width="10.28515625" style="3" bestFit="1" customWidth="1"/>
    <col min="13613" max="13614" width="9.28515625" style="3" bestFit="1" customWidth="1"/>
    <col min="13615" max="13615" width="9.140625" style="3"/>
    <col min="13616" max="13616" width="10.28515625" style="3" bestFit="1" customWidth="1"/>
    <col min="13617" max="13618" width="9.28515625" style="3" bestFit="1" customWidth="1"/>
    <col min="13619" max="13619" width="9.140625" style="3"/>
    <col min="13620" max="13620" width="10.28515625" style="3" bestFit="1" customWidth="1"/>
    <col min="13621" max="13622" width="9.28515625" style="3" bestFit="1" customWidth="1"/>
    <col min="13623" max="13623" width="9.140625" style="3"/>
    <col min="13624" max="13624" width="10.28515625" style="3" bestFit="1" customWidth="1"/>
    <col min="13625" max="13626" width="9.28515625" style="3" bestFit="1" customWidth="1"/>
    <col min="13627" max="13627" width="9.140625" style="3"/>
    <col min="13628" max="13628" width="10.28515625" style="3" bestFit="1" customWidth="1"/>
    <col min="13629" max="13630" width="9.28515625" style="3" bestFit="1" customWidth="1"/>
    <col min="13631" max="13631" width="9.140625" style="3"/>
    <col min="13632" max="13632" width="10.28515625" style="3" bestFit="1" customWidth="1"/>
    <col min="13633" max="13634" width="9.28515625" style="3" bestFit="1" customWidth="1"/>
    <col min="13635" max="13635" width="9.140625" style="3"/>
    <col min="13636" max="13636" width="10.28515625" style="3" bestFit="1" customWidth="1"/>
    <col min="13637" max="13638" width="9.28515625" style="3" bestFit="1" customWidth="1"/>
    <col min="13639" max="13639" width="9.140625" style="3"/>
    <col min="13640" max="13640" width="10.28515625" style="3" bestFit="1" customWidth="1"/>
    <col min="13641" max="13642" width="9.28515625" style="3" bestFit="1" customWidth="1"/>
    <col min="13643" max="13643" width="9.140625" style="3"/>
    <col min="13644" max="13644" width="10.28515625" style="3" bestFit="1" customWidth="1"/>
    <col min="13645" max="13646" width="9.28515625" style="3" bestFit="1" customWidth="1"/>
    <col min="13647" max="13647" width="9.140625" style="3"/>
    <col min="13648" max="13648" width="10.28515625" style="3" bestFit="1" customWidth="1"/>
    <col min="13649" max="13650" width="9.28515625" style="3" bestFit="1" customWidth="1"/>
    <col min="13651" max="13651" width="9.140625" style="3"/>
    <col min="13652" max="13652" width="10.28515625" style="3" bestFit="1" customWidth="1"/>
    <col min="13653" max="13654" width="9.28515625" style="3" bestFit="1" customWidth="1"/>
    <col min="13655" max="13655" width="9.140625" style="3"/>
    <col min="13656" max="13656" width="10.28515625" style="3" bestFit="1" customWidth="1"/>
    <col min="13657" max="13658" width="9.28515625" style="3" bestFit="1" customWidth="1"/>
    <col min="13659" max="13659" width="9.140625" style="3"/>
    <col min="13660" max="13660" width="10.28515625" style="3" bestFit="1" customWidth="1"/>
    <col min="13661" max="13662" width="9.28515625" style="3" bestFit="1" customWidth="1"/>
    <col min="13663" max="13663" width="9.140625" style="3"/>
    <col min="13664" max="13664" width="10.28515625" style="3" bestFit="1" customWidth="1"/>
    <col min="13665" max="13666" width="9.28515625" style="3" bestFit="1" customWidth="1"/>
    <col min="13667" max="13667" width="9.140625" style="3"/>
    <col min="13668" max="13668" width="10.28515625" style="3" bestFit="1" customWidth="1"/>
    <col min="13669" max="13670" width="9.28515625" style="3" bestFit="1" customWidth="1"/>
    <col min="13671" max="13671" width="9.140625" style="3"/>
    <col min="13672" max="13672" width="10.28515625" style="3" bestFit="1" customWidth="1"/>
    <col min="13673" max="13674" width="9.28515625" style="3" bestFit="1" customWidth="1"/>
    <col min="13675" max="13675" width="9.140625" style="3"/>
    <col min="13676" max="13676" width="10.28515625" style="3" bestFit="1" customWidth="1"/>
    <col min="13677" max="13678" width="9.28515625" style="3" bestFit="1" customWidth="1"/>
    <col min="13679" max="13679" width="9.140625" style="3"/>
    <col min="13680" max="13680" width="10.28515625" style="3" bestFit="1" customWidth="1"/>
    <col min="13681" max="13682" width="9.28515625" style="3" bestFit="1" customWidth="1"/>
    <col min="13683" max="13683" width="9.140625" style="3"/>
    <col min="13684" max="13684" width="10.28515625" style="3" bestFit="1" customWidth="1"/>
    <col min="13685" max="13686" width="9.28515625" style="3" bestFit="1" customWidth="1"/>
    <col min="13687" max="13687" width="9.140625" style="3"/>
    <col min="13688" max="13688" width="10.28515625" style="3" bestFit="1" customWidth="1"/>
    <col min="13689" max="13690" width="9.28515625" style="3" bestFit="1" customWidth="1"/>
    <col min="13691" max="13691" width="9.140625" style="3"/>
    <col min="13692" max="13692" width="10.28515625" style="3" bestFit="1" customWidth="1"/>
    <col min="13693" max="13694" width="9.28515625" style="3" bestFit="1" customWidth="1"/>
    <col min="13695" max="13695" width="9.140625" style="3"/>
    <col min="13696" max="13696" width="10.28515625" style="3" bestFit="1" customWidth="1"/>
    <col min="13697" max="13698" width="9.28515625" style="3" bestFit="1" customWidth="1"/>
    <col min="13699" max="13699" width="9.140625" style="3"/>
    <col min="13700" max="13700" width="10.28515625" style="3" bestFit="1" customWidth="1"/>
    <col min="13701" max="13702" width="9.28515625" style="3" bestFit="1" customWidth="1"/>
    <col min="13703" max="13703" width="9.140625" style="3"/>
    <col min="13704" max="13704" width="10.28515625" style="3" bestFit="1" customWidth="1"/>
    <col min="13705" max="13706" width="9.28515625" style="3" bestFit="1" customWidth="1"/>
    <col min="13707" max="13707" width="9.140625" style="3"/>
    <col min="13708" max="13708" width="10.28515625" style="3" bestFit="1" customWidth="1"/>
    <col min="13709" max="13710" width="9.28515625" style="3" bestFit="1" customWidth="1"/>
    <col min="13711" max="13711" width="9.140625" style="3"/>
    <col min="13712" max="13712" width="10.28515625" style="3" bestFit="1" customWidth="1"/>
    <col min="13713" max="13714" width="9.28515625" style="3" bestFit="1" customWidth="1"/>
    <col min="13715" max="13715" width="9.140625" style="3"/>
    <col min="13716" max="13716" width="10.28515625" style="3" bestFit="1" customWidth="1"/>
    <col min="13717" max="13718" width="9.28515625" style="3" bestFit="1" customWidth="1"/>
    <col min="13719" max="13719" width="9.140625" style="3"/>
    <col min="13720" max="13720" width="10.28515625" style="3" bestFit="1" customWidth="1"/>
    <col min="13721" max="13722" width="9.28515625" style="3" bestFit="1" customWidth="1"/>
    <col min="13723" max="13723" width="9.140625" style="3"/>
    <col min="13724" max="13724" width="10.28515625" style="3" bestFit="1" customWidth="1"/>
    <col min="13725" max="13726" width="9.28515625" style="3" bestFit="1" customWidth="1"/>
    <col min="13727" max="13727" width="9.140625" style="3"/>
    <col min="13728" max="13728" width="10.28515625" style="3" bestFit="1" customWidth="1"/>
    <col min="13729" max="13730" width="9.28515625" style="3" bestFit="1" customWidth="1"/>
    <col min="13731" max="13731" width="9.140625" style="3"/>
    <col min="13732" max="13732" width="10.28515625" style="3" bestFit="1" customWidth="1"/>
    <col min="13733" max="13734" width="9.28515625" style="3" bestFit="1" customWidth="1"/>
    <col min="13735" max="13735" width="9.140625" style="3"/>
    <col min="13736" max="13736" width="10.28515625" style="3" bestFit="1" customWidth="1"/>
    <col min="13737" max="13738" width="9.28515625" style="3" bestFit="1" customWidth="1"/>
    <col min="13739" max="13739" width="9.140625" style="3"/>
    <col min="13740" max="13740" width="10.28515625" style="3" bestFit="1" customWidth="1"/>
    <col min="13741" max="13742" width="9.28515625" style="3" bestFit="1" customWidth="1"/>
    <col min="13743" max="13743" width="9.140625" style="3"/>
    <col min="13744" max="13744" width="10.28515625" style="3" bestFit="1" customWidth="1"/>
    <col min="13745" max="13746" width="9.28515625" style="3" bestFit="1" customWidth="1"/>
    <col min="13747" max="13747" width="9.140625" style="3"/>
    <col min="13748" max="13748" width="10.28515625" style="3" bestFit="1" customWidth="1"/>
    <col min="13749" max="13750" width="9.28515625" style="3" bestFit="1" customWidth="1"/>
    <col min="13751" max="13751" width="9.140625" style="3"/>
    <col min="13752" max="13752" width="10.28515625" style="3" bestFit="1" customWidth="1"/>
    <col min="13753" max="13754" width="9.28515625" style="3" bestFit="1" customWidth="1"/>
    <col min="13755" max="13755" width="9.140625" style="3"/>
    <col min="13756" max="13756" width="10.28515625" style="3" bestFit="1" customWidth="1"/>
    <col min="13757" max="13758" width="9.28515625" style="3" bestFit="1" customWidth="1"/>
    <col min="13759" max="13759" width="9.140625" style="3"/>
    <col min="13760" max="13760" width="10.28515625" style="3" bestFit="1" customWidth="1"/>
    <col min="13761" max="13762" width="9.28515625" style="3" bestFit="1" customWidth="1"/>
    <col min="13763" max="13763" width="9.140625" style="3"/>
    <col min="13764" max="13764" width="10.28515625" style="3" bestFit="1" customWidth="1"/>
    <col min="13765" max="13766" width="9.28515625" style="3" bestFit="1" customWidth="1"/>
    <col min="13767" max="13767" width="9.140625" style="3"/>
    <col min="13768" max="13768" width="10.28515625" style="3" bestFit="1" customWidth="1"/>
    <col min="13769" max="13770" width="9.28515625" style="3" bestFit="1" customWidth="1"/>
    <col min="13771" max="13771" width="9.140625" style="3"/>
    <col min="13772" max="13772" width="10.28515625" style="3" bestFit="1" customWidth="1"/>
    <col min="13773" max="13774" width="9.28515625" style="3" bestFit="1" customWidth="1"/>
    <col min="13775" max="13775" width="9.140625" style="3"/>
    <col min="13776" max="13776" width="10.28515625" style="3" bestFit="1" customWidth="1"/>
    <col min="13777" max="13778" width="9.28515625" style="3" bestFit="1" customWidth="1"/>
    <col min="13779" max="13779" width="9.140625" style="3"/>
    <col min="13780" max="13780" width="10.28515625" style="3" bestFit="1" customWidth="1"/>
    <col min="13781" max="13782" width="9.28515625" style="3" bestFit="1" customWidth="1"/>
    <col min="13783" max="13783" width="9.140625" style="3"/>
    <col min="13784" max="13784" width="10.28515625" style="3" bestFit="1" customWidth="1"/>
    <col min="13785" max="13786" width="9.28515625" style="3" bestFit="1" customWidth="1"/>
    <col min="13787" max="13787" width="9.140625" style="3"/>
    <col min="13788" max="13788" width="10.28515625" style="3" bestFit="1" customWidth="1"/>
    <col min="13789" max="13790" width="9.28515625" style="3" bestFit="1" customWidth="1"/>
    <col min="13791" max="13791" width="9.140625" style="3"/>
    <col min="13792" max="13792" width="10.28515625" style="3" bestFit="1" customWidth="1"/>
    <col min="13793" max="13794" width="9.28515625" style="3" bestFit="1" customWidth="1"/>
    <col min="13795" max="13795" width="9.140625" style="3"/>
    <col min="13796" max="13796" width="10.28515625" style="3" bestFit="1" customWidth="1"/>
    <col min="13797" max="13798" width="9.28515625" style="3" bestFit="1" customWidth="1"/>
    <col min="13799" max="13799" width="9.140625" style="3"/>
    <col min="13800" max="13800" width="10.28515625" style="3" bestFit="1" customWidth="1"/>
    <col min="13801" max="13802" width="9.28515625" style="3" bestFit="1" customWidth="1"/>
    <col min="13803" max="13803" width="9.140625" style="3"/>
    <col min="13804" max="13804" width="10.28515625" style="3" bestFit="1" customWidth="1"/>
    <col min="13805" max="13806" width="9.28515625" style="3" bestFit="1" customWidth="1"/>
    <col min="13807" max="13807" width="9.140625" style="3"/>
    <col min="13808" max="13808" width="10.28515625" style="3" bestFit="1" customWidth="1"/>
    <col min="13809" max="13810" width="9.28515625" style="3" bestFit="1" customWidth="1"/>
    <col min="13811" max="13811" width="9.140625" style="3"/>
    <col min="13812" max="13812" width="10.28515625" style="3" bestFit="1" customWidth="1"/>
    <col min="13813" max="13814" width="9.28515625" style="3" bestFit="1" customWidth="1"/>
    <col min="13815" max="13815" width="9.140625" style="3"/>
    <col min="13816" max="13816" width="10.28515625" style="3" bestFit="1" customWidth="1"/>
    <col min="13817" max="13818" width="9.28515625" style="3" bestFit="1" customWidth="1"/>
    <col min="13819" max="13819" width="9.140625" style="3"/>
    <col min="13820" max="13820" width="10.28515625" style="3" bestFit="1" customWidth="1"/>
    <col min="13821" max="13822" width="9.28515625" style="3" bestFit="1" customWidth="1"/>
    <col min="13823" max="13823" width="9.140625" style="3"/>
    <col min="13824" max="13824" width="10.28515625" style="3" bestFit="1" customWidth="1"/>
    <col min="13825" max="13826" width="9.28515625" style="3" bestFit="1" customWidth="1"/>
    <col min="13827" max="13827" width="9.140625" style="3"/>
    <col min="13828" max="13828" width="10.28515625" style="3" bestFit="1" customWidth="1"/>
    <col min="13829" max="13830" width="9.28515625" style="3" bestFit="1" customWidth="1"/>
    <col min="13831" max="13831" width="9.140625" style="3"/>
    <col min="13832" max="13832" width="10.28515625" style="3" bestFit="1" customWidth="1"/>
    <col min="13833" max="13834" width="9.28515625" style="3" bestFit="1" customWidth="1"/>
    <col min="13835" max="13835" width="9.140625" style="3"/>
    <col min="13836" max="13836" width="10.28515625" style="3" bestFit="1" customWidth="1"/>
    <col min="13837" max="13838" width="9.28515625" style="3" bestFit="1" customWidth="1"/>
    <col min="13839" max="13839" width="9.140625" style="3"/>
    <col min="13840" max="13840" width="10.28515625" style="3" bestFit="1" customWidth="1"/>
    <col min="13841" max="13842" width="9.28515625" style="3" bestFit="1" customWidth="1"/>
    <col min="13843" max="13843" width="9.140625" style="3"/>
    <col min="13844" max="13844" width="10.28515625" style="3" bestFit="1" customWidth="1"/>
    <col min="13845" max="13846" width="9.28515625" style="3" bestFit="1" customWidth="1"/>
    <col min="13847" max="13847" width="9.140625" style="3"/>
    <col min="13848" max="13848" width="10.28515625" style="3" bestFit="1" customWidth="1"/>
    <col min="13849" max="13850" width="9.28515625" style="3" bestFit="1" customWidth="1"/>
    <col min="13851" max="13851" width="9.140625" style="3"/>
    <col min="13852" max="13852" width="10.28515625" style="3" bestFit="1" customWidth="1"/>
    <col min="13853" max="13854" width="9.28515625" style="3" bestFit="1" customWidth="1"/>
    <col min="13855" max="13855" width="9.140625" style="3"/>
    <col min="13856" max="13856" width="10.28515625" style="3" bestFit="1" customWidth="1"/>
    <col min="13857" max="13858" width="9.28515625" style="3" bestFit="1" customWidth="1"/>
    <col min="13859" max="13859" width="9.140625" style="3"/>
    <col min="13860" max="13860" width="10.28515625" style="3" bestFit="1" customWidth="1"/>
    <col min="13861" max="13862" width="9.28515625" style="3" bestFit="1" customWidth="1"/>
    <col min="13863" max="13863" width="9.140625" style="3"/>
    <col min="13864" max="13864" width="10.28515625" style="3" bestFit="1" customWidth="1"/>
    <col min="13865" max="13866" width="9.28515625" style="3" bestFit="1" customWidth="1"/>
    <col min="13867" max="13867" width="9.140625" style="3"/>
    <col min="13868" max="13868" width="10.28515625" style="3" bestFit="1" customWidth="1"/>
    <col min="13869" max="13870" width="9.28515625" style="3" bestFit="1" customWidth="1"/>
    <col min="13871" max="13871" width="9.140625" style="3"/>
    <col min="13872" max="13872" width="10.28515625" style="3" bestFit="1" customWidth="1"/>
    <col min="13873" max="13874" width="9.28515625" style="3" bestFit="1" customWidth="1"/>
    <col min="13875" max="13875" width="9.140625" style="3"/>
    <col min="13876" max="13876" width="10.28515625" style="3" bestFit="1" customWidth="1"/>
    <col min="13877" max="13878" width="9.28515625" style="3" bestFit="1" customWidth="1"/>
    <col min="13879" max="13879" width="9.140625" style="3"/>
    <col min="13880" max="13880" width="10.28515625" style="3" bestFit="1" customWidth="1"/>
    <col min="13881" max="13882" width="9.28515625" style="3" bestFit="1" customWidth="1"/>
    <col min="13883" max="13883" width="9.140625" style="3"/>
    <col min="13884" max="13884" width="10.28515625" style="3" bestFit="1" customWidth="1"/>
    <col min="13885" max="13886" width="9.28515625" style="3" bestFit="1" customWidth="1"/>
    <col min="13887" max="13887" width="9.140625" style="3"/>
    <col min="13888" max="13888" width="10.28515625" style="3" bestFit="1" customWidth="1"/>
    <col min="13889" max="13890" width="9.28515625" style="3" bestFit="1" customWidth="1"/>
    <col min="13891" max="13891" width="9.140625" style="3"/>
    <col min="13892" max="13892" width="10.28515625" style="3" bestFit="1" customWidth="1"/>
    <col min="13893" max="13894" width="9.28515625" style="3" bestFit="1" customWidth="1"/>
    <col min="13895" max="13895" width="9.140625" style="3"/>
    <col min="13896" max="13896" width="10.28515625" style="3" bestFit="1" customWidth="1"/>
    <col min="13897" max="13898" width="9.28515625" style="3" bestFit="1" customWidth="1"/>
    <col min="13899" max="13899" width="9.140625" style="3"/>
    <col min="13900" max="13900" width="10.28515625" style="3" bestFit="1" customWidth="1"/>
    <col min="13901" max="13902" width="9.28515625" style="3" bestFit="1" customWidth="1"/>
    <col min="13903" max="13903" width="9.140625" style="3"/>
    <col min="13904" max="13904" width="10.28515625" style="3" bestFit="1" customWidth="1"/>
    <col min="13905" max="13906" width="9.28515625" style="3" bestFit="1" customWidth="1"/>
    <col min="13907" max="13907" width="9.140625" style="3"/>
    <col min="13908" max="13908" width="10.28515625" style="3" bestFit="1" customWidth="1"/>
    <col min="13909" max="13910" width="9.28515625" style="3" bestFit="1" customWidth="1"/>
    <col min="13911" max="13911" width="9.140625" style="3"/>
    <col min="13912" max="13912" width="10.28515625" style="3" bestFit="1" customWidth="1"/>
    <col min="13913" max="13914" width="9.28515625" style="3" bestFit="1" customWidth="1"/>
    <col min="13915" max="13915" width="9.140625" style="3"/>
    <col min="13916" max="13916" width="10.28515625" style="3" bestFit="1" customWidth="1"/>
    <col min="13917" max="13918" width="9.28515625" style="3" bestFit="1" customWidth="1"/>
    <col min="13919" max="13919" width="9.140625" style="3"/>
    <col min="13920" max="13920" width="10.28515625" style="3" bestFit="1" customWidth="1"/>
    <col min="13921" max="13922" width="9.28515625" style="3" bestFit="1" customWidth="1"/>
    <col min="13923" max="13923" width="9.140625" style="3"/>
    <col min="13924" max="13924" width="10.28515625" style="3" bestFit="1" customWidth="1"/>
    <col min="13925" max="13926" width="9.28515625" style="3" bestFit="1" customWidth="1"/>
    <col min="13927" max="13927" width="9.140625" style="3"/>
    <col min="13928" max="13928" width="10.28515625" style="3" bestFit="1" customWidth="1"/>
    <col min="13929" max="13930" width="9.28515625" style="3" bestFit="1" customWidth="1"/>
    <col min="13931" max="13931" width="9.140625" style="3"/>
    <col min="13932" max="13932" width="10.28515625" style="3" bestFit="1" customWidth="1"/>
    <col min="13933" max="13934" width="9.28515625" style="3" bestFit="1" customWidth="1"/>
    <col min="13935" max="13935" width="9.140625" style="3"/>
    <col min="13936" max="13936" width="10.28515625" style="3" bestFit="1" customWidth="1"/>
    <col min="13937" max="13938" width="9.28515625" style="3" bestFit="1" customWidth="1"/>
    <col min="13939" max="13939" width="9.140625" style="3"/>
    <col min="13940" max="13940" width="10.28515625" style="3" bestFit="1" customWidth="1"/>
    <col min="13941" max="13942" width="9.28515625" style="3" bestFit="1" customWidth="1"/>
    <col min="13943" max="13943" width="9.140625" style="3"/>
    <col min="13944" max="13944" width="10.28515625" style="3" bestFit="1" customWidth="1"/>
    <col min="13945" max="13946" width="9.28515625" style="3" bestFit="1" customWidth="1"/>
    <col min="13947" max="13947" width="9.140625" style="3"/>
    <col min="13948" max="13948" width="10.28515625" style="3" bestFit="1" customWidth="1"/>
    <col min="13949" max="13950" width="9.28515625" style="3" bestFit="1" customWidth="1"/>
    <col min="13951" max="13951" width="9.140625" style="3"/>
    <col min="13952" max="13952" width="10.28515625" style="3" bestFit="1" customWidth="1"/>
    <col min="13953" max="13954" width="9.28515625" style="3" bestFit="1" customWidth="1"/>
    <col min="13955" max="13955" width="9.140625" style="3"/>
    <col min="13956" max="13956" width="10.28515625" style="3" bestFit="1" customWidth="1"/>
    <col min="13957" max="13958" width="9.28515625" style="3" bestFit="1" customWidth="1"/>
    <col min="13959" max="13959" width="9.140625" style="3"/>
    <col min="13960" max="13960" width="10.28515625" style="3" bestFit="1" customWidth="1"/>
    <col min="13961" max="13962" width="9.28515625" style="3" bestFit="1" customWidth="1"/>
    <col min="13963" max="13963" width="9.140625" style="3"/>
    <col min="13964" max="13964" width="10.28515625" style="3" bestFit="1" customWidth="1"/>
    <col min="13965" max="13966" width="9.28515625" style="3" bestFit="1" customWidth="1"/>
    <col min="13967" max="13967" width="9.140625" style="3"/>
    <col min="13968" max="13968" width="10.28515625" style="3" bestFit="1" customWidth="1"/>
    <col min="13969" max="13970" width="9.28515625" style="3" bestFit="1" customWidth="1"/>
    <col min="13971" max="13971" width="9.140625" style="3"/>
    <col min="13972" max="13972" width="10.28515625" style="3" bestFit="1" customWidth="1"/>
    <col min="13973" max="13974" width="9.28515625" style="3" bestFit="1" customWidth="1"/>
    <col min="13975" max="13975" width="9.140625" style="3"/>
    <col min="13976" max="13976" width="10.28515625" style="3" bestFit="1" customWidth="1"/>
    <col min="13977" max="13978" width="9.28515625" style="3" bestFit="1" customWidth="1"/>
    <col min="13979" max="13979" width="9.140625" style="3"/>
    <col min="13980" max="13980" width="10.28515625" style="3" bestFit="1" customWidth="1"/>
    <col min="13981" max="13982" width="9.28515625" style="3" bestFit="1" customWidth="1"/>
    <col min="13983" max="13983" width="9.140625" style="3"/>
    <col min="13984" max="13984" width="10.28515625" style="3" bestFit="1" customWidth="1"/>
    <col min="13985" max="13986" width="9.28515625" style="3" bestFit="1" customWidth="1"/>
    <col min="13987" max="13987" width="9.140625" style="3"/>
    <col min="13988" max="13988" width="10.28515625" style="3" bestFit="1" customWidth="1"/>
    <col min="13989" max="13990" width="9.28515625" style="3" bestFit="1" customWidth="1"/>
    <col min="13991" max="13991" width="9.140625" style="3"/>
    <col min="13992" max="13992" width="10.28515625" style="3" bestFit="1" customWidth="1"/>
    <col min="13993" max="13994" width="9.28515625" style="3" bestFit="1" customWidth="1"/>
    <col min="13995" max="13995" width="9.140625" style="3"/>
    <col min="13996" max="13996" width="10.28515625" style="3" bestFit="1" customWidth="1"/>
    <col min="13997" max="13998" width="9.28515625" style="3" bestFit="1" customWidth="1"/>
    <col min="13999" max="13999" width="9.140625" style="3"/>
    <col min="14000" max="14000" width="10.28515625" style="3" bestFit="1" customWidth="1"/>
    <col min="14001" max="14002" width="9.28515625" style="3" bestFit="1" customWidth="1"/>
    <col min="14003" max="14003" width="9.140625" style="3"/>
    <col min="14004" max="14004" width="10.28515625" style="3" bestFit="1" customWidth="1"/>
    <col min="14005" max="14006" width="9.28515625" style="3" bestFit="1" customWidth="1"/>
    <col min="14007" max="14007" width="9.140625" style="3"/>
    <col min="14008" max="14008" width="10.28515625" style="3" bestFit="1" customWidth="1"/>
    <col min="14009" max="14010" width="9.28515625" style="3" bestFit="1" customWidth="1"/>
    <col min="14011" max="14011" width="9.140625" style="3"/>
    <col min="14012" max="14012" width="10.28515625" style="3" bestFit="1" customWidth="1"/>
    <col min="14013" max="14014" width="9.28515625" style="3" bestFit="1" customWidth="1"/>
    <col min="14015" max="14015" width="9.140625" style="3"/>
    <col min="14016" max="14016" width="10.28515625" style="3" bestFit="1" customWidth="1"/>
    <col min="14017" max="14018" width="9.28515625" style="3" bestFit="1" customWidth="1"/>
    <col min="14019" max="14019" width="9.140625" style="3"/>
    <col min="14020" max="14020" width="10.28515625" style="3" bestFit="1" customWidth="1"/>
    <col min="14021" max="14022" width="9.28515625" style="3" bestFit="1" customWidth="1"/>
    <col min="14023" max="14023" width="9.140625" style="3"/>
    <col min="14024" max="14024" width="10.28515625" style="3" bestFit="1" customWidth="1"/>
    <col min="14025" max="14026" width="9.28515625" style="3" bestFit="1" customWidth="1"/>
    <col min="14027" max="14027" width="9.140625" style="3"/>
    <col min="14028" max="14028" width="10.28515625" style="3" bestFit="1" customWidth="1"/>
    <col min="14029" max="14030" width="9.28515625" style="3" bestFit="1" customWidth="1"/>
    <col min="14031" max="14031" width="9.140625" style="3"/>
    <col min="14032" max="14032" width="10.28515625" style="3" bestFit="1" customWidth="1"/>
    <col min="14033" max="14034" width="9.28515625" style="3" bestFit="1" customWidth="1"/>
    <col min="14035" max="14035" width="9.140625" style="3"/>
    <col min="14036" max="14036" width="10.28515625" style="3" bestFit="1" customWidth="1"/>
    <col min="14037" max="14038" width="9.28515625" style="3" bestFit="1" customWidth="1"/>
    <col min="14039" max="14039" width="9.140625" style="3"/>
    <col min="14040" max="14040" width="10.28515625" style="3" bestFit="1" customWidth="1"/>
    <col min="14041" max="14042" width="9.28515625" style="3" bestFit="1" customWidth="1"/>
    <col min="14043" max="14043" width="9.140625" style="3"/>
    <col min="14044" max="14044" width="10.28515625" style="3" bestFit="1" customWidth="1"/>
    <col min="14045" max="14046" width="9.28515625" style="3" bestFit="1" customWidth="1"/>
    <col min="14047" max="14047" width="9.140625" style="3"/>
    <col min="14048" max="14048" width="10.28515625" style="3" bestFit="1" customWidth="1"/>
    <col min="14049" max="14050" width="9.28515625" style="3" bestFit="1" customWidth="1"/>
    <col min="14051" max="14051" width="9.140625" style="3"/>
    <col min="14052" max="14052" width="10.28515625" style="3" bestFit="1" customWidth="1"/>
    <col min="14053" max="14054" width="9.28515625" style="3" bestFit="1" customWidth="1"/>
    <col min="14055" max="14055" width="9.140625" style="3"/>
    <col min="14056" max="14056" width="10.28515625" style="3" bestFit="1" customWidth="1"/>
    <col min="14057" max="14058" width="9.28515625" style="3" bestFit="1" customWidth="1"/>
    <col min="14059" max="14059" width="9.140625" style="3"/>
    <col min="14060" max="14060" width="10.28515625" style="3" bestFit="1" customWidth="1"/>
    <col min="14061" max="14062" width="9.28515625" style="3" bestFit="1" customWidth="1"/>
    <col min="14063" max="14063" width="9.140625" style="3"/>
    <col min="14064" max="14064" width="10.28515625" style="3" bestFit="1" customWidth="1"/>
    <col min="14065" max="14066" width="9.28515625" style="3" bestFit="1" customWidth="1"/>
    <col min="14067" max="14067" width="9.140625" style="3"/>
    <col min="14068" max="14068" width="10.28515625" style="3" bestFit="1" customWidth="1"/>
    <col min="14069" max="14070" width="9.28515625" style="3" bestFit="1" customWidth="1"/>
    <col min="14071" max="14071" width="9.140625" style="3"/>
    <col min="14072" max="14072" width="10.28515625" style="3" bestFit="1" customWidth="1"/>
    <col min="14073" max="14074" width="9.28515625" style="3" bestFit="1" customWidth="1"/>
    <col min="14075" max="14075" width="9.140625" style="3"/>
    <col min="14076" max="14076" width="10.28515625" style="3" bestFit="1" customWidth="1"/>
    <col min="14077" max="14078" width="9.28515625" style="3" bestFit="1" customWidth="1"/>
    <col min="14079" max="14079" width="9.140625" style="3"/>
    <col min="14080" max="14080" width="10.28515625" style="3" bestFit="1" customWidth="1"/>
    <col min="14081" max="14082" width="9.28515625" style="3" bestFit="1" customWidth="1"/>
    <col min="14083" max="14083" width="9.140625" style="3"/>
    <col min="14084" max="14084" width="10.28515625" style="3" bestFit="1" customWidth="1"/>
    <col min="14085" max="14086" width="9.28515625" style="3" bestFit="1" customWidth="1"/>
    <col min="14087" max="14087" width="9.140625" style="3"/>
    <col min="14088" max="14088" width="10.28515625" style="3" bestFit="1" customWidth="1"/>
    <col min="14089" max="14090" width="9.28515625" style="3" bestFit="1" customWidth="1"/>
    <col min="14091" max="14091" width="9.140625" style="3"/>
    <col min="14092" max="14092" width="10.28515625" style="3" bestFit="1" customWidth="1"/>
    <col min="14093" max="14094" width="9.28515625" style="3" bestFit="1" customWidth="1"/>
    <col min="14095" max="14095" width="9.140625" style="3"/>
    <col min="14096" max="14096" width="10.28515625" style="3" bestFit="1" customWidth="1"/>
    <col min="14097" max="14098" width="9.28515625" style="3" bestFit="1" customWidth="1"/>
    <col min="14099" max="14099" width="9.140625" style="3"/>
    <col min="14100" max="14100" width="10.28515625" style="3" bestFit="1" customWidth="1"/>
    <col min="14101" max="14102" width="9.28515625" style="3" bestFit="1" customWidth="1"/>
    <col min="14103" max="14103" width="9.140625" style="3"/>
    <col min="14104" max="14104" width="10.28515625" style="3" bestFit="1" customWidth="1"/>
    <col min="14105" max="14106" width="9.28515625" style="3" bestFit="1" customWidth="1"/>
    <col min="14107" max="14107" width="9.140625" style="3"/>
    <col min="14108" max="14108" width="10.28515625" style="3" bestFit="1" customWidth="1"/>
    <col min="14109" max="14110" width="9.28515625" style="3" bestFit="1" customWidth="1"/>
    <col min="14111" max="14111" width="9.140625" style="3"/>
    <col min="14112" max="14112" width="10.28515625" style="3" bestFit="1" customWidth="1"/>
    <col min="14113" max="14114" width="9.28515625" style="3" bestFit="1" customWidth="1"/>
    <col min="14115" max="14115" width="9.140625" style="3"/>
    <col min="14116" max="14116" width="10.28515625" style="3" bestFit="1" customWidth="1"/>
    <col min="14117" max="14118" width="9.28515625" style="3" bestFit="1" customWidth="1"/>
    <col min="14119" max="14119" width="9.140625" style="3"/>
    <col min="14120" max="14120" width="10.28515625" style="3" bestFit="1" customWidth="1"/>
    <col min="14121" max="14122" width="9.28515625" style="3" bestFit="1" customWidth="1"/>
    <col min="14123" max="14123" width="9.140625" style="3"/>
    <col min="14124" max="14124" width="10.28515625" style="3" bestFit="1" customWidth="1"/>
    <col min="14125" max="14126" width="9.28515625" style="3" bestFit="1" customWidth="1"/>
    <col min="14127" max="14127" width="9.140625" style="3"/>
    <col min="14128" max="14128" width="10.28515625" style="3" bestFit="1" customWidth="1"/>
    <col min="14129" max="14130" width="9.28515625" style="3" bestFit="1" customWidth="1"/>
    <col min="14131" max="14131" width="9.140625" style="3"/>
    <col min="14132" max="14132" width="10.28515625" style="3" bestFit="1" customWidth="1"/>
    <col min="14133" max="14134" width="9.28515625" style="3" bestFit="1" customWidth="1"/>
    <col min="14135" max="14135" width="9.140625" style="3"/>
    <col min="14136" max="14136" width="10.28515625" style="3" bestFit="1" customWidth="1"/>
    <col min="14137" max="14138" width="9.28515625" style="3" bestFit="1" customWidth="1"/>
    <col min="14139" max="14139" width="9.140625" style="3"/>
    <col min="14140" max="14140" width="10.28515625" style="3" bestFit="1" customWidth="1"/>
    <col min="14141" max="14142" width="9.28515625" style="3" bestFit="1" customWidth="1"/>
    <col min="14143" max="14143" width="9.140625" style="3"/>
    <col min="14144" max="14144" width="10.28515625" style="3" bestFit="1" customWidth="1"/>
    <col min="14145" max="14146" width="9.28515625" style="3" bestFit="1" customWidth="1"/>
    <col min="14147" max="14147" width="9.140625" style="3"/>
    <col min="14148" max="14148" width="10.28515625" style="3" bestFit="1" customWidth="1"/>
    <col min="14149" max="14150" width="9.28515625" style="3" bestFit="1" customWidth="1"/>
    <col min="14151" max="14151" width="9.140625" style="3"/>
    <col min="14152" max="14152" width="10.28515625" style="3" bestFit="1" customWidth="1"/>
    <col min="14153" max="14154" width="9.28515625" style="3" bestFit="1" customWidth="1"/>
    <col min="14155" max="14155" width="9.140625" style="3"/>
    <col min="14156" max="14156" width="10.28515625" style="3" bestFit="1" customWidth="1"/>
    <col min="14157" max="14158" width="9.28515625" style="3" bestFit="1" customWidth="1"/>
    <col min="14159" max="14159" width="9.140625" style="3"/>
    <col min="14160" max="14160" width="10.28515625" style="3" bestFit="1" customWidth="1"/>
    <col min="14161" max="14162" width="9.28515625" style="3" bestFit="1" customWidth="1"/>
    <col min="14163" max="14163" width="9.140625" style="3"/>
    <col min="14164" max="14164" width="10.28515625" style="3" bestFit="1" customWidth="1"/>
    <col min="14165" max="14166" width="9.28515625" style="3" bestFit="1" customWidth="1"/>
    <col min="14167" max="14167" width="9.140625" style="3"/>
    <col min="14168" max="14168" width="10.28515625" style="3" bestFit="1" customWidth="1"/>
    <col min="14169" max="14170" width="9.28515625" style="3" bestFit="1" customWidth="1"/>
    <col min="14171" max="14171" width="9.140625" style="3"/>
    <col min="14172" max="14172" width="10.28515625" style="3" bestFit="1" customWidth="1"/>
    <col min="14173" max="14174" width="9.28515625" style="3" bestFit="1" customWidth="1"/>
    <col min="14175" max="14175" width="9.140625" style="3"/>
    <col min="14176" max="14176" width="10.28515625" style="3" bestFit="1" customWidth="1"/>
    <col min="14177" max="14178" width="9.28515625" style="3" bestFit="1" customWidth="1"/>
    <col min="14179" max="14179" width="9.140625" style="3"/>
    <col min="14180" max="14180" width="10.28515625" style="3" bestFit="1" customWidth="1"/>
    <col min="14181" max="14182" width="9.28515625" style="3" bestFit="1" customWidth="1"/>
    <col min="14183" max="14183" width="9.140625" style="3"/>
    <col min="14184" max="14184" width="10.28515625" style="3" bestFit="1" customWidth="1"/>
    <col min="14185" max="14186" width="9.28515625" style="3" bestFit="1" customWidth="1"/>
    <col min="14187" max="14187" width="9.140625" style="3"/>
    <col min="14188" max="14188" width="10.28515625" style="3" bestFit="1" customWidth="1"/>
    <col min="14189" max="14190" width="9.28515625" style="3" bestFit="1" customWidth="1"/>
    <col min="14191" max="14191" width="9.140625" style="3"/>
    <col min="14192" max="14192" width="10.28515625" style="3" bestFit="1" customWidth="1"/>
    <col min="14193" max="14194" width="9.28515625" style="3" bestFit="1" customWidth="1"/>
    <col min="14195" max="14195" width="9.140625" style="3"/>
    <col min="14196" max="14196" width="10.28515625" style="3" bestFit="1" customWidth="1"/>
    <col min="14197" max="14198" width="9.28515625" style="3" bestFit="1" customWidth="1"/>
    <col min="14199" max="14199" width="9.140625" style="3"/>
    <col min="14200" max="14200" width="10.28515625" style="3" bestFit="1" customWidth="1"/>
    <col min="14201" max="14202" width="9.28515625" style="3" bestFit="1" customWidth="1"/>
    <col min="14203" max="14203" width="9.140625" style="3"/>
    <col min="14204" max="14204" width="10.28515625" style="3" bestFit="1" customWidth="1"/>
    <col min="14205" max="14206" width="9.28515625" style="3" bestFit="1" customWidth="1"/>
    <col min="14207" max="14207" width="9.140625" style="3"/>
    <col min="14208" max="14208" width="10.28515625" style="3" bestFit="1" customWidth="1"/>
    <col min="14209" max="14210" width="9.28515625" style="3" bestFit="1" customWidth="1"/>
    <col min="14211" max="14211" width="9.140625" style="3"/>
    <col min="14212" max="14212" width="10.28515625" style="3" bestFit="1" customWidth="1"/>
    <col min="14213" max="14214" width="9.28515625" style="3" bestFit="1" customWidth="1"/>
    <col min="14215" max="14215" width="9.140625" style="3"/>
    <col min="14216" max="14216" width="10.28515625" style="3" bestFit="1" customWidth="1"/>
    <col min="14217" max="14218" width="9.28515625" style="3" bestFit="1" customWidth="1"/>
    <col min="14219" max="14219" width="9.140625" style="3"/>
    <col min="14220" max="14220" width="10.28515625" style="3" bestFit="1" customWidth="1"/>
    <col min="14221" max="14222" width="9.28515625" style="3" bestFit="1" customWidth="1"/>
    <col min="14223" max="14223" width="9.140625" style="3"/>
    <col min="14224" max="14224" width="10.28515625" style="3" bestFit="1" customWidth="1"/>
    <col min="14225" max="14226" width="9.28515625" style="3" bestFit="1" customWidth="1"/>
    <col min="14227" max="14227" width="9.140625" style="3"/>
    <col min="14228" max="14228" width="10.28515625" style="3" bestFit="1" customWidth="1"/>
    <col min="14229" max="14230" width="9.28515625" style="3" bestFit="1" customWidth="1"/>
    <col min="14231" max="14231" width="9.140625" style="3"/>
    <col min="14232" max="14232" width="10.28515625" style="3" bestFit="1" customWidth="1"/>
    <col min="14233" max="14234" width="9.28515625" style="3" bestFit="1" customWidth="1"/>
    <col min="14235" max="14235" width="9.140625" style="3"/>
    <col min="14236" max="14236" width="10.28515625" style="3" bestFit="1" customWidth="1"/>
    <col min="14237" max="14238" width="9.28515625" style="3" bestFit="1" customWidth="1"/>
    <col min="14239" max="14239" width="9.140625" style="3"/>
    <col min="14240" max="14240" width="10.28515625" style="3" bestFit="1" customWidth="1"/>
    <col min="14241" max="14242" width="9.28515625" style="3" bestFit="1" customWidth="1"/>
    <col min="14243" max="14243" width="9.140625" style="3"/>
    <col min="14244" max="14244" width="10.28515625" style="3" bestFit="1" customWidth="1"/>
    <col min="14245" max="14246" width="9.28515625" style="3" bestFit="1" customWidth="1"/>
    <col min="14247" max="14247" width="9.140625" style="3"/>
    <col min="14248" max="14248" width="10.28515625" style="3" bestFit="1" customWidth="1"/>
    <col min="14249" max="14250" width="9.28515625" style="3" bestFit="1" customWidth="1"/>
    <col min="14251" max="14251" width="9.140625" style="3"/>
    <col min="14252" max="14252" width="10.28515625" style="3" bestFit="1" customWidth="1"/>
    <col min="14253" max="14254" width="9.28515625" style="3" bestFit="1" customWidth="1"/>
    <col min="14255" max="14255" width="9.140625" style="3"/>
    <col min="14256" max="14256" width="10.28515625" style="3" bestFit="1" customWidth="1"/>
    <col min="14257" max="14258" width="9.28515625" style="3" bestFit="1" customWidth="1"/>
    <col min="14259" max="14259" width="9.140625" style="3"/>
    <col min="14260" max="14260" width="10.28515625" style="3" bestFit="1" customWidth="1"/>
    <col min="14261" max="14262" width="9.28515625" style="3" bestFit="1" customWidth="1"/>
    <col min="14263" max="14263" width="9.140625" style="3"/>
    <col min="14264" max="14264" width="10.28515625" style="3" bestFit="1" customWidth="1"/>
    <col min="14265" max="14266" width="9.28515625" style="3" bestFit="1" customWidth="1"/>
    <col min="14267" max="14267" width="9.140625" style="3"/>
    <col min="14268" max="14268" width="10.28515625" style="3" bestFit="1" customWidth="1"/>
    <col min="14269" max="14270" width="9.28515625" style="3" bestFit="1" customWidth="1"/>
    <col min="14271" max="14271" width="9.140625" style="3"/>
    <col min="14272" max="14272" width="10.28515625" style="3" bestFit="1" customWidth="1"/>
    <col min="14273" max="14274" width="9.28515625" style="3" bestFit="1" customWidth="1"/>
    <col min="14275" max="14275" width="9.140625" style="3"/>
    <col min="14276" max="14276" width="10.28515625" style="3" bestFit="1" customWidth="1"/>
    <col min="14277" max="14278" width="9.28515625" style="3" bestFit="1" customWidth="1"/>
    <col min="14279" max="14279" width="9.140625" style="3"/>
    <col min="14280" max="14280" width="10.28515625" style="3" bestFit="1" customWidth="1"/>
    <col min="14281" max="14282" width="9.28515625" style="3" bestFit="1" customWidth="1"/>
    <col min="14283" max="14283" width="9.140625" style="3"/>
    <col min="14284" max="14284" width="10.28515625" style="3" bestFit="1" customWidth="1"/>
    <col min="14285" max="14286" width="9.28515625" style="3" bestFit="1" customWidth="1"/>
    <col min="14287" max="14287" width="9.140625" style="3"/>
    <col min="14288" max="14288" width="10.28515625" style="3" bestFit="1" customWidth="1"/>
    <col min="14289" max="14290" width="9.28515625" style="3" bestFit="1" customWidth="1"/>
    <col min="14291" max="14291" width="9.140625" style="3"/>
    <col min="14292" max="14292" width="10.28515625" style="3" bestFit="1" customWidth="1"/>
    <col min="14293" max="14294" width="9.28515625" style="3" bestFit="1" customWidth="1"/>
    <col min="14295" max="14295" width="9.140625" style="3"/>
    <col min="14296" max="14296" width="10.28515625" style="3" bestFit="1" customWidth="1"/>
    <col min="14297" max="14298" width="9.28515625" style="3" bestFit="1" customWidth="1"/>
    <col min="14299" max="14299" width="9.140625" style="3"/>
    <col min="14300" max="14300" width="10.28515625" style="3" bestFit="1" customWidth="1"/>
    <col min="14301" max="14302" width="9.28515625" style="3" bestFit="1" customWidth="1"/>
    <col min="14303" max="14303" width="9.140625" style="3"/>
    <col min="14304" max="14304" width="10.28515625" style="3" bestFit="1" customWidth="1"/>
    <col min="14305" max="14306" width="9.28515625" style="3" bestFit="1" customWidth="1"/>
    <col min="14307" max="14307" width="9.140625" style="3"/>
    <col min="14308" max="14308" width="10.28515625" style="3" bestFit="1" customWidth="1"/>
    <col min="14309" max="14310" width="9.28515625" style="3" bestFit="1" customWidth="1"/>
    <col min="14311" max="14311" width="9.140625" style="3"/>
    <col min="14312" max="14312" width="10.28515625" style="3" bestFit="1" customWidth="1"/>
    <col min="14313" max="14314" width="9.28515625" style="3" bestFit="1" customWidth="1"/>
    <col min="14315" max="14315" width="9.140625" style="3"/>
    <col min="14316" max="14316" width="10.28515625" style="3" bestFit="1" customWidth="1"/>
    <col min="14317" max="14318" width="9.28515625" style="3" bestFit="1" customWidth="1"/>
    <col min="14319" max="14319" width="9.140625" style="3"/>
    <col min="14320" max="14320" width="10.28515625" style="3" bestFit="1" customWidth="1"/>
    <col min="14321" max="14322" width="9.28515625" style="3" bestFit="1" customWidth="1"/>
    <col min="14323" max="14323" width="9.140625" style="3"/>
    <col min="14324" max="14324" width="10.28515625" style="3" bestFit="1" customWidth="1"/>
    <col min="14325" max="14326" width="9.28515625" style="3" bestFit="1" customWidth="1"/>
    <col min="14327" max="14327" width="9.140625" style="3"/>
    <col min="14328" max="14328" width="10.28515625" style="3" bestFit="1" customWidth="1"/>
    <col min="14329" max="14330" width="9.28515625" style="3" bestFit="1" customWidth="1"/>
    <col min="14331" max="14331" width="9.140625" style="3"/>
    <col min="14332" max="14332" width="10.28515625" style="3" bestFit="1" customWidth="1"/>
    <col min="14333" max="14334" width="9.28515625" style="3" bestFit="1" customWidth="1"/>
    <col min="14335" max="14335" width="9.140625" style="3"/>
    <col min="14336" max="14336" width="10.28515625" style="3" bestFit="1" customWidth="1"/>
    <col min="14337" max="14338" width="9.28515625" style="3" bestFit="1" customWidth="1"/>
    <col min="14339" max="14339" width="9.140625" style="3"/>
    <col min="14340" max="14340" width="10.28515625" style="3" bestFit="1" customWidth="1"/>
    <col min="14341" max="14342" width="9.28515625" style="3" bestFit="1" customWidth="1"/>
    <col min="14343" max="14343" width="9.140625" style="3"/>
    <col min="14344" max="14344" width="10.28515625" style="3" bestFit="1" customWidth="1"/>
    <col min="14345" max="14346" width="9.28515625" style="3" bestFit="1" customWidth="1"/>
    <col min="14347" max="14347" width="9.140625" style="3"/>
    <col min="14348" max="14348" width="10.28515625" style="3" bestFit="1" customWidth="1"/>
    <col min="14349" max="14350" width="9.28515625" style="3" bestFit="1" customWidth="1"/>
    <col min="14351" max="14351" width="9.140625" style="3"/>
    <col min="14352" max="14352" width="10.28515625" style="3" bestFit="1" customWidth="1"/>
    <col min="14353" max="14354" width="9.28515625" style="3" bestFit="1" customWidth="1"/>
    <col min="14355" max="14355" width="9.140625" style="3"/>
    <col min="14356" max="14356" width="10.28515625" style="3" bestFit="1" customWidth="1"/>
    <col min="14357" max="14358" width="9.28515625" style="3" bestFit="1" customWidth="1"/>
    <col min="14359" max="14359" width="9.140625" style="3"/>
    <col min="14360" max="14360" width="10.28515625" style="3" bestFit="1" customWidth="1"/>
    <col min="14361" max="14362" width="9.28515625" style="3" bestFit="1" customWidth="1"/>
    <col min="14363" max="14363" width="9.140625" style="3"/>
    <col min="14364" max="14364" width="10.28515625" style="3" bestFit="1" customWidth="1"/>
    <col min="14365" max="14366" width="9.28515625" style="3" bestFit="1" customWidth="1"/>
    <col min="14367" max="14367" width="9.140625" style="3"/>
    <col min="14368" max="14368" width="10.28515625" style="3" bestFit="1" customWidth="1"/>
    <col min="14369" max="14370" width="9.28515625" style="3" bestFit="1" customWidth="1"/>
    <col min="14371" max="14371" width="9.140625" style="3"/>
    <col min="14372" max="14372" width="10.28515625" style="3" bestFit="1" customWidth="1"/>
    <col min="14373" max="14374" width="9.28515625" style="3" bestFit="1" customWidth="1"/>
    <col min="14375" max="14375" width="9.140625" style="3"/>
    <col min="14376" max="14376" width="10.28515625" style="3" bestFit="1" customWidth="1"/>
    <col min="14377" max="14378" width="9.28515625" style="3" bestFit="1" customWidth="1"/>
    <col min="14379" max="14379" width="9.140625" style="3"/>
    <col min="14380" max="14380" width="10.28515625" style="3" bestFit="1" customWidth="1"/>
    <col min="14381" max="14382" width="9.28515625" style="3" bestFit="1" customWidth="1"/>
    <col min="14383" max="14383" width="9.140625" style="3"/>
    <col min="14384" max="14384" width="10.28515625" style="3" bestFit="1" customWidth="1"/>
    <col min="14385" max="14386" width="9.28515625" style="3" bestFit="1" customWidth="1"/>
    <col min="14387" max="14387" width="9.140625" style="3"/>
    <col min="14388" max="14388" width="10.28515625" style="3" bestFit="1" customWidth="1"/>
    <col min="14389" max="14390" width="9.28515625" style="3" bestFit="1" customWidth="1"/>
    <col min="14391" max="14391" width="9.140625" style="3"/>
    <col min="14392" max="14392" width="10.28515625" style="3" bestFit="1" customWidth="1"/>
    <col min="14393" max="14394" width="9.28515625" style="3" bestFit="1" customWidth="1"/>
    <col min="14395" max="14395" width="9.140625" style="3"/>
    <col min="14396" max="14396" width="10.28515625" style="3" bestFit="1" customWidth="1"/>
    <col min="14397" max="14398" width="9.28515625" style="3" bestFit="1" customWidth="1"/>
    <col min="14399" max="14399" width="9.140625" style="3"/>
    <col min="14400" max="14400" width="10.28515625" style="3" bestFit="1" customWidth="1"/>
    <col min="14401" max="14402" width="9.28515625" style="3" bestFit="1" customWidth="1"/>
    <col min="14403" max="14403" width="9.140625" style="3"/>
    <col min="14404" max="14404" width="10.28515625" style="3" bestFit="1" customWidth="1"/>
    <col min="14405" max="14406" width="9.28515625" style="3" bestFit="1" customWidth="1"/>
    <col min="14407" max="14407" width="9.140625" style="3"/>
    <col min="14408" max="14408" width="10.28515625" style="3" bestFit="1" customWidth="1"/>
    <col min="14409" max="14410" width="9.28515625" style="3" bestFit="1" customWidth="1"/>
    <col min="14411" max="14411" width="9.140625" style="3"/>
    <col min="14412" max="14412" width="10.28515625" style="3" bestFit="1" customWidth="1"/>
    <col min="14413" max="14414" width="9.28515625" style="3" bestFit="1" customWidth="1"/>
    <col min="14415" max="14415" width="9.140625" style="3"/>
    <col min="14416" max="14416" width="10.28515625" style="3" bestFit="1" customWidth="1"/>
    <col min="14417" max="14418" width="9.28515625" style="3" bestFit="1" customWidth="1"/>
    <col min="14419" max="14419" width="9.140625" style="3"/>
    <col min="14420" max="14420" width="10.28515625" style="3" bestFit="1" customWidth="1"/>
    <col min="14421" max="14422" width="9.28515625" style="3" bestFit="1" customWidth="1"/>
    <col min="14423" max="14423" width="9.140625" style="3"/>
    <col min="14424" max="14424" width="10.28515625" style="3" bestFit="1" customWidth="1"/>
    <col min="14425" max="14426" width="9.28515625" style="3" bestFit="1" customWidth="1"/>
    <col min="14427" max="14427" width="9.140625" style="3"/>
    <col min="14428" max="14428" width="10.28515625" style="3" bestFit="1" customWidth="1"/>
    <col min="14429" max="14430" width="9.28515625" style="3" bestFit="1" customWidth="1"/>
    <col min="14431" max="14431" width="9.140625" style="3"/>
    <col min="14432" max="14432" width="10.28515625" style="3" bestFit="1" customWidth="1"/>
    <col min="14433" max="14434" width="9.28515625" style="3" bestFit="1" customWidth="1"/>
    <col min="14435" max="14435" width="9.140625" style="3"/>
    <col min="14436" max="14436" width="10.28515625" style="3" bestFit="1" customWidth="1"/>
    <col min="14437" max="14438" width="9.28515625" style="3" bestFit="1" customWidth="1"/>
    <col min="14439" max="14439" width="9.140625" style="3"/>
    <col min="14440" max="14440" width="10.28515625" style="3" bestFit="1" customWidth="1"/>
    <col min="14441" max="14442" width="9.28515625" style="3" bestFit="1" customWidth="1"/>
    <col min="14443" max="14443" width="9.140625" style="3"/>
    <col min="14444" max="14444" width="10.28515625" style="3" bestFit="1" customWidth="1"/>
    <col min="14445" max="14446" width="9.28515625" style="3" bestFit="1" customWidth="1"/>
    <col min="14447" max="14447" width="9.140625" style="3"/>
    <col min="14448" max="14448" width="10.28515625" style="3" bestFit="1" customWidth="1"/>
    <col min="14449" max="14450" width="9.28515625" style="3" bestFit="1" customWidth="1"/>
    <col min="14451" max="14451" width="9.140625" style="3"/>
    <col min="14452" max="14452" width="10.28515625" style="3" bestFit="1" customWidth="1"/>
    <col min="14453" max="14454" width="9.28515625" style="3" bestFit="1" customWidth="1"/>
    <col min="14455" max="14455" width="9.140625" style="3"/>
    <col min="14456" max="14456" width="10.28515625" style="3" bestFit="1" customWidth="1"/>
    <col min="14457" max="14458" width="9.28515625" style="3" bestFit="1" customWidth="1"/>
    <col min="14459" max="14459" width="9.140625" style="3"/>
    <col min="14460" max="14460" width="10.28515625" style="3" bestFit="1" customWidth="1"/>
    <col min="14461" max="14462" width="9.28515625" style="3" bestFit="1" customWidth="1"/>
    <col min="14463" max="14463" width="9.140625" style="3"/>
    <col min="14464" max="14464" width="10.28515625" style="3" bestFit="1" customWidth="1"/>
    <col min="14465" max="14466" width="9.28515625" style="3" bestFit="1" customWidth="1"/>
    <col min="14467" max="14467" width="9.140625" style="3"/>
    <col min="14468" max="14468" width="10.28515625" style="3" bestFit="1" customWidth="1"/>
    <col min="14469" max="14470" width="9.28515625" style="3" bestFit="1" customWidth="1"/>
    <col min="14471" max="14471" width="9.140625" style="3"/>
    <col min="14472" max="14472" width="10.28515625" style="3" bestFit="1" customWidth="1"/>
    <col min="14473" max="14474" width="9.28515625" style="3" bestFit="1" customWidth="1"/>
    <col min="14475" max="14475" width="9.140625" style="3"/>
    <col min="14476" max="14476" width="10.28515625" style="3" bestFit="1" customWidth="1"/>
    <col min="14477" max="14478" width="9.28515625" style="3" bestFit="1" customWidth="1"/>
    <col min="14479" max="14479" width="9.140625" style="3"/>
    <col min="14480" max="14480" width="10.28515625" style="3" bestFit="1" customWidth="1"/>
    <col min="14481" max="14482" width="9.28515625" style="3" bestFit="1" customWidth="1"/>
    <col min="14483" max="14483" width="9.140625" style="3"/>
    <col min="14484" max="14484" width="10.28515625" style="3" bestFit="1" customWidth="1"/>
    <col min="14485" max="14486" width="9.28515625" style="3" bestFit="1" customWidth="1"/>
    <col min="14487" max="14487" width="9.140625" style="3"/>
    <col min="14488" max="14488" width="10.28515625" style="3" bestFit="1" customWidth="1"/>
    <col min="14489" max="14490" width="9.28515625" style="3" bestFit="1" customWidth="1"/>
    <col min="14491" max="14491" width="9.140625" style="3"/>
    <col min="14492" max="14492" width="10.28515625" style="3" bestFit="1" customWidth="1"/>
    <col min="14493" max="14494" width="9.28515625" style="3" bestFit="1" customWidth="1"/>
    <col min="14495" max="14495" width="9.140625" style="3"/>
    <col min="14496" max="14496" width="10.28515625" style="3" bestFit="1" customWidth="1"/>
    <col min="14497" max="14498" width="9.28515625" style="3" bestFit="1" customWidth="1"/>
    <col min="14499" max="14499" width="9.140625" style="3"/>
    <col min="14500" max="14500" width="10.28515625" style="3" bestFit="1" customWidth="1"/>
    <col min="14501" max="14502" width="9.28515625" style="3" bestFit="1" customWidth="1"/>
    <col min="14503" max="14503" width="9.140625" style="3"/>
    <col min="14504" max="14504" width="10.28515625" style="3" bestFit="1" customWidth="1"/>
    <col min="14505" max="14506" width="9.28515625" style="3" bestFit="1" customWidth="1"/>
    <col min="14507" max="14507" width="9.140625" style="3"/>
    <col min="14508" max="14508" width="10.28515625" style="3" bestFit="1" customWidth="1"/>
    <col min="14509" max="14510" width="9.28515625" style="3" bestFit="1" customWidth="1"/>
    <col min="14511" max="14511" width="9.140625" style="3"/>
    <col min="14512" max="14512" width="10.28515625" style="3" bestFit="1" customWidth="1"/>
    <col min="14513" max="14514" width="9.28515625" style="3" bestFit="1" customWidth="1"/>
    <col min="14515" max="14515" width="9.140625" style="3"/>
    <col min="14516" max="14516" width="10.28515625" style="3" bestFit="1" customWidth="1"/>
    <col min="14517" max="14518" width="9.28515625" style="3" bestFit="1" customWidth="1"/>
    <col min="14519" max="14519" width="9.140625" style="3"/>
    <col min="14520" max="14520" width="10.28515625" style="3" bestFit="1" customWidth="1"/>
    <col min="14521" max="14522" width="9.28515625" style="3" bestFit="1" customWidth="1"/>
    <col min="14523" max="14523" width="9.140625" style="3"/>
    <col min="14524" max="14524" width="10.28515625" style="3" bestFit="1" customWidth="1"/>
    <col min="14525" max="14526" width="9.28515625" style="3" bestFit="1" customWidth="1"/>
    <col min="14527" max="14527" width="9.140625" style="3"/>
    <col min="14528" max="14528" width="10.28515625" style="3" bestFit="1" customWidth="1"/>
    <col min="14529" max="14530" width="9.28515625" style="3" bestFit="1" customWidth="1"/>
    <col min="14531" max="14531" width="9.140625" style="3"/>
    <col min="14532" max="14532" width="10.28515625" style="3" bestFit="1" customWidth="1"/>
    <col min="14533" max="14534" width="9.28515625" style="3" bestFit="1" customWidth="1"/>
    <col min="14535" max="14535" width="9.140625" style="3"/>
    <col min="14536" max="14536" width="10.28515625" style="3" bestFit="1" customWidth="1"/>
    <col min="14537" max="14538" width="9.28515625" style="3" bestFit="1" customWidth="1"/>
    <col min="14539" max="14539" width="9.140625" style="3"/>
    <col min="14540" max="14540" width="10.28515625" style="3" bestFit="1" customWidth="1"/>
    <col min="14541" max="14542" width="9.28515625" style="3" bestFit="1" customWidth="1"/>
    <col min="14543" max="14543" width="9.140625" style="3"/>
    <col min="14544" max="14544" width="10.28515625" style="3" bestFit="1" customWidth="1"/>
    <col min="14545" max="14546" width="9.28515625" style="3" bestFit="1" customWidth="1"/>
    <col min="14547" max="14547" width="9.140625" style="3"/>
    <col min="14548" max="14548" width="10.28515625" style="3" bestFit="1" customWidth="1"/>
    <col min="14549" max="14550" width="9.28515625" style="3" bestFit="1" customWidth="1"/>
    <col min="14551" max="14551" width="9.140625" style="3"/>
    <col min="14552" max="14552" width="10.28515625" style="3" bestFit="1" customWidth="1"/>
    <col min="14553" max="14554" width="9.28515625" style="3" bestFit="1" customWidth="1"/>
    <col min="14555" max="14555" width="9.140625" style="3"/>
    <col min="14556" max="14556" width="10.28515625" style="3" bestFit="1" customWidth="1"/>
    <col min="14557" max="14558" width="9.28515625" style="3" bestFit="1" customWidth="1"/>
    <col min="14559" max="14559" width="9.140625" style="3"/>
    <col min="14560" max="14560" width="10.28515625" style="3" bestFit="1" customWidth="1"/>
    <col min="14561" max="14562" width="9.28515625" style="3" bestFit="1" customWidth="1"/>
    <col min="14563" max="14563" width="9.140625" style="3"/>
    <col min="14564" max="14564" width="10.28515625" style="3" bestFit="1" customWidth="1"/>
    <col min="14565" max="14566" width="9.28515625" style="3" bestFit="1" customWidth="1"/>
    <col min="14567" max="14567" width="9.140625" style="3"/>
    <col min="14568" max="14568" width="10.28515625" style="3" bestFit="1" customWidth="1"/>
    <col min="14569" max="14570" width="9.28515625" style="3" bestFit="1" customWidth="1"/>
    <col min="14571" max="14571" width="9.140625" style="3"/>
    <col min="14572" max="14572" width="10.28515625" style="3" bestFit="1" customWidth="1"/>
    <col min="14573" max="14574" width="9.28515625" style="3" bestFit="1" customWidth="1"/>
    <col min="14575" max="14575" width="9.140625" style="3"/>
    <col min="14576" max="14576" width="10.28515625" style="3" bestFit="1" customWidth="1"/>
    <col min="14577" max="14578" width="9.28515625" style="3" bestFit="1" customWidth="1"/>
    <col min="14579" max="14579" width="9.140625" style="3"/>
    <col min="14580" max="14580" width="10.28515625" style="3" bestFit="1" customWidth="1"/>
    <col min="14581" max="14582" width="9.28515625" style="3" bestFit="1" customWidth="1"/>
    <col min="14583" max="14583" width="9.140625" style="3"/>
    <col min="14584" max="14584" width="10.28515625" style="3" bestFit="1" customWidth="1"/>
    <col min="14585" max="14586" width="9.28515625" style="3" bestFit="1" customWidth="1"/>
    <col min="14587" max="14587" width="9.140625" style="3"/>
    <col min="14588" max="14588" width="10.28515625" style="3" bestFit="1" customWidth="1"/>
    <col min="14589" max="14590" width="9.28515625" style="3" bestFit="1" customWidth="1"/>
    <col min="14591" max="14591" width="9.140625" style="3"/>
    <col min="14592" max="14592" width="10.28515625" style="3" bestFit="1" customWidth="1"/>
    <col min="14593" max="14594" width="9.28515625" style="3" bestFit="1" customWidth="1"/>
    <col min="14595" max="14595" width="9.140625" style="3"/>
    <col min="14596" max="14596" width="10.28515625" style="3" bestFit="1" customWidth="1"/>
    <col min="14597" max="14598" width="9.28515625" style="3" bestFit="1" customWidth="1"/>
    <col min="14599" max="14599" width="9.140625" style="3"/>
    <col min="14600" max="14600" width="10.28515625" style="3" bestFit="1" customWidth="1"/>
    <col min="14601" max="14602" width="9.28515625" style="3" bestFit="1" customWidth="1"/>
    <col min="14603" max="14603" width="9.140625" style="3"/>
    <col min="14604" max="14604" width="10.28515625" style="3" bestFit="1" customWidth="1"/>
    <col min="14605" max="14606" width="9.28515625" style="3" bestFit="1" customWidth="1"/>
    <col min="14607" max="14607" width="9.140625" style="3"/>
    <col min="14608" max="14608" width="10.28515625" style="3" bestFit="1" customWidth="1"/>
    <col min="14609" max="14610" width="9.28515625" style="3" bestFit="1" customWidth="1"/>
    <col min="14611" max="14611" width="9.140625" style="3"/>
    <col min="14612" max="14612" width="10.28515625" style="3" bestFit="1" customWidth="1"/>
    <col min="14613" max="14614" width="9.28515625" style="3" bestFit="1" customWidth="1"/>
    <col min="14615" max="14615" width="9.140625" style="3"/>
    <col min="14616" max="14616" width="10.28515625" style="3" bestFit="1" customWidth="1"/>
    <col min="14617" max="14618" width="9.28515625" style="3" bestFit="1" customWidth="1"/>
    <col min="14619" max="14619" width="9.140625" style="3"/>
    <col min="14620" max="14620" width="10.28515625" style="3" bestFit="1" customWidth="1"/>
    <col min="14621" max="14622" width="9.28515625" style="3" bestFit="1" customWidth="1"/>
    <col min="14623" max="14623" width="9.140625" style="3"/>
    <col min="14624" max="14624" width="10.28515625" style="3" bestFit="1" customWidth="1"/>
    <col min="14625" max="14626" width="9.28515625" style="3" bestFit="1" customWidth="1"/>
    <col min="14627" max="14627" width="9.140625" style="3"/>
    <col min="14628" max="14628" width="10.28515625" style="3" bestFit="1" customWidth="1"/>
    <col min="14629" max="14630" width="9.28515625" style="3" bestFit="1" customWidth="1"/>
    <col min="14631" max="14631" width="9.140625" style="3"/>
    <col min="14632" max="14632" width="10.28515625" style="3" bestFit="1" customWidth="1"/>
    <col min="14633" max="14634" width="9.28515625" style="3" bestFit="1" customWidth="1"/>
    <col min="14635" max="14635" width="9.140625" style="3"/>
    <col min="14636" max="14636" width="10.28515625" style="3" bestFit="1" customWidth="1"/>
    <col min="14637" max="14638" width="9.28515625" style="3" bestFit="1" customWidth="1"/>
    <col min="14639" max="14639" width="9.140625" style="3"/>
    <col min="14640" max="14640" width="10.28515625" style="3" bestFit="1" customWidth="1"/>
    <col min="14641" max="14642" width="9.28515625" style="3" bestFit="1" customWidth="1"/>
    <col min="14643" max="14643" width="9.140625" style="3"/>
    <col min="14644" max="14644" width="10.28515625" style="3" bestFit="1" customWidth="1"/>
    <col min="14645" max="14646" width="9.28515625" style="3" bestFit="1" customWidth="1"/>
    <col min="14647" max="14647" width="9.140625" style="3"/>
    <col min="14648" max="14648" width="10.28515625" style="3" bestFit="1" customWidth="1"/>
    <col min="14649" max="14650" width="9.28515625" style="3" bestFit="1" customWidth="1"/>
    <col min="14651" max="14651" width="9.140625" style="3"/>
    <col min="14652" max="14652" width="10.28515625" style="3" bestFit="1" customWidth="1"/>
    <col min="14653" max="14654" width="9.28515625" style="3" bestFit="1" customWidth="1"/>
    <col min="14655" max="14655" width="9.140625" style="3"/>
    <col min="14656" max="14656" width="10.28515625" style="3" bestFit="1" customWidth="1"/>
    <col min="14657" max="14658" width="9.28515625" style="3" bestFit="1" customWidth="1"/>
    <col min="14659" max="14659" width="9.140625" style="3"/>
    <col min="14660" max="14660" width="10.28515625" style="3" bestFit="1" customWidth="1"/>
    <col min="14661" max="14662" width="9.28515625" style="3" bestFit="1" customWidth="1"/>
    <col min="14663" max="14663" width="9.140625" style="3"/>
    <col min="14664" max="14664" width="10.28515625" style="3" bestFit="1" customWidth="1"/>
    <col min="14665" max="14666" width="9.28515625" style="3" bestFit="1" customWidth="1"/>
    <col min="14667" max="14667" width="9.140625" style="3"/>
    <col min="14668" max="14668" width="10.28515625" style="3" bestFit="1" customWidth="1"/>
    <col min="14669" max="14670" width="9.28515625" style="3" bestFit="1" customWidth="1"/>
    <col min="14671" max="14671" width="9.140625" style="3"/>
    <col min="14672" max="14672" width="10.28515625" style="3" bestFit="1" customWidth="1"/>
    <col min="14673" max="14674" width="9.28515625" style="3" bestFit="1" customWidth="1"/>
    <col min="14675" max="14675" width="9.140625" style="3"/>
    <col min="14676" max="14676" width="10.28515625" style="3" bestFit="1" customWidth="1"/>
    <col min="14677" max="14678" width="9.28515625" style="3" bestFit="1" customWidth="1"/>
    <col min="14679" max="14679" width="9.140625" style="3"/>
    <col min="14680" max="14680" width="10.28515625" style="3" bestFit="1" customWidth="1"/>
    <col min="14681" max="14682" width="9.28515625" style="3" bestFit="1" customWidth="1"/>
    <col min="14683" max="14683" width="9.140625" style="3"/>
    <col min="14684" max="14684" width="10.28515625" style="3" bestFit="1" customWidth="1"/>
    <col min="14685" max="14686" width="9.28515625" style="3" bestFit="1" customWidth="1"/>
    <col min="14687" max="14687" width="9.140625" style="3"/>
    <col min="14688" max="14688" width="10.28515625" style="3" bestFit="1" customWidth="1"/>
    <col min="14689" max="14690" width="9.28515625" style="3" bestFit="1" customWidth="1"/>
    <col min="14691" max="14691" width="9.140625" style="3"/>
    <col min="14692" max="14692" width="10.28515625" style="3" bestFit="1" customWidth="1"/>
    <col min="14693" max="14694" width="9.28515625" style="3" bestFit="1" customWidth="1"/>
    <col min="14695" max="14695" width="9.140625" style="3"/>
    <col min="14696" max="14696" width="10.28515625" style="3" bestFit="1" customWidth="1"/>
    <col min="14697" max="14698" width="9.28515625" style="3" bestFit="1" customWidth="1"/>
    <col min="14699" max="14699" width="9.140625" style="3"/>
    <col min="14700" max="14700" width="10.28515625" style="3" bestFit="1" customWidth="1"/>
    <col min="14701" max="14702" width="9.28515625" style="3" bestFit="1" customWidth="1"/>
    <col min="14703" max="14703" width="9.140625" style="3"/>
    <col min="14704" max="14704" width="10.28515625" style="3" bestFit="1" customWidth="1"/>
    <col min="14705" max="14706" width="9.28515625" style="3" bestFit="1" customWidth="1"/>
    <col min="14707" max="14707" width="9.140625" style="3"/>
    <col min="14708" max="14708" width="10.28515625" style="3" bestFit="1" customWidth="1"/>
    <col min="14709" max="14710" width="9.28515625" style="3" bestFit="1" customWidth="1"/>
    <col min="14711" max="14711" width="9.140625" style="3"/>
    <col min="14712" max="14712" width="10.28515625" style="3" bestFit="1" customWidth="1"/>
    <col min="14713" max="14714" width="9.28515625" style="3" bestFit="1" customWidth="1"/>
    <col min="14715" max="14715" width="9.140625" style="3"/>
    <col min="14716" max="14716" width="10.28515625" style="3" bestFit="1" customWidth="1"/>
    <col min="14717" max="14718" width="9.28515625" style="3" bestFit="1" customWidth="1"/>
    <col min="14719" max="14719" width="9.140625" style="3"/>
    <col min="14720" max="14720" width="10.28515625" style="3" bestFit="1" customWidth="1"/>
    <col min="14721" max="14722" width="9.28515625" style="3" bestFit="1" customWidth="1"/>
    <col min="14723" max="14723" width="9.140625" style="3"/>
    <col min="14724" max="14724" width="10.28515625" style="3" bestFit="1" customWidth="1"/>
    <col min="14725" max="14726" width="9.28515625" style="3" bestFit="1" customWidth="1"/>
    <col min="14727" max="14727" width="9.140625" style="3"/>
    <col min="14728" max="14728" width="10.28515625" style="3" bestFit="1" customWidth="1"/>
    <col min="14729" max="14730" width="9.28515625" style="3" bestFit="1" customWidth="1"/>
    <col min="14731" max="14731" width="9.140625" style="3"/>
    <col min="14732" max="14732" width="10.28515625" style="3" bestFit="1" customWidth="1"/>
    <col min="14733" max="14734" width="9.28515625" style="3" bestFit="1" customWidth="1"/>
    <col min="14735" max="14735" width="9.140625" style="3"/>
    <col min="14736" max="14736" width="10.28515625" style="3" bestFit="1" customWidth="1"/>
    <col min="14737" max="14738" width="9.28515625" style="3" bestFit="1" customWidth="1"/>
    <col min="14739" max="14739" width="9.140625" style="3"/>
    <col min="14740" max="14740" width="10.28515625" style="3" bestFit="1" customWidth="1"/>
    <col min="14741" max="14742" width="9.28515625" style="3" bestFit="1" customWidth="1"/>
    <col min="14743" max="14743" width="9.140625" style="3"/>
    <col min="14744" max="14744" width="10.28515625" style="3" bestFit="1" customWidth="1"/>
    <col min="14745" max="14746" width="9.28515625" style="3" bestFit="1" customWidth="1"/>
    <col min="14747" max="14747" width="9.140625" style="3"/>
    <col min="14748" max="14748" width="10.28515625" style="3" bestFit="1" customWidth="1"/>
    <col min="14749" max="14750" width="9.28515625" style="3" bestFit="1" customWidth="1"/>
    <col min="14751" max="14751" width="9.140625" style="3"/>
    <col min="14752" max="14752" width="10.28515625" style="3" bestFit="1" customWidth="1"/>
    <col min="14753" max="14754" width="9.28515625" style="3" bestFit="1" customWidth="1"/>
    <col min="14755" max="14755" width="9.140625" style="3"/>
    <col min="14756" max="14756" width="10.28515625" style="3" bestFit="1" customWidth="1"/>
    <col min="14757" max="14758" width="9.28515625" style="3" bestFit="1" customWidth="1"/>
    <col min="14759" max="14759" width="9.140625" style="3"/>
    <col min="14760" max="14760" width="10.28515625" style="3" bestFit="1" customWidth="1"/>
    <col min="14761" max="14762" width="9.28515625" style="3" bestFit="1" customWidth="1"/>
    <col min="14763" max="14763" width="9.140625" style="3"/>
    <col min="14764" max="14764" width="10.28515625" style="3" bestFit="1" customWidth="1"/>
    <col min="14765" max="14766" width="9.28515625" style="3" bestFit="1" customWidth="1"/>
    <col min="14767" max="14767" width="9.140625" style="3"/>
    <col min="14768" max="14768" width="10.28515625" style="3" bestFit="1" customWidth="1"/>
    <col min="14769" max="14770" width="9.28515625" style="3" bestFit="1" customWidth="1"/>
    <col min="14771" max="14771" width="9.140625" style="3"/>
    <col min="14772" max="14772" width="10.28515625" style="3" bestFit="1" customWidth="1"/>
    <col min="14773" max="14774" width="9.28515625" style="3" bestFit="1" customWidth="1"/>
    <col min="14775" max="14775" width="9.140625" style="3"/>
    <col min="14776" max="14776" width="10.28515625" style="3" bestFit="1" customWidth="1"/>
    <col min="14777" max="14778" width="9.28515625" style="3" bestFit="1" customWidth="1"/>
    <col min="14779" max="14779" width="9.140625" style="3"/>
    <col min="14780" max="14780" width="10.28515625" style="3" bestFit="1" customWidth="1"/>
    <col min="14781" max="14782" width="9.28515625" style="3" bestFit="1" customWidth="1"/>
    <col min="14783" max="14783" width="9.140625" style="3"/>
    <col min="14784" max="14784" width="10.28515625" style="3" bestFit="1" customWidth="1"/>
    <col min="14785" max="14786" width="9.28515625" style="3" bestFit="1" customWidth="1"/>
    <col min="14787" max="14787" width="9.140625" style="3"/>
    <col min="14788" max="14788" width="10.28515625" style="3" bestFit="1" customWidth="1"/>
    <col min="14789" max="14790" width="9.28515625" style="3" bestFit="1" customWidth="1"/>
    <col min="14791" max="14791" width="9.140625" style="3"/>
    <col min="14792" max="14792" width="10.28515625" style="3" bestFit="1" customWidth="1"/>
    <col min="14793" max="14794" width="9.28515625" style="3" bestFit="1" customWidth="1"/>
    <col min="14795" max="14795" width="9.140625" style="3"/>
    <col min="14796" max="14796" width="10.28515625" style="3" bestFit="1" customWidth="1"/>
    <col min="14797" max="14798" width="9.28515625" style="3" bestFit="1" customWidth="1"/>
    <col min="14799" max="14799" width="9.140625" style="3"/>
    <col min="14800" max="14800" width="10.28515625" style="3" bestFit="1" customWidth="1"/>
    <col min="14801" max="14802" width="9.28515625" style="3" bestFit="1" customWidth="1"/>
    <col min="14803" max="14803" width="9.140625" style="3"/>
    <col min="14804" max="14804" width="10.28515625" style="3" bestFit="1" customWidth="1"/>
    <col min="14805" max="14806" width="9.28515625" style="3" bestFit="1" customWidth="1"/>
    <col min="14807" max="14807" width="9.140625" style="3"/>
    <col min="14808" max="14808" width="10.28515625" style="3" bestFit="1" customWidth="1"/>
    <col min="14809" max="14810" width="9.28515625" style="3" bestFit="1" customWidth="1"/>
    <col min="14811" max="14811" width="9.140625" style="3"/>
    <col min="14812" max="14812" width="10.28515625" style="3" bestFit="1" customWidth="1"/>
    <col min="14813" max="14814" width="9.28515625" style="3" bestFit="1" customWidth="1"/>
    <col min="14815" max="14815" width="9.140625" style="3"/>
    <col min="14816" max="14816" width="10.28515625" style="3" bestFit="1" customWidth="1"/>
    <col min="14817" max="14818" width="9.28515625" style="3" bestFit="1" customWidth="1"/>
    <col min="14819" max="14819" width="9.140625" style="3"/>
    <col min="14820" max="14820" width="10.28515625" style="3" bestFit="1" customWidth="1"/>
    <col min="14821" max="14822" width="9.28515625" style="3" bestFit="1" customWidth="1"/>
    <col min="14823" max="14823" width="9.140625" style="3"/>
    <col min="14824" max="14824" width="10.28515625" style="3" bestFit="1" customWidth="1"/>
    <col min="14825" max="14826" width="9.28515625" style="3" bestFit="1" customWidth="1"/>
    <col min="14827" max="14827" width="9.140625" style="3"/>
    <col min="14828" max="14828" width="10.28515625" style="3" bestFit="1" customWidth="1"/>
    <col min="14829" max="14830" width="9.28515625" style="3" bestFit="1" customWidth="1"/>
    <col min="14831" max="14831" width="9.140625" style="3"/>
    <col min="14832" max="14832" width="10.28515625" style="3" bestFit="1" customWidth="1"/>
    <col min="14833" max="14834" width="9.28515625" style="3" bestFit="1" customWidth="1"/>
    <col min="14835" max="14835" width="9.140625" style="3"/>
    <col min="14836" max="14836" width="10.28515625" style="3" bestFit="1" customWidth="1"/>
    <col min="14837" max="14838" width="9.28515625" style="3" bestFit="1" customWidth="1"/>
    <col min="14839" max="14839" width="9.140625" style="3"/>
    <col min="14840" max="14840" width="10.28515625" style="3" bestFit="1" customWidth="1"/>
    <col min="14841" max="14842" width="9.28515625" style="3" bestFit="1" customWidth="1"/>
    <col min="14843" max="14843" width="9.140625" style="3"/>
    <col min="14844" max="14844" width="10.28515625" style="3" bestFit="1" customWidth="1"/>
    <col min="14845" max="14846" width="9.28515625" style="3" bestFit="1" customWidth="1"/>
    <col min="14847" max="14847" width="9.140625" style="3"/>
    <col min="14848" max="14848" width="10.28515625" style="3" bestFit="1" customWidth="1"/>
    <col min="14849" max="14850" width="9.28515625" style="3" bestFit="1" customWidth="1"/>
    <col min="14851" max="14851" width="9.140625" style="3"/>
    <col min="14852" max="14852" width="10.28515625" style="3" bestFit="1" customWidth="1"/>
    <col min="14853" max="14854" width="9.28515625" style="3" bestFit="1" customWidth="1"/>
    <col min="14855" max="14855" width="9.140625" style="3"/>
    <col min="14856" max="14856" width="10.28515625" style="3" bestFit="1" customWidth="1"/>
    <col min="14857" max="14858" width="9.28515625" style="3" bestFit="1" customWidth="1"/>
    <col min="14859" max="14859" width="9.140625" style="3"/>
    <col min="14860" max="14860" width="10.28515625" style="3" bestFit="1" customWidth="1"/>
    <col min="14861" max="14862" width="9.28515625" style="3" bestFit="1" customWidth="1"/>
    <col min="14863" max="14863" width="9.140625" style="3"/>
    <col min="14864" max="14864" width="10.28515625" style="3" bestFit="1" customWidth="1"/>
    <col min="14865" max="14866" width="9.28515625" style="3" bestFit="1" customWidth="1"/>
    <col min="14867" max="14867" width="9.140625" style="3"/>
    <col min="14868" max="14868" width="10.28515625" style="3" bestFit="1" customWidth="1"/>
    <col min="14869" max="14870" width="9.28515625" style="3" bestFit="1" customWidth="1"/>
    <col min="14871" max="14871" width="9.140625" style="3"/>
    <col min="14872" max="14872" width="10.28515625" style="3" bestFit="1" customWidth="1"/>
    <col min="14873" max="14874" width="9.28515625" style="3" bestFit="1" customWidth="1"/>
    <col min="14875" max="14875" width="9.140625" style="3"/>
    <col min="14876" max="14876" width="10.28515625" style="3" bestFit="1" customWidth="1"/>
    <col min="14877" max="14878" width="9.28515625" style="3" bestFit="1" customWidth="1"/>
    <col min="14879" max="14879" width="9.140625" style="3"/>
    <col min="14880" max="14880" width="10.28515625" style="3" bestFit="1" customWidth="1"/>
    <col min="14881" max="14882" width="9.28515625" style="3" bestFit="1" customWidth="1"/>
    <col min="14883" max="14883" width="9.140625" style="3"/>
    <col min="14884" max="14884" width="10.28515625" style="3" bestFit="1" customWidth="1"/>
    <col min="14885" max="14886" width="9.28515625" style="3" bestFit="1" customWidth="1"/>
    <col min="14887" max="14887" width="9.140625" style="3"/>
    <col min="14888" max="14888" width="10.28515625" style="3" bestFit="1" customWidth="1"/>
    <col min="14889" max="14890" width="9.28515625" style="3" bestFit="1" customWidth="1"/>
    <col min="14891" max="14891" width="9.140625" style="3"/>
    <col min="14892" max="14892" width="10.28515625" style="3" bestFit="1" customWidth="1"/>
    <col min="14893" max="14894" width="9.28515625" style="3" bestFit="1" customWidth="1"/>
    <col min="14895" max="14895" width="9.140625" style="3"/>
    <col min="14896" max="14896" width="10.28515625" style="3" bestFit="1" customWidth="1"/>
    <col min="14897" max="14898" width="9.28515625" style="3" bestFit="1" customWidth="1"/>
    <col min="14899" max="14899" width="9.140625" style="3"/>
    <col min="14900" max="14900" width="10.28515625" style="3" bestFit="1" customWidth="1"/>
    <col min="14901" max="14902" width="9.28515625" style="3" bestFit="1" customWidth="1"/>
    <col min="14903" max="14903" width="9.140625" style="3"/>
    <col min="14904" max="14904" width="10.28515625" style="3" bestFit="1" customWidth="1"/>
    <col min="14905" max="14906" width="9.28515625" style="3" bestFit="1" customWidth="1"/>
    <col min="14907" max="14907" width="9.140625" style="3"/>
    <col min="14908" max="14908" width="10.28515625" style="3" bestFit="1" customWidth="1"/>
    <col min="14909" max="14910" width="9.28515625" style="3" bestFit="1" customWidth="1"/>
    <col min="14911" max="14911" width="9.140625" style="3"/>
    <col min="14912" max="14912" width="10.28515625" style="3" bestFit="1" customWidth="1"/>
    <col min="14913" max="14914" width="9.28515625" style="3" bestFit="1" customWidth="1"/>
    <col min="14915" max="14915" width="9.140625" style="3"/>
    <col min="14916" max="14916" width="10.28515625" style="3" bestFit="1" customWidth="1"/>
    <col min="14917" max="14918" width="9.28515625" style="3" bestFit="1" customWidth="1"/>
    <col min="14919" max="14919" width="9.140625" style="3"/>
    <col min="14920" max="14920" width="10.28515625" style="3" bestFit="1" customWidth="1"/>
    <col min="14921" max="14922" width="9.28515625" style="3" bestFit="1" customWidth="1"/>
    <col min="14923" max="14923" width="9.140625" style="3"/>
    <col min="14924" max="14924" width="10.28515625" style="3" bestFit="1" customWidth="1"/>
    <col min="14925" max="14926" width="9.28515625" style="3" bestFit="1" customWidth="1"/>
    <col min="14927" max="14927" width="9.140625" style="3"/>
    <col min="14928" max="14928" width="10.28515625" style="3" bestFit="1" customWidth="1"/>
    <col min="14929" max="14930" width="9.28515625" style="3" bestFit="1" customWidth="1"/>
    <col min="14931" max="14931" width="9.140625" style="3"/>
    <col min="14932" max="14932" width="10.28515625" style="3" bestFit="1" customWidth="1"/>
    <col min="14933" max="14934" width="9.28515625" style="3" bestFit="1" customWidth="1"/>
    <col min="14935" max="14935" width="9.140625" style="3"/>
    <col min="14936" max="14936" width="10.28515625" style="3" bestFit="1" customWidth="1"/>
    <col min="14937" max="14938" width="9.28515625" style="3" bestFit="1" customWidth="1"/>
    <col min="14939" max="14939" width="9.140625" style="3"/>
    <col min="14940" max="14940" width="10.28515625" style="3" bestFit="1" customWidth="1"/>
    <col min="14941" max="14942" width="9.28515625" style="3" bestFit="1" customWidth="1"/>
    <col min="14943" max="14943" width="9.140625" style="3"/>
    <col min="14944" max="14944" width="10.28515625" style="3" bestFit="1" customWidth="1"/>
    <col min="14945" max="14946" width="9.28515625" style="3" bestFit="1" customWidth="1"/>
    <col min="14947" max="14947" width="9.140625" style="3"/>
    <col min="14948" max="14948" width="10.28515625" style="3" bestFit="1" customWidth="1"/>
    <col min="14949" max="14950" width="9.28515625" style="3" bestFit="1" customWidth="1"/>
    <col min="14951" max="14951" width="9.140625" style="3"/>
    <col min="14952" max="14952" width="10.28515625" style="3" bestFit="1" customWidth="1"/>
    <col min="14953" max="14954" width="9.28515625" style="3" bestFit="1" customWidth="1"/>
    <col min="14955" max="14955" width="9.140625" style="3"/>
    <col min="14956" max="14956" width="10.28515625" style="3" bestFit="1" customWidth="1"/>
    <col min="14957" max="14958" width="9.28515625" style="3" bestFit="1" customWidth="1"/>
    <col min="14959" max="14959" width="9.140625" style="3"/>
    <col min="14960" max="14960" width="10.28515625" style="3" bestFit="1" customWidth="1"/>
    <col min="14961" max="14962" width="9.28515625" style="3" bestFit="1" customWidth="1"/>
    <col min="14963" max="14963" width="9.140625" style="3"/>
    <col min="14964" max="14964" width="10.28515625" style="3" bestFit="1" customWidth="1"/>
    <col min="14965" max="14966" width="9.28515625" style="3" bestFit="1" customWidth="1"/>
    <col min="14967" max="14967" width="9.140625" style="3"/>
    <col min="14968" max="14968" width="10.28515625" style="3" bestFit="1" customWidth="1"/>
    <col min="14969" max="14970" width="9.28515625" style="3" bestFit="1" customWidth="1"/>
    <col min="14971" max="14971" width="9.140625" style="3"/>
    <col min="14972" max="14972" width="10.28515625" style="3" bestFit="1" customWidth="1"/>
    <col min="14973" max="14974" width="9.28515625" style="3" bestFit="1" customWidth="1"/>
    <col min="14975" max="14975" width="9.140625" style="3"/>
    <col min="14976" max="14976" width="10.28515625" style="3" bestFit="1" customWidth="1"/>
    <col min="14977" max="14978" width="9.28515625" style="3" bestFit="1" customWidth="1"/>
    <col min="14979" max="14979" width="9.140625" style="3"/>
    <col min="14980" max="14980" width="10.28515625" style="3" bestFit="1" customWidth="1"/>
    <col min="14981" max="14982" width="9.28515625" style="3" bestFit="1" customWidth="1"/>
    <col min="14983" max="14983" width="9.140625" style="3"/>
    <col min="14984" max="14984" width="10.28515625" style="3" bestFit="1" customWidth="1"/>
    <col min="14985" max="14986" width="9.28515625" style="3" bestFit="1" customWidth="1"/>
    <col min="14987" max="14987" width="9.140625" style="3"/>
    <col min="14988" max="14988" width="10.28515625" style="3" bestFit="1" customWidth="1"/>
    <col min="14989" max="14990" width="9.28515625" style="3" bestFit="1" customWidth="1"/>
    <col min="14991" max="14991" width="9.140625" style="3"/>
    <col min="14992" max="14992" width="10.28515625" style="3" bestFit="1" customWidth="1"/>
    <col min="14993" max="14994" width="9.28515625" style="3" bestFit="1" customWidth="1"/>
    <col min="14995" max="14995" width="9.140625" style="3"/>
    <col min="14996" max="14996" width="10.28515625" style="3" bestFit="1" customWidth="1"/>
    <col min="14997" max="14998" width="9.28515625" style="3" bestFit="1" customWidth="1"/>
    <col min="14999" max="14999" width="9.140625" style="3"/>
    <col min="15000" max="15000" width="10.28515625" style="3" bestFit="1" customWidth="1"/>
    <col min="15001" max="15002" width="9.28515625" style="3" bestFit="1" customWidth="1"/>
    <col min="15003" max="15003" width="9.140625" style="3"/>
    <col min="15004" max="15004" width="10.28515625" style="3" bestFit="1" customWidth="1"/>
    <col min="15005" max="15006" width="9.28515625" style="3" bestFit="1" customWidth="1"/>
    <col min="15007" max="15007" width="9.140625" style="3"/>
    <col min="15008" max="15008" width="10.28515625" style="3" bestFit="1" customWidth="1"/>
    <col min="15009" max="15010" width="9.28515625" style="3" bestFit="1" customWidth="1"/>
    <col min="15011" max="15011" width="9.140625" style="3"/>
    <col min="15012" max="15012" width="10.28515625" style="3" bestFit="1" customWidth="1"/>
    <col min="15013" max="15014" width="9.28515625" style="3" bestFit="1" customWidth="1"/>
    <col min="15015" max="15015" width="9.140625" style="3"/>
    <col min="15016" max="15016" width="10.28515625" style="3" bestFit="1" customWidth="1"/>
    <col min="15017" max="15018" width="9.28515625" style="3" bestFit="1" customWidth="1"/>
    <col min="15019" max="15019" width="9.140625" style="3"/>
    <col min="15020" max="15020" width="10.28515625" style="3" bestFit="1" customWidth="1"/>
    <col min="15021" max="15022" width="9.28515625" style="3" bestFit="1" customWidth="1"/>
    <col min="15023" max="15023" width="9.140625" style="3"/>
    <col min="15024" max="15024" width="10.28515625" style="3" bestFit="1" customWidth="1"/>
    <col min="15025" max="15026" width="9.28515625" style="3" bestFit="1" customWidth="1"/>
    <col min="15027" max="15027" width="9.140625" style="3"/>
    <col min="15028" max="15028" width="10.28515625" style="3" bestFit="1" customWidth="1"/>
    <col min="15029" max="15030" width="9.28515625" style="3" bestFit="1" customWidth="1"/>
    <col min="15031" max="15031" width="9.140625" style="3"/>
    <col min="15032" max="15032" width="10.28515625" style="3" bestFit="1" customWidth="1"/>
    <col min="15033" max="15034" width="9.28515625" style="3" bestFit="1" customWidth="1"/>
    <col min="15035" max="15035" width="9.140625" style="3"/>
    <col min="15036" max="15036" width="10.28515625" style="3" bestFit="1" customWidth="1"/>
    <col min="15037" max="15038" width="9.28515625" style="3" bestFit="1" customWidth="1"/>
    <col min="15039" max="15039" width="9.140625" style="3"/>
    <col min="15040" max="15040" width="10.28515625" style="3" bestFit="1" customWidth="1"/>
    <col min="15041" max="15042" width="9.28515625" style="3" bestFit="1" customWidth="1"/>
    <col min="15043" max="15043" width="9.140625" style="3"/>
    <col min="15044" max="15044" width="10.28515625" style="3" bestFit="1" customWidth="1"/>
    <col min="15045" max="15046" width="9.28515625" style="3" bestFit="1" customWidth="1"/>
    <col min="15047" max="15047" width="9.140625" style="3"/>
    <col min="15048" max="15048" width="10.28515625" style="3" bestFit="1" customWidth="1"/>
    <col min="15049" max="15050" width="9.28515625" style="3" bestFit="1" customWidth="1"/>
    <col min="15051" max="15051" width="9.140625" style="3"/>
    <col min="15052" max="15052" width="10.28515625" style="3" bestFit="1" customWidth="1"/>
    <col min="15053" max="15054" width="9.28515625" style="3" bestFit="1" customWidth="1"/>
    <col min="15055" max="15055" width="9.140625" style="3"/>
    <col min="15056" max="15056" width="10.28515625" style="3" bestFit="1" customWidth="1"/>
    <col min="15057" max="15058" width="9.28515625" style="3" bestFit="1" customWidth="1"/>
    <col min="15059" max="15059" width="9.140625" style="3"/>
    <col min="15060" max="15060" width="10.28515625" style="3" bestFit="1" customWidth="1"/>
    <col min="15061" max="15062" width="9.28515625" style="3" bestFit="1" customWidth="1"/>
    <col min="15063" max="15063" width="9.140625" style="3"/>
    <col min="15064" max="15064" width="10.28515625" style="3" bestFit="1" customWidth="1"/>
    <col min="15065" max="15066" width="9.28515625" style="3" bestFit="1" customWidth="1"/>
    <col min="15067" max="15067" width="9.140625" style="3"/>
    <col min="15068" max="15068" width="10.28515625" style="3" bestFit="1" customWidth="1"/>
    <col min="15069" max="15070" width="9.28515625" style="3" bestFit="1" customWidth="1"/>
    <col min="15071" max="15071" width="9.140625" style="3"/>
    <col min="15072" max="15072" width="10.28515625" style="3" bestFit="1" customWidth="1"/>
    <col min="15073" max="15074" width="9.28515625" style="3" bestFit="1" customWidth="1"/>
    <col min="15075" max="15075" width="9.140625" style="3"/>
    <col min="15076" max="15076" width="10.28515625" style="3" bestFit="1" customWidth="1"/>
    <col min="15077" max="15078" width="9.28515625" style="3" bestFit="1" customWidth="1"/>
    <col min="15079" max="15079" width="9.140625" style="3"/>
    <col min="15080" max="15080" width="10.28515625" style="3" bestFit="1" customWidth="1"/>
    <col min="15081" max="15082" width="9.28515625" style="3" bestFit="1" customWidth="1"/>
    <col min="15083" max="15083" width="9.140625" style="3"/>
    <col min="15084" max="15084" width="10.28515625" style="3" bestFit="1" customWidth="1"/>
    <col min="15085" max="15086" width="9.28515625" style="3" bestFit="1" customWidth="1"/>
    <col min="15087" max="15087" width="9.140625" style="3"/>
    <col min="15088" max="15088" width="10.28515625" style="3" bestFit="1" customWidth="1"/>
    <col min="15089" max="15090" width="9.28515625" style="3" bestFit="1" customWidth="1"/>
    <col min="15091" max="15091" width="9.140625" style="3"/>
    <col min="15092" max="15092" width="10.28515625" style="3" bestFit="1" customWidth="1"/>
    <col min="15093" max="15094" width="9.28515625" style="3" bestFit="1" customWidth="1"/>
    <col min="15095" max="15095" width="9.140625" style="3"/>
    <col min="15096" max="15096" width="10.28515625" style="3" bestFit="1" customWidth="1"/>
    <col min="15097" max="15098" width="9.28515625" style="3" bestFit="1" customWidth="1"/>
    <col min="15099" max="15099" width="9.140625" style="3"/>
    <col min="15100" max="15100" width="10.28515625" style="3" bestFit="1" customWidth="1"/>
    <col min="15101" max="15102" width="9.28515625" style="3" bestFit="1" customWidth="1"/>
    <col min="15103" max="15103" width="9.140625" style="3"/>
    <col min="15104" max="15104" width="10.28515625" style="3" bestFit="1" customWidth="1"/>
    <col min="15105" max="15106" width="9.28515625" style="3" bestFit="1" customWidth="1"/>
    <col min="15107" max="15107" width="9.140625" style="3"/>
    <col min="15108" max="15108" width="10.28515625" style="3" bestFit="1" customWidth="1"/>
    <col min="15109" max="15110" width="9.28515625" style="3" bestFit="1" customWidth="1"/>
    <col min="15111" max="15111" width="9.140625" style="3"/>
    <col min="15112" max="15112" width="10.28515625" style="3" bestFit="1" customWidth="1"/>
    <col min="15113" max="15114" width="9.28515625" style="3" bestFit="1" customWidth="1"/>
    <col min="15115" max="15115" width="9.140625" style="3"/>
    <col min="15116" max="15116" width="10.28515625" style="3" bestFit="1" customWidth="1"/>
    <col min="15117" max="15118" width="9.28515625" style="3" bestFit="1" customWidth="1"/>
    <col min="15119" max="15119" width="9.140625" style="3"/>
    <col min="15120" max="15120" width="10.28515625" style="3" bestFit="1" customWidth="1"/>
    <col min="15121" max="15122" width="9.28515625" style="3" bestFit="1" customWidth="1"/>
    <col min="15123" max="15123" width="9.140625" style="3"/>
    <col min="15124" max="15124" width="10.28515625" style="3" bestFit="1" customWidth="1"/>
    <col min="15125" max="15126" width="9.28515625" style="3" bestFit="1" customWidth="1"/>
    <col min="15127" max="15127" width="9.140625" style="3"/>
    <col min="15128" max="15128" width="10.28515625" style="3" bestFit="1" customWidth="1"/>
    <col min="15129" max="15130" width="9.28515625" style="3" bestFit="1" customWidth="1"/>
    <col min="15131" max="15131" width="9.140625" style="3"/>
    <col min="15132" max="15132" width="10.28515625" style="3" bestFit="1" customWidth="1"/>
    <col min="15133" max="15134" width="9.28515625" style="3" bestFit="1" customWidth="1"/>
    <col min="15135" max="15135" width="9.140625" style="3"/>
    <col min="15136" max="15136" width="10.28515625" style="3" bestFit="1" customWidth="1"/>
    <col min="15137" max="15138" width="9.28515625" style="3" bestFit="1" customWidth="1"/>
    <col min="15139" max="15139" width="9.140625" style="3"/>
    <col min="15140" max="15140" width="10.28515625" style="3" bestFit="1" customWidth="1"/>
    <col min="15141" max="15142" width="9.28515625" style="3" bestFit="1" customWidth="1"/>
    <col min="15143" max="15143" width="9.140625" style="3"/>
    <col min="15144" max="15144" width="10.28515625" style="3" bestFit="1" customWidth="1"/>
    <col min="15145" max="15146" width="9.28515625" style="3" bestFit="1" customWidth="1"/>
    <col min="15147" max="15147" width="9.140625" style="3"/>
    <col min="15148" max="15148" width="10.28515625" style="3" bestFit="1" customWidth="1"/>
    <col min="15149" max="15150" width="9.28515625" style="3" bestFit="1" customWidth="1"/>
    <col min="15151" max="15151" width="9.140625" style="3"/>
    <col min="15152" max="15152" width="10.28515625" style="3" bestFit="1" customWidth="1"/>
    <col min="15153" max="15154" width="9.28515625" style="3" bestFit="1" customWidth="1"/>
    <col min="15155" max="15155" width="9.140625" style="3"/>
    <col min="15156" max="15156" width="10.28515625" style="3" bestFit="1" customWidth="1"/>
    <col min="15157" max="15158" width="9.28515625" style="3" bestFit="1" customWidth="1"/>
    <col min="15159" max="15159" width="9.140625" style="3"/>
    <col min="15160" max="15160" width="10.28515625" style="3" bestFit="1" customWidth="1"/>
    <col min="15161" max="15162" width="9.28515625" style="3" bestFit="1" customWidth="1"/>
    <col min="15163" max="15163" width="9.140625" style="3"/>
    <col min="15164" max="15164" width="10.28515625" style="3" bestFit="1" customWidth="1"/>
    <col min="15165" max="15166" width="9.28515625" style="3" bestFit="1" customWidth="1"/>
    <col min="15167" max="15167" width="9.140625" style="3"/>
    <col min="15168" max="15168" width="10.28515625" style="3" bestFit="1" customWidth="1"/>
    <col min="15169" max="15170" width="9.28515625" style="3" bestFit="1" customWidth="1"/>
    <col min="15171" max="15171" width="9.140625" style="3"/>
    <col min="15172" max="15172" width="10.28515625" style="3" bestFit="1" customWidth="1"/>
    <col min="15173" max="15174" width="9.28515625" style="3" bestFit="1" customWidth="1"/>
    <col min="15175" max="15175" width="9.140625" style="3"/>
    <col min="15176" max="15176" width="10.28515625" style="3" bestFit="1" customWidth="1"/>
    <col min="15177" max="15178" width="9.28515625" style="3" bestFit="1" customWidth="1"/>
    <col min="15179" max="15179" width="9.140625" style="3"/>
    <col min="15180" max="15180" width="10.28515625" style="3" bestFit="1" customWidth="1"/>
    <col min="15181" max="15182" width="9.28515625" style="3" bestFit="1" customWidth="1"/>
    <col min="15183" max="15183" width="9.140625" style="3"/>
    <col min="15184" max="15184" width="10.28515625" style="3" bestFit="1" customWidth="1"/>
    <col min="15185" max="15186" width="9.28515625" style="3" bestFit="1" customWidth="1"/>
    <col min="15187" max="15187" width="9.140625" style="3"/>
    <col min="15188" max="15188" width="10.28515625" style="3" bestFit="1" customWidth="1"/>
    <col min="15189" max="15190" width="9.28515625" style="3" bestFit="1" customWidth="1"/>
    <col min="15191" max="15191" width="9.140625" style="3"/>
    <col min="15192" max="15192" width="10.28515625" style="3" bestFit="1" customWidth="1"/>
    <col min="15193" max="15194" width="9.28515625" style="3" bestFit="1" customWidth="1"/>
    <col min="15195" max="15195" width="9.140625" style="3"/>
    <col min="15196" max="15196" width="10.28515625" style="3" bestFit="1" customWidth="1"/>
    <col min="15197" max="15198" width="9.28515625" style="3" bestFit="1" customWidth="1"/>
    <col min="15199" max="15199" width="9.140625" style="3"/>
    <col min="15200" max="15200" width="10.28515625" style="3" bestFit="1" customWidth="1"/>
    <col min="15201" max="15202" width="9.28515625" style="3" bestFit="1" customWidth="1"/>
    <col min="15203" max="15203" width="9.140625" style="3"/>
    <col min="15204" max="15204" width="10.28515625" style="3" bestFit="1" customWidth="1"/>
    <col min="15205" max="15206" width="9.28515625" style="3" bestFit="1" customWidth="1"/>
    <col min="15207" max="15207" width="9.140625" style="3"/>
    <col min="15208" max="15208" width="10.28515625" style="3" bestFit="1" customWidth="1"/>
    <col min="15209" max="15210" width="9.28515625" style="3" bestFit="1" customWidth="1"/>
    <col min="15211" max="15211" width="9.140625" style="3"/>
    <col min="15212" max="15212" width="10.28515625" style="3" bestFit="1" customWidth="1"/>
    <col min="15213" max="15214" width="9.28515625" style="3" bestFit="1" customWidth="1"/>
    <col min="15215" max="15215" width="9.140625" style="3"/>
    <col min="15216" max="15216" width="10.28515625" style="3" bestFit="1" customWidth="1"/>
    <col min="15217" max="15218" width="9.28515625" style="3" bestFit="1" customWidth="1"/>
    <col min="15219" max="15219" width="9.140625" style="3"/>
    <col min="15220" max="15220" width="10.28515625" style="3" bestFit="1" customWidth="1"/>
    <col min="15221" max="15222" width="9.28515625" style="3" bestFit="1" customWidth="1"/>
    <col min="15223" max="15223" width="9.140625" style="3"/>
    <col min="15224" max="15224" width="10.28515625" style="3" bestFit="1" customWidth="1"/>
    <col min="15225" max="15226" width="9.28515625" style="3" bestFit="1" customWidth="1"/>
    <col min="15227" max="15227" width="9.140625" style="3"/>
    <col min="15228" max="15228" width="10.28515625" style="3" bestFit="1" customWidth="1"/>
    <col min="15229" max="15230" width="9.28515625" style="3" bestFit="1" customWidth="1"/>
    <col min="15231" max="15231" width="9.140625" style="3"/>
    <col min="15232" max="15232" width="10.28515625" style="3" bestFit="1" customWidth="1"/>
    <col min="15233" max="15234" width="9.28515625" style="3" bestFit="1" customWidth="1"/>
    <col min="15235" max="15235" width="9.140625" style="3"/>
    <col min="15236" max="15236" width="10.28515625" style="3" bestFit="1" customWidth="1"/>
    <col min="15237" max="15238" width="9.28515625" style="3" bestFit="1" customWidth="1"/>
    <col min="15239" max="15239" width="9.140625" style="3"/>
    <col min="15240" max="15240" width="10.28515625" style="3" bestFit="1" customWidth="1"/>
    <col min="15241" max="15242" width="9.28515625" style="3" bestFit="1" customWidth="1"/>
    <col min="15243" max="15243" width="9.140625" style="3"/>
    <col min="15244" max="15244" width="10.28515625" style="3" bestFit="1" customWidth="1"/>
    <col min="15245" max="15246" width="9.28515625" style="3" bestFit="1" customWidth="1"/>
    <col min="15247" max="15247" width="9.140625" style="3"/>
    <col min="15248" max="15248" width="10.28515625" style="3" bestFit="1" customWidth="1"/>
    <col min="15249" max="15250" width="9.28515625" style="3" bestFit="1" customWidth="1"/>
    <col min="15251" max="15251" width="9.140625" style="3"/>
    <col min="15252" max="15252" width="10.28515625" style="3" bestFit="1" customWidth="1"/>
    <col min="15253" max="15254" width="9.28515625" style="3" bestFit="1" customWidth="1"/>
    <col min="15255" max="15255" width="9.140625" style="3"/>
    <col min="15256" max="15256" width="10.28515625" style="3" bestFit="1" customWidth="1"/>
    <col min="15257" max="15258" width="9.28515625" style="3" bestFit="1" customWidth="1"/>
    <col min="15259" max="15259" width="9.140625" style="3"/>
    <col min="15260" max="15260" width="10.28515625" style="3" bestFit="1" customWidth="1"/>
    <col min="15261" max="15262" width="9.28515625" style="3" bestFit="1" customWidth="1"/>
    <col min="15263" max="15263" width="9.140625" style="3"/>
    <col min="15264" max="15264" width="10.28515625" style="3" bestFit="1" customWidth="1"/>
    <col min="15265" max="15266" width="9.28515625" style="3" bestFit="1" customWidth="1"/>
    <col min="15267" max="15267" width="9.140625" style="3"/>
    <col min="15268" max="15268" width="10.28515625" style="3" bestFit="1" customWidth="1"/>
    <col min="15269" max="15270" width="9.28515625" style="3" bestFit="1" customWidth="1"/>
    <col min="15271" max="15271" width="9.140625" style="3"/>
    <col min="15272" max="15272" width="10.28515625" style="3" bestFit="1" customWidth="1"/>
    <col min="15273" max="15274" width="9.28515625" style="3" bestFit="1" customWidth="1"/>
    <col min="15275" max="15275" width="9.140625" style="3"/>
    <col min="15276" max="15276" width="10.28515625" style="3" bestFit="1" customWidth="1"/>
    <col min="15277" max="15278" width="9.28515625" style="3" bestFit="1" customWidth="1"/>
    <col min="15279" max="15279" width="9.140625" style="3"/>
    <col min="15280" max="15280" width="10.28515625" style="3" bestFit="1" customWidth="1"/>
    <col min="15281" max="15282" width="9.28515625" style="3" bestFit="1" customWidth="1"/>
    <col min="15283" max="15283" width="9.140625" style="3"/>
    <col min="15284" max="15284" width="10.28515625" style="3" bestFit="1" customWidth="1"/>
    <col min="15285" max="15286" width="9.28515625" style="3" bestFit="1" customWidth="1"/>
    <col min="15287" max="15287" width="9.140625" style="3"/>
    <col min="15288" max="15288" width="10.28515625" style="3" bestFit="1" customWidth="1"/>
    <col min="15289" max="15290" width="9.28515625" style="3" bestFit="1" customWidth="1"/>
    <col min="15291" max="15291" width="9.140625" style="3"/>
    <col min="15292" max="15292" width="10.28515625" style="3" bestFit="1" customWidth="1"/>
    <col min="15293" max="15294" width="9.28515625" style="3" bestFit="1" customWidth="1"/>
    <col min="15295" max="15295" width="9.140625" style="3"/>
    <col min="15296" max="15296" width="10.28515625" style="3" bestFit="1" customWidth="1"/>
    <col min="15297" max="15298" width="9.28515625" style="3" bestFit="1" customWidth="1"/>
    <col min="15299" max="15299" width="9.140625" style="3"/>
    <col min="15300" max="15300" width="10.28515625" style="3" bestFit="1" customWidth="1"/>
    <col min="15301" max="15302" width="9.28515625" style="3" bestFit="1" customWidth="1"/>
    <col min="15303" max="15303" width="9.140625" style="3"/>
    <col min="15304" max="15304" width="10.28515625" style="3" bestFit="1" customWidth="1"/>
    <col min="15305" max="15306" width="9.28515625" style="3" bestFit="1" customWidth="1"/>
    <col min="15307" max="15307" width="9.140625" style="3"/>
    <col min="15308" max="15308" width="10.28515625" style="3" bestFit="1" customWidth="1"/>
    <col min="15309" max="15310" width="9.28515625" style="3" bestFit="1" customWidth="1"/>
    <col min="15311" max="15311" width="9.140625" style="3"/>
    <col min="15312" max="15312" width="10.28515625" style="3" bestFit="1" customWidth="1"/>
    <col min="15313" max="15314" width="9.28515625" style="3" bestFit="1" customWidth="1"/>
    <col min="15315" max="15315" width="9.140625" style="3"/>
    <col min="15316" max="15316" width="10.28515625" style="3" bestFit="1" customWidth="1"/>
    <col min="15317" max="15318" width="9.28515625" style="3" bestFit="1" customWidth="1"/>
    <col min="15319" max="15319" width="9.140625" style="3"/>
    <col min="15320" max="15320" width="10.28515625" style="3" bestFit="1" customWidth="1"/>
    <col min="15321" max="15322" width="9.28515625" style="3" bestFit="1" customWidth="1"/>
    <col min="15323" max="15323" width="9.140625" style="3"/>
    <col min="15324" max="15324" width="10.28515625" style="3" bestFit="1" customWidth="1"/>
    <col min="15325" max="15326" width="9.28515625" style="3" bestFit="1" customWidth="1"/>
    <col min="15327" max="15327" width="9.140625" style="3"/>
    <col min="15328" max="15328" width="10.28515625" style="3" bestFit="1" customWidth="1"/>
    <col min="15329" max="15330" width="9.28515625" style="3" bestFit="1" customWidth="1"/>
    <col min="15331" max="15331" width="9.140625" style="3"/>
    <col min="15332" max="15332" width="10.28515625" style="3" bestFit="1" customWidth="1"/>
    <col min="15333" max="15334" width="9.28515625" style="3" bestFit="1" customWidth="1"/>
    <col min="15335" max="15335" width="9.140625" style="3"/>
    <col min="15336" max="15336" width="10.28515625" style="3" bestFit="1" customWidth="1"/>
    <col min="15337" max="15338" width="9.28515625" style="3" bestFit="1" customWidth="1"/>
    <col min="15339" max="15339" width="9.140625" style="3"/>
    <col min="15340" max="15340" width="10.28515625" style="3" bestFit="1" customWidth="1"/>
    <col min="15341" max="15342" width="9.28515625" style="3" bestFit="1" customWidth="1"/>
    <col min="15343" max="15343" width="9.140625" style="3"/>
    <col min="15344" max="15344" width="10.28515625" style="3" bestFit="1" customWidth="1"/>
    <col min="15345" max="15346" width="9.28515625" style="3" bestFit="1" customWidth="1"/>
    <col min="15347" max="15347" width="9.140625" style="3"/>
    <col min="15348" max="15348" width="10.28515625" style="3" bestFit="1" customWidth="1"/>
    <col min="15349" max="15350" width="9.28515625" style="3" bestFit="1" customWidth="1"/>
    <col min="15351" max="15351" width="9.140625" style="3"/>
    <col min="15352" max="15352" width="10.28515625" style="3" bestFit="1" customWidth="1"/>
    <col min="15353" max="15354" width="9.28515625" style="3" bestFit="1" customWidth="1"/>
    <col min="15355" max="15355" width="9.140625" style="3"/>
    <col min="15356" max="15356" width="10.28515625" style="3" bestFit="1" customWidth="1"/>
    <col min="15357" max="15358" width="9.28515625" style="3" bestFit="1" customWidth="1"/>
    <col min="15359" max="15359" width="9.140625" style="3"/>
    <col min="15360" max="15360" width="10.28515625" style="3" bestFit="1" customWidth="1"/>
    <col min="15361" max="15362" width="9.28515625" style="3" bestFit="1" customWidth="1"/>
    <col min="15363" max="15363" width="9.140625" style="3"/>
    <col min="15364" max="15364" width="10.28515625" style="3" bestFit="1" customWidth="1"/>
    <col min="15365" max="15366" width="9.28515625" style="3" bestFit="1" customWidth="1"/>
    <col min="15367" max="15367" width="9.140625" style="3"/>
    <col min="15368" max="15368" width="10.28515625" style="3" bestFit="1" customWidth="1"/>
    <col min="15369" max="15370" width="9.28515625" style="3" bestFit="1" customWidth="1"/>
    <col min="15371" max="15371" width="9.140625" style="3"/>
    <col min="15372" max="15372" width="10.28515625" style="3" bestFit="1" customWidth="1"/>
    <col min="15373" max="15374" width="9.28515625" style="3" bestFit="1" customWidth="1"/>
    <col min="15375" max="15375" width="9.140625" style="3"/>
    <col min="15376" max="15376" width="10.28515625" style="3" bestFit="1" customWidth="1"/>
    <col min="15377" max="15378" width="9.28515625" style="3" bestFit="1" customWidth="1"/>
    <col min="15379" max="15379" width="9.140625" style="3"/>
    <col min="15380" max="15380" width="10.28515625" style="3" bestFit="1" customWidth="1"/>
    <col min="15381" max="15382" width="9.28515625" style="3" bestFit="1" customWidth="1"/>
    <col min="15383" max="15383" width="9.140625" style="3"/>
    <col min="15384" max="15384" width="10.28515625" style="3" bestFit="1" customWidth="1"/>
    <col min="15385" max="15386" width="9.28515625" style="3" bestFit="1" customWidth="1"/>
    <col min="15387" max="15387" width="9.140625" style="3"/>
    <col min="15388" max="15388" width="10.28515625" style="3" bestFit="1" customWidth="1"/>
    <col min="15389" max="15390" width="9.28515625" style="3" bestFit="1" customWidth="1"/>
    <col min="15391" max="15391" width="9.140625" style="3"/>
    <col min="15392" max="15392" width="10.28515625" style="3" bestFit="1" customWidth="1"/>
    <col min="15393" max="15394" width="9.28515625" style="3" bestFit="1" customWidth="1"/>
    <col min="15395" max="15395" width="9.140625" style="3"/>
    <col min="15396" max="15396" width="10.28515625" style="3" bestFit="1" customWidth="1"/>
    <col min="15397" max="15398" width="9.28515625" style="3" bestFit="1" customWidth="1"/>
    <col min="15399" max="15399" width="9.140625" style="3"/>
    <col min="15400" max="15400" width="10.28515625" style="3" bestFit="1" customWidth="1"/>
    <col min="15401" max="15402" width="9.28515625" style="3" bestFit="1" customWidth="1"/>
    <col min="15403" max="15403" width="9.140625" style="3"/>
    <col min="15404" max="15404" width="10.28515625" style="3" bestFit="1" customWidth="1"/>
    <col min="15405" max="15406" width="9.28515625" style="3" bestFit="1" customWidth="1"/>
    <col min="15407" max="15407" width="9.140625" style="3"/>
    <col min="15408" max="15408" width="10.28515625" style="3" bestFit="1" customWidth="1"/>
    <col min="15409" max="15410" width="9.28515625" style="3" bestFit="1" customWidth="1"/>
    <col min="15411" max="15411" width="9.140625" style="3"/>
    <col min="15412" max="15412" width="10.28515625" style="3" bestFit="1" customWidth="1"/>
    <col min="15413" max="15414" width="9.28515625" style="3" bestFit="1" customWidth="1"/>
    <col min="15415" max="15415" width="9.140625" style="3"/>
    <col min="15416" max="15416" width="10.28515625" style="3" bestFit="1" customWidth="1"/>
    <col min="15417" max="15418" width="9.28515625" style="3" bestFit="1" customWidth="1"/>
    <col min="15419" max="15419" width="9.140625" style="3"/>
    <col min="15420" max="15420" width="10.28515625" style="3" bestFit="1" customWidth="1"/>
    <col min="15421" max="15422" width="9.28515625" style="3" bestFit="1" customWidth="1"/>
    <col min="15423" max="15423" width="9.140625" style="3"/>
    <col min="15424" max="15424" width="10.28515625" style="3" bestFit="1" customWidth="1"/>
    <col min="15425" max="15426" width="9.28515625" style="3" bestFit="1" customWidth="1"/>
    <col min="15427" max="15427" width="9.140625" style="3"/>
    <col min="15428" max="15428" width="10.28515625" style="3" bestFit="1" customWidth="1"/>
    <col min="15429" max="15430" width="9.28515625" style="3" bestFit="1" customWidth="1"/>
    <col min="15431" max="15431" width="9.140625" style="3"/>
    <col min="15432" max="15432" width="10.28515625" style="3" bestFit="1" customWidth="1"/>
    <col min="15433" max="15434" width="9.28515625" style="3" bestFit="1" customWidth="1"/>
    <col min="15435" max="15435" width="9.140625" style="3"/>
    <col min="15436" max="15436" width="10.28515625" style="3" bestFit="1" customWidth="1"/>
    <col min="15437" max="15438" width="9.28515625" style="3" bestFit="1" customWidth="1"/>
    <col min="15439" max="15439" width="9.140625" style="3"/>
    <col min="15440" max="15440" width="10.28515625" style="3" bestFit="1" customWidth="1"/>
    <col min="15441" max="15442" width="9.28515625" style="3" bestFit="1" customWidth="1"/>
    <col min="15443" max="15443" width="9.140625" style="3"/>
    <col min="15444" max="15444" width="10.28515625" style="3" bestFit="1" customWidth="1"/>
    <col min="15445" max="15446" width="9.28515625" style="3" bestFit="1" customWidth="1"/>
    <col min="15447" max="15447" width="9.140625" style="3"/>
    <col min="15448" max="15448" width="10.28515625" style="3" bestFit="1" customWidth="1"/>
    <col min="15449" max="15450" width="9.28515625" style="3" bestFit="1" customWidth="1"/>
    <col min="15451" max="15451" width="9.140625" style="3"/>
    <col min="15452" max="15452" width="10.28515625" style="3" bestFit="1" customWidth="1"/>
    <col min="15453" max="15454" width="9.28515625" style="3" bestFit="1" customWidth="1"/>
    <col min="15455" max="15455" width="9.140625" style="3"/>
    <col min="15456" max="15456" width="10.28515625" style="3" bestFit="1" customWidth="1"/>
    <col min="15457" max="15458" width="9.28515625" style="3" bestFit="1" customWidth="1"/>
    <col min="15459" max="15459" width="9.140625" style="3"/>
    <col min="15460" max="15460" width="10.28515625" style="3" bestFit="1" customWidth="1"/>
    <col min="15461" max="15462" width="9.28515625" style="3" bestFit="1" customWidth="1"/>
    <col min="15463" max="15463" width="9.140625" style="3"/>
    <col min="15464" max="15464" width="10.28515625" style="3" bestFit="1" customWidth="1"/>
    <col min="15465" max="15466" width="9.28515625" style="3" bestFit="1" customWidth="1"/>
    <col min="15467" max="15467" width="9.140625" style="3"/>
    <col min="15468" max="15468" width="10.28515625" style="3" bestFit="1" customWidth="1"/>
    <col min="15469" max="15470" width="9.28515625" style="3" bestFit="1" customWidth="1"/>
    <col min="15471" max="15471" width="9.140625" style="3"/>
    <col min="15472" max="15472" width="10.28515625" style="3" bestFit="1" customWidth="1"/>
    <col min="15473" max="15474" width="9.28515625" style="3" bestFit="1" customWidth="1"/>
    <col min="15475" max="15475" width="9.140625" style="3"/>
    <col min="15476" max="15476" width="10.28515625" style="3" bestFit="1" customWidth="1"/>
    <col min="15477" max="15478" width="9.28515625" style="3" bestFit="1" customWidth="1"/>
    <col min="15479" max="15479" width="9.140625" style="3"/>
    <col min="15480" max="15480" width="10.28515625" style="3" bestFit="1" customWidth="1"/>
    <col min="15481" max="15482" width="9.28515625" style="3" bestFit="1" customWidth="1"/>
    <col min="15483" max="15483" width="9.140625" style="3"/>
    <col min="15484" max="15484" width="10.28515625" style="3" bestFit="1" customWidth="1"/>
    <col min="15485" max="15486" width="9.28515625" style="3" bestFit="1" customWidth="1"/>
    <col min="15487" max="15487" width="9.140625" style="3"/>
    <col min="15488" max="15488" width="10.28515625" style="3" bestFit="1" customWidth="1"/>
    <col min="15489" max="15490" width="9.28515625" style="3" bestFit="1" customWidth="1"/>
    <col min="15491" max="15491" width="9.140625" style="3"/>
    <col min="15492" max="15492" width="10.28515625" style="3" bestFit="1" customWidth="1"/>
    <col min="15493" max="15494" width="9.28515625" style="3" bestFit="1" customWidth="1"/>
    <col min="15495" max="15495" width="9.140625" style="3"/>
    <col min="15496" max="15496" width="10.28515625" style="3" bestFit="1" customWidth="1"/>
    <col min="15497" max="15498" width="9.28515625" style="3" bestFit="1" customWidth="1"/>
    <col min="15499" max="15499" width="9.140625" style="3"/>
    <col min="15500" max="15500" width="10.28515625" style="3" bestFit="1" customWidth="1"/>
    <col min="15501" max="15502" width="9.28515625" style="3" bestFit="1" customWidth="1"/>
    <col min="15503" max="15503" width="9.140625" style="3"/>
    <col min="15504" max="15504" width="10.28515625" style="3" bestFit="1" customWidth="1"/>
    <col min="15505" max="15506" width="9.28515625" style="3" bestFit="1" customWidth="1"/>
    <col min="15507" max="15507" width="9.140625" style="3"/>
    <col min="15508" max="15508" width="10.28515625" style="3" bestFit="1" customWidth="1"/>
    <col min="15509" max="15510" width="9.28515625" style="3" bestFit="1" customWidth="1"/>
    <col min="15511" max="15511" width="9.140625" style="3"/>
    <col min="15512" max="15512" width="10.28515625" style="3" bestFit="1" customWidth="1"/>
    <col min="15513" max="15514" width="9.28515625" style="3" bestFit="1" customWidth="1"/>
    <col min="15515" max="15515" width="9.140625" style="3"/>
    <col min="15516" max="15516" width="10.28515625" style="3" bestFit="1" customWidth="1"/>
    <col min="15517" max="15518" width="9.28515625" style="3" bestFit="1" customWidth="1"/>
    <col min="15519" max="15519" width="9.140625" style="3"/>
    <col min="15520" max="15520" width="10.28515625" style="3" bestFit="1" customWidth="1"/>
    <col min="15521" max="15522" width="9.28515625" style="3" bestFit="1" customWidth="1"/>
    <col min="15523" max="15523" width="9.140625" style="3"/>
    <col min="15524" max="15524" width="10.28515625" style="3" bestFit="1" customWidth="1"/>
    <col min="15525" max="15526" width="9.28515625" style="3" bestFit="1" customWidth="1"/>
    <col min="15527" max="15527" width="9.140625" style="3"/>
    <col min="15528" max="15528" width="10.28515625" style="3" bestFit="1" customWidth="1"/>
    <col min="15529" max="15530" width="9.28515625" style="3" bestFit="1" customWidth="1"/>
    <col min="15531" max="15531" width="9.140625" style="3"/>
    <col min="15532" max="15532" width="10.28515625" style="3" bestFit="1" customWidth="1"/>
    <col min="15533" max="15534" width="9.28515625" style="3" bestFit="1" customWidth="1"/>
    <col min="15535" max="15535" width="9.140625" style="3"/>
    <col min="15536" max="15536" width="10.28515625" style="3" bestFit="1" customWidth="1"/>
    <col min="15537" max="15538" width="9.28515625" style="3" bestFit="1" customWidth="1"/>
    <col min="15539" max="15539" width="9.140625" style="3"/>
    <col min="15540" max="15540" width="10.28515625" style="3" bestFit="1" customWidth="1"/>
    <col min="15541" max="15542" width="9.28515625" style="3" bestFit="1" customWidth="1"/>
    <col min="15543" max="15543" width="9.140625" style="3"/>
    <col min="15544" max="15544" width="10.28515625" style="3" bestFit="1" customWidth="1"/>
    <col min="15545" max="15546" width="9.28515625" style="3" bestFit="1" customWidth="1"/>
    <col min="15547" max="15547" width="9.140625" style="3"/>
    <col min="15548" max="15548" width="10.28515625" style="3" bestFit="1" customWidth="1"/>
    <col min="15549" max="15550" width="9.28515625" style="3" bestFit="1" customWidth="1"/>
    <col min="15551" max="15551" width="9.140625" style="3"/>
    <col min="15552" max="15552" width="10.28515625" style="3" bestFit="1" customWidth="1"/>
    <col min="15553" max="15554" width="9.28515625" style="3" bestFit="1" customWidth="1"/>
    <col min="15555" max="15555" width="9.140625" style="3"/>
    <col min="15556" max="15556" width="10.28515625" style="3" bestFit="1" customWidth="1"/>
    <col min="15557" max="15558" width="9.28515625" style="3" bestFit="1" customWidth="1"/>
    <col min="15559" max="15559" width="9.140625" style="3"/>
    <col min="15560" max="15560" width="10.28515625" style="3" bestFit="1" customWidth="1"/>
    <col min="15561" max="15562" width="9.28515625" style="3" bestFit="1" customWidth="1"/>
    <col min="15563" max="15563" width="9.140625" style="3"/>
    <col min="15564" max="15564" width="10.28515625" style="3" bestFit="1" customWidth="1"/>
    <col min="15565" max="15566" width="9.28515625" style="3" bestFit="1" customWidth="1"/>
    <col min="15567" max="15567" width="9.140625" style="3"/>
    <col min="15568" max="15568" width="10.28515625" style="3" bestFit="1" customWidth="1"/>
    <col min="15569" max="15570" width="9.28515625" style="3" bestFit="1" customWidth="1"/>
    <col min="15571" max="15571" width="9.140625" style="3"/>
    <col min="15572" max="15572" width="10.28515625" style="3" bestFit="1" customWidth="1"/>
    <col min="15573" max="15574" width="9.28515625" style="3" bestFit="1" customWidth="1"/>
    <col min="15575" max="15575" width="9.140625" style="3"/>
    <col min="15576" max="15576" width="10.28515625" style="3" bestFit="1" customWidth="1"/>
    <col min="15577" max="15578" width="9.28515625" style="3" bestFit="1" customWidth="1"/>
    <col min="15579" max="15579" width="9.140625" style="3"/>
    <col min="15580" max="15580" width="10.28515625" style="3" bestFit="1" customWidth="1"/>
    <col min="15581" max="15582" width="9.28515625" style="3" bestFit="1" customWidth="1"/>
    <col min="15583" max="15583" width="9.140625" style="3"/>
    <col min="15584" max="15584" width="10.28515625" style="3" bestFit="1" customWidth="1"/>
    <col min="15585" max="15586" width="9.28515625" style="3" bestFit="1" customWidth="1"/>
    <col min="15587" max="15587" width="9.140625" style="3"/>
    <col min="15588" max="15588" width="10.28515625" style="3" bestFit="1" customWidth="1"/>
    <col min="15589" max="15590" width="9.28515625" style="3" bestFit="1" customWidth="1"/>
    <col min="15591" max="15591" width="9.140625" style="3"/>
    <col min="15592" max="15592" width="10.28515625" style="3" bestFit="1" customWidth="1"/>
    <col min="15593" max="15594" width="9.28515625" style="3" bestFit="1" customWidth="1"/>
    <col min="15595" max="15595" width="9.140625" style="3"/>
    <col min="15596" max="15596" width="10.28515625" style="3" bestFit="1" customWidth="1"/>
    <col min="15597" max="15598" width="9.28515625" style="3" bestFit="1" customWidth="1"/>
    <col min="15599" max="15599" width="9.140625" style="3"/>
    <col min="15600" max="15600" width="10.28515625" style="3" bestFit="1" customWidth="1"/>
    <col min="15601" max="15602" width="9.28515625" style="3" bestFit="1" customWidth="1"/>
    <col min="15603" max="15603" width="9.140625" style="3"/>
    <col min="15604" max="15604" width="10.28515625" style="3" bestFit="1" customWidth="1"/>
    <col min="15605" max="15606" width="9.28515625" style="3" bestFit="1" customWidth="1"/>
    <col min="15607" max="15607" width="9.140625" style="3"/>
    <col min="15608" max="15608" width="10.28515625" style="3" bestFit="1" customWidth="1"/>
    <col min="15609" max="15610" width="9.28515625" style="3" bestFit="1" customWidth="1"/>
    <col min="15611" max="15611" width="9.140625" style="3"/>
    <col min="15612" max="15612" width="10.28515625" style="3" bestFit="1" customWidth="1"/>
    <col min="15613" max="15614" width="9.28515625" style="3" bestFit="1" customWidth="1"/>
    <col min="15615" max="15615" width="9.140625" style="3"/>
    <col min="15616" max="15616" width="10.28515625" style="3" bestFit="1" customWidth="1"/>
    <col min="15617" max="15618" width="9.28515625" style="3" bestFit="1" customWidth="1"/>
    <col min="15619" max="15619" width="9.140625" style="3"/>
    <col min="15620" max="15620" width="10.28515625" style="3" bestFit="1" customWidth="1"/>
    <col min="15621" max="15622" width="9.28515625" style="3" bestFit="1" customWidth="1"/>
    <col min="15623" max="15623" width="9.140625" style="3"/>
    <col min="15624" max="15624" width="10.28515625" style="3" bestFit="1" customWidth="1"/>
    <col min="15625" max="15626" width="9.28515625" style="3" bestFit="1" customWidth="1"/>
    <col min="15627" max="15627" width="9.140625" style="3"/>
    <col min="15628" max="15628" width="10.28515625" style="3" bestFit="1" customWidth="1"/>
    <col min="15629" max="15630" width="9.28515625" style="3" bestFit="1" customWidth="1"/>
    <col min="15631" max="15631" width="9.140625" style="3"/>
    <col min="15632" max="15632" width="10.28515625" style="3" bestFit="1" customWidth="1"/>
    <col min="15633" max="15634" width="9.28515625" style="3" bestFit="1" customWidth="1"/>
    <col min="15635" max="15635" width="9.140625" style="3"/>
    <col min="15636" max="15636" width="10.28515625" style="3" bestFit="1" customWidth="1"/>
    <col min="15637" max="15638" width="9.28515625" style="3" bestFit="1" customWidth="1"/>
    <col min="15639" max="15639" width="9.140625" style="3"/>
    <col min="15640" max="15640" width="10.28515625" style="3" bestFit="1" customWidth="1"/>
    <col min="15641" max="15642" width="9.28515625" style="3" bestFit="1" customWidth="1"/>
    <col min="15643" max="15643" width="9.140625" style="3"/>
    <col min="15644" max="15644" width="10.28515625" style="3" bestFit="1" customWidth="1"/>
    <col min="15645" max="15646" width="9.28515625" style="3" bestFit="1" customWidth="1"/>
    <col min="15647" max="15647" width="9.140625" style="3"/>
    <col min="15648" max="15648" width="10.28515625" style="3" bestFit="1" customWidth="1"/>
    <col min="15649" max="15650" width="9.28515625" style="3" bestFit="1" customWidth="1"/>
    <col min="15651" max="15651" width="9.140625" style="3"/>
    <col min="15652" max="15652" width="10.28515625" style="3" bestFit="1" customWidth="1"/>
    <col min="15653" max="15654" width="9.28515625" style="3" bestFit="1" customWidth="1"/>
    <col min="15655" max="15655" width="9.140625" style="3"/>
    <col min="15656" max="15656" width="10.28515625" style="3" bestFit="1" customWidth="1"/>
    <col min="15657" max="15658" width="9.28515625" style="3" bestFit="1" customWidth="1"/>
    <col min="15659" max="15659" width="9.140625" style="3"/>
    <col min="15660" max="15660" width="10.28515625" style="3" bestFit="1" customWidth="1"/>
    <col min="15661" max="15662" width="9.28515625" style="3" bestFit="1" customWidth="1"/>
    <col min="15663" max="15663" width="9.140625" style="3"/>
    <col min="15664" max="15664" width="10.28515625" style="3" bestFit="1" customWidth="1"/>
    <col min="15665" max="15666" width="9.28515625" style="3" bestFit="1" customWidth="1"/>
    <col min="15667" max="15667" width="9.140625" style="3"/>
    <col min="15668" max="15668" width="10.28515625" style="3" bestFit="1" customWidth="1"/>
    <col min="15669" max="15670" width="9.28515625" style="3" bestFit="1" customWidth="1"/>
    <col min="15671" max="15671" width="9.140625" style="3"/>
    <col min="15672" max="15672" width="10.28515625" style="3" bestFit="1" customWidth="1"/>
    <col min="15673" max="15674" width="9.28515625" style="3" bestFit="1" customWidth="1"/>
    <col min="15675" max="15675" width="9.140625" style="3"/>
    <col min="15676" max="15676" width="10.28515625" style="3" bestFit="1" customWidth="1"/>
    <col min="15677" max="15678" width="9.28515625" style="3" bestFit="1" customWidth="1"/>
    <col min="15679" max="15679" width="9.140625" style="3"/>
    <col min="15680" max="15680" width="10.28515625" style="3" bestFit="1" customWidth="1"/>
    <col min="15681" max="15682" width="9.28515625" style="3" bestFit="1" customWidth="1"/>
    <col min="15683" max="15683" width="9.140625" style="3"/>
    <col min="15684" max="15684" width="10.28515625" style="3" bestFit="1" customWidth="1"/>
    <col min="15685" max="15686" width="9.28515625" style="3" bestFit="1" customWidth="1"/>
    <col min="15687" max="15687" width="9.140625" style="3"/>
    <col min="15688" max="15688" width="10.28515625" style="3" bestFit="1" customWidth="1"/>
    <col min="15689" max="15690" width="9.28515625" style="3" bestFit="1" customWidth="1"/>
    <col min="15691" max="15691" width="9.140625" style="3"/>
    <col min="15692" max="15692" width="10.28515625" style="3" bestFit="1" customWidth="1"/>
    <col min="15693" max="15694" width="9.28515625" style="3" bestFit="1" customWidth="1"/>
    <col min="15695" max="15695" width="9.140625" style="3"/>
    <col min="15696" max="15696" width="10.28515625" style="3" bestFit="1" customWidth="1"/>
    <col min="15697" max="15698" width="9.28515625" style="3" bestFit="1" customWidth="1"/>
    <col min="15699" max="15699" width="9.140625" style="3"/>
    <col min="15700" max="15700" width="10.28515625" style="3" bestFit="1" customWidth="1"/>
    <col min="15701" max="15702" width="9.28515625" style="3" bestFit="1" customWidth="1"/>
    <col min="15703" max="15703" width="9.140625" style="3"/>
    <col min="15704" max="15704" width="10.28515625" style="3" bestFit="1" customWidth="1"/>
    <col min="15705" max="15706" width="9.28515625" style="3" bestFit="1" customWidth="1"/>
    <col min="15707" max="15707" width="9.140625" style="3"/>
    <col min="15708" max="15708" width="10.28515625" style="3" bestFit="1" customWidth="1"/>
    <col min="15709" max="15710" width="9.28515625" style="3" bestFit="1" customWidth="1"/>
    <col min="15711" max="15711" width="9.140625" style="3"/>
    <col min="15712" max="15712" width="10.28515625" style="3" bestFit="1" customWidth="1"/>
    <col min="15713" max="15714" width="9.28515625" style="3" bestFit="1" customWidth="1"/>
    <col min="15715" max="15715" width="9.140625" style="3"/>
    <col min="15716" max="15716" width="10.28515625" style="3" bestFit="1" customWidth="1"/>
    <col min="15717" max="15718" width="9.28515625" style="3" bestFit="1" customWidth="1"/>
    <col min="15719" max="15719" width="9.140625" style="3"/>
    <col min="15720" max="15720" width="10.28515625" style="3" bestFit="1" customWidth="1"/>
    <col min="15721" max="15722" width="9.28515625" style="3" bestFit="1" customWidth="1"/>
    <col min="15723" max="15723" width="9.140625" style="3"/>
    <col min="15724" max="15724" width="10.28515625" style="3" bestFit="1" customWidth="1"/>
    <col min="15725" max="15726" width="9.28515625" style="3" bestFit="1" customWidth="1"/>
    <col min="15727" max="15727" width="9.140625" style="3"/>
    <col min="15728" max="15728" width="10.28515625" style="3" bestFit="1" customWidth="1"/>
    <col min="15729" max="15730" width="9.28515625" style="3" bestFit="1" customWidth="1"/>
    <col min="15731" max="15731" width="9.140625" style="3"/>
    <col min="15732" max="15732" width="10.28515625" style="3" bestFit="1" customWidth="1"/>
    <col min="15733" max="15734" width="9.28515625" style="3" bestFit="1" customWidth="1"/>
    <col min="15735" max="15735" width="9.140625" style="3"/>
    <col min="15736" max="15736" width="10.28515625" style="3" bestFit="1" customWidth="1"/>
    <col min="15737" max="15738" width="9.28515625" style="3" bestFit="1" customWidth="1"/>
    <col min="15739" max="15739" width="9.140625" style="3"/>
    <col min="15740" max="15740" width="10.28515625" style="3" bestFit="1" customWidth="1"/>
    <col min="15741" max="15742" width="9.28515625" style="3" bestFit="1" customWidth="1"/>
    <col min="15743" max="15743" width="9.140625" style="3"/>
    <col min="15744" max="15744" width="10.28515625" style="3" bestFit="1" customWidth="1"/>
    <col min="15745" max="15746" width="9.28515625" style="3" bestFit="1" customWidth="1"/>
    <col min="15747" max="15747" width="9.140625" style="3"/>
    <col min="15748" max="15748" width="10.28515625" style="3" bestFit="1" customWidth="1"/>
    <col min="15749" max="15750" width="9.28515625" style="3" bestFit="1" customWidth="1"/>
    <col min="15751" max="15751" width="9.140625" style="3"/>
    <col min="15752" max="15752" width="10.28515625" style="3" bestFit="1" customWidth="1"/>
    <col min="15753" max="15754" width="9.28515625" style="3" bestFit="1" customWidth="1"/>
    <col min="15755" max="15755" width="9.140625" style="3"/>
    <col min="15756" max="15756" width="10.28515625" style="3" bestFit="1" customWidth="1"/>
    <col min="15757" max="15758" width="9.28515625" style="3" bestFit="1" customWidth="1"/>
    <col min="15759" max="15759" width="9.140625" style="3"/>
    <col min="15760" max="15760" width="10.28515625" style="3" bestFit="1" customWidth="1"/>
    <col min="15761" max="15762" width="9.28515625" style="3" bestFit="1" customWidth="1"/>
    <col min="15763" max="15763" width="9.140625" style="3"/>
    <col min="15764" max="15764" width="10.28515625" style="3" bestFit="1" customWidth="1"/>
    <col min="15765" max="15766" width="9.28515625" style="3" bestFit="1" customWidth="1"/>
    <col min="15767" max="15767" width="9.140625" style="3"/>
    <col min="15768" max="15768" width="10.28515625" style="3" bestFit="1" customWidth="1"/>
    <col min="15769" max="15770" width="9.28515625" style="3" bestFit="1" customWidth="1"/>
    <col min="15771" max="15771" width="9.140625" style="3"/>
    <col min="15772" max="15772" width="10.28515625" style="3" bestFit="1" customWidth="1"/>
    <col min="15773" max="15774" width="9.28515625" style="3" bestFit="1" customWidth="1"/>
    <col min="15775" max="15775" width="9.140625" style="3"/>
    <col min="15776" max="15776" width="10.28515625" style="3" bestFit="1" customWidth="1"/>
    <col min="15777" max="15778" width="9.28515625" style="3" bestFit="1" customWidth="1"/>
    <col min="15779" max="15779" width="9.140625" style="3"/>
    <col min="15780" max="15780" width="10.28515625" style="3" bestFit="1" customWidth="1"/>
    <col min="15781" max="15782" width="9.28515625" style="3" bestFit="1" customWidth="1"/>
    <col min="15783" max="15783" width="9.140625" style="3"/>
    <col min="15784" max="15784" width="10.28515625" style="3" bestFit="1" customWidth="1"/>
    <col min="15785" max="15786" width="9.28515625" style="3" bestFit="1" customWidth="1"/>
    <col min="15787" max="15787" width="9.140625" style="3"/>
    <col min="15788" max="15788" width="10.28515625" style="3" bestFit="1" customWidth="1"/>
    <col min="15789" max="15790" width="9.28515625" style="3" bestFit="1" customWidth="1"/>
    <col min="15791" max="15791" width="9.140625" style="3"/>
    <col min="15792" max="15792" width="10.28515625" style="3" bestFit="1" customWidth="1"/>
    <col min="15793" max="15794" width="9.28515625" style="3" bestFit="1" customWidth="1"/>
    <col min="15795" max="15795" width="9.140625" style="3"/>
    <col min="15796" max="15796" width="10.28515625" style="3" bestFit="1" customWidth="1"/>
    <col min="15797" max="15798" width="9.28515625" style="3" bestFit="1" customWidth="1"/>
    <col min="15799" max="15799" width="9.140625" style="3"/>
    <col min="15800" max="15800" width="10.28515625" style="3" bestFit="1" customWidth="1"/>
    <col min="15801" max="15802" width="9.28515625" style="3" bestFit="1" customWidth="1"/>
    <col min="15803" max="15803" width="9.140625" style="3"/>
    <col min="15804" max="15804" width="10.28515625" style="3" bestFit="1" customWidth="1"/>
    <col min="15805" max="15806" width="9.28515625" style="3" bestFit="1" customWidth="1"/>
    <col min="15807" max="15807" width="9.140625" style="3"/>
    <col min="15808" max="15808" width="10.28515625" style="3" bestFit="1" customWidth="1"/>
    <col min="15809" max="15810" width="9.28515625" style="3" bestFit="1" customWidth="1"/>
    <col min="15811" max="15811" width="9.140625" style="3"/>
    <col min="15812" max="15812" width="10.28515625" style="3" bestFit="1" customWidth="1"/>
    <col min="15813" max="15814" width="9.28515625" style="3" bestFit="1" customWidth="1"/>
    <col min="15815" max="15815" width="9.140625" style="3"/>
    <col min="15816" max="15816" width="10.28515625" style="3" bestFit="1" customWidth="1"/>
    <col min="15817" max="15818" width="9.28515625" style="3" bestFit="1" customWidth="1"/>
    <col min="15819" max="15819" width="9.140625" style="3"/>
    <col min="15820" max="15820" width="10.28515625" style="3" bestFit="1" customWidth="1"/>
    <col min="15821" max="15822" width="9.28515625" style="3" bestFit="1" customWidth="1"/>
    <col min="15823" max="15823" width="9.140625" style="3"/>
    <col min="15824" max="15824" width="10.28515625" style="3" bestFit="1" customWidth="1"/>
    <col min="15825" max="15826" width="9.28515625" style="3" bestFit="1" customWidth="1"/>
    <col min="15827" max="15827" width="9.140625" style="3"/>
    <col min="15828" max="15828" width="10.28515625" style="3" bestFit="1" customWidth="1"/>
    <col min="15829" max="15830" width="9.28515625" style="3" bestFit="1" customWidth="1"/>
    <col min="15831" max="15831" width="9.140625" style="3"/>
    <col min="15832" max="15832" width="10.28515625" style="3" bestFit="1" customWidth="1"/>
    <col min="15833" max="15834" width="9.28515625" style="3" bestFit="1" customWidth="1"/>
    <col min="15835" max="15835" width="9.140625" style="3"/>
    <col min="15836" max="15836" width="10.28515625" style="3" bestFit="1" customWidth="1"/>
    <col min="15837" max="15838" width="9.28515625" style="3" bestFit="1" customWidth="1"/>
    <col min="15839" max="15839" width="9.140625" style="3"/>
    <col min="15840" max="15840" width="10.28515625" style="3" bestFit="1" customWidth="1"/>
    <col min="15841" max="15842" width="9.28515625" style="3" bestFit="1" customWidth="1"/>
    <col min="15843" max="15843" width="9.140625" style="3"/>
    <col min="15844" max="15844" width="10.28515625" style="3" bestFit="1" customWidth="1"/>
    <col min="15845" max="15846" width="9.28515625" style="3" bestFit="1" customWidth="1"/>
    <col min="15847" max="15847" width="9.140625" style="3"/>
    <col min="15848" max="15848" width="10.28515625" style="3" bestFit="1" customWidth="1"/>
    <col min="15849" max="15850" width="9.28515625" style="3" bestFit="1" customWidth="1"/>
    <col min="15851" max="15851" width="9.140625" style="3"/>
    <col min="15852" max="15852" width="10.28515625" style="3" bestFit="1" customWidth="1"/>
    <col min="15853" max="15854" width="9.28515625" style="3" bestFit="1" customWidth="1"/>
    <col min="15855" max="15855" width="9.140625" style="3"/>
    <col min="15856" max="15856" width="10.28515625" style="3" bestFit="1" customWidth="1"/>
    <col min="15857" max="15858" width="9.28515625" style="3" bestFit="1" customWidth="1"/>
    <col min="15859" max="15859" width="9.140625" style="3"/>
    <col min="15860" max="15860" width="10.28515625" style="3" bestFit="1" customWidth="1"/>
    <col min="15861" max="15862" width="9.28515625" style="3" bestFit="1" customWidth="1"/>
    <col min="15863" max="15863" width="9.140625" style="3"/>
    <col min="15864" max="15864" width="10.28515625" style="3" bestFit="1" customWidth="1"/>
    <col min="15865" max="15866" width="9.28515625" style="3" bestFit="1" customWidth="1"/>
    <col min="15867" max="15867" width="9.140625" style="3"/>
    <col min="15868" max="15868" width="10.28515625" style="3" bestFit="1" customWidth="1"/>
    <col min="15869" max="15870" width="9.28515625" style="3" bestFit="1" customWidth="1"/>
    <col min="15871" max="15871" width="9.140625" style="3"/>
    <col min="15872" max="15872" width="10.28515625" style="3" bestFit="1" customWidth="1"/>
    <col min="15873" max="15874" width="9.28515625" style="3" bestFit="1" customWidth="1"/>
    <col min="15875" max="15875" width="9.140625" style="3"/>
    <col min="15876" max="15876" width="10.28515625" style="3" bestFit="1" customWidth="1"/>
    <col min="15877" max="15878" width="9.28515625" style="3" bestFit="1" customWidth="1"/>
    <col min="15879" max="15879" width="9.140625" style="3"/>
    <col min="15880" max="15880" width="10.28515625" style="3" bestFit="1" customWidth="1"/>
    <col min="15881" max="15882" width="9.28515625" style="3" bestFit="1" customWidth="1"/>
    <col min="15883" max="15883" width="9.140625" style="3"/>
    <col min="15884" max="15884" width="10.28515625" style="3" bestFit="1" customWidth="1"/>
    <col min="15885" max="15886" width="9.28515625" style="3" bestFit="1" customWidth="1"/>
    <col min="15887" max="15887" width="9.140625" style="3"/>
    <col min="15888" max="15888" width="10.28515625" style="3" bestFit="1" customWidth="1"/>
    <col min="15889" max="15890" width="9.28515625" style="3" bestFit="1" customWidth="1"/>
    <col min="15891" max="15891" width="9.140625" style="3"/>
    <col min="15892" max="15892" width="10.28515625" style="3" bestFit="1" customWidth="1"/>
    <col min="15893" max="15894" width="9.28515625" style="3" bestFit="1" customWidth="1"/>
    <col min="15895" max="15895" width="9.140625" style="3"/>
    <col min="15896" max="15896" width="10.28515625" style="3" bestFit="1" customWidth="1"/>
    <col min="15897" max="15898" width="9.28515625" style="3" bestFit="1" customWidth="1"/>
    <col min="15899" max="15899" width="9.140625" style="3"/>
    <col min="15900" max="15900" width="10.28515625" style="3" bestFit="1" customWidth="1"/>
    <col min="15901" max="15902" width="9.28515625" style="3" bestFit="1" customWidth="1"/>
    <col min="15903" max="15903" width="9.140625" style="3"/>
    <col min="15904" max="15904" width="10.28515625" style="3" bestFit="1" customWidth="1"/>
    <col min="15905" max="15906" width="9.28515625" style="3" bestFit="1" customWidth="1"/>
    <col min="15907" max="15907" width="9.140625" style="3"/>
    <col min="15908" max="15908" width="10.28515625" style="3" bestFit="1" customWidth="1"/>
    <col min="15909" max="15910" width="9.28515625" style="3" bestFit="1" customWidth="1"/>
    <col min="15911" max="15911" width="9.140625" style="3"/>
    <col min="15912" max="15912" width="10.28515625" style="3" bestFit="1" customWidth="1"/>
    <col min="15913" max="15914" width="9.28515625" style="3" bestFit="1" customWidth="1"/>
    <col min="15915" max="15915" width="9.140625" style="3"/>
    <col min="15916" max="15916" width="10.28515625" style="3" bestFit="1" customWidth="1"/>
    <col min="15917" max="15918" width="9.28515625" style="3" bestFit="1" customWidth="1"/>
    <col min="15919" max="15919" width="9.140625" style="3"/>
    <col min="15920" max="15920" width="10.28515625" style="3" bestFit="1" customWidth="1"/>
    <col min="15921" max="15922" width="9.28515625" style="3" bestFit="1" customWidth="1"/>
    <col min="15923" max="15923" width="9.140625" style="3"/>
    <col min="15924" max="15924" width="10.28515625" style="3" bestFit="1" customWidth="1"/>
    <col min="15925" max="15926" width="9.28515625" style="3" bestFit="1" customWidth="1"/>
    <col min="15927" max="15927" width="9.140625" style="3"/>
    <col min="15928" max="15928" width="10.28515625" style="3" bestFit="1" customWidth="1"/>
    <col min="15929" max="15930" width="9.28515625" style="3" bestFit="1" customWidth="1"/>
    <col min="15931" max="15931" width="9.140625" style="3"/>
    <col min="15932" max="15932" width="10.28515625" style="3" bestFit="1" customWidth="1"/>
    <col min="15933" max="15934" width="9.28515625" style="3" bestFit="1" customWidth="1"/>
    <col min="15935" max="15935" width="9.140625" style="3"/>
    <col min="15936" max="15936" width="10.28515625" style="3" bestFit="1" customWidth="1"/>
    <col min="15937" max="15938" width="9.28515625" style="3" bestFit="1" customWidth="1"/>
    <col min="15939" max="15939" width="9.140625" style="3"/>
    <col min="15940" max="15940" width="10.28515625" style="3" bestFit="1" customWidth="1"/>
    <col min="15941" max="15942" width="9.28515625" style="3" bestFit="1" customWidth="1"/>
    <col min="15943" max="15943" width="9.140625" style="3"/>
    <col min="15944" max="15944" width="10.28515625" style="3" bestFit="1" customWidth="1"/>
    <col min="15945" max="15946" width="9.28515625" style="3" bestFit="1" customWidth="1"/>
    <col min="15947" max="15947" width="9.140625" style="3"/>
    <col min="15948" max="15948" width="10.28515625" style="3" bestFit="1" customWidth="1"/>
    <col min="15949" max="15950" width="9.28515625" style="3" bestFit="1" customWidth="1"/>
    <col min="15951" max="15951" width="9.140625" style="3"/>
    <col min="15952" max="15952" width="10.28515625" style="3" bestFit="1" customWidth="1"/>
    <col min="15953" max="15954" width="9.28515625" style="3" bestFit="1" customWidth="1"/>
    <col min="15955" max="15955" width="9.140625" style="3"/>
    <col min="15956" max="15956" width="10.28515625" style="3" bestFit="1" customWidth="1"/>
    <col min="15957" max="15958" width="9.28515625" style="3" bestFit="1" customWidth="1"/>
    <col min="15959" max="15959" width="9.140625" style="3"/>
    <col min="15960" max="15960" width="10.28515625" style="3" bestFit="1" customWidth="1"/>
    <col min="15961" max="15962" width="9.28515625" style="3" bestFit="1" customWidth="1"/>
    <col min="15963" max="15963" width="9.140625" style="3"/>
    <col min="15964" max="15964" width="10.28515625" style="3" bestFit="1" customWidth="1"/>
    <col min="15965" max="15966" width="9.28515625" style="3" bestFit="1" customWidth="1"/>
    <col min="15967" max="15967" width="9.140625" style="3"/>
    <col min="15968" max="15968" width="10.28515625" style="3" bestFit="1" customWidth="1"/>
    <col min="15969" max="15970" width="9.28515625" style="3" bestFit="1" customWidth="1"/>
    <col min="15971" max="15971" width="9.140625" style="3"/>
    <col min="15972" max="15972" width="10.28515625" style="3" bestFit="1" customWidth="1"/>
    <col min="15973" max="15974" width="9.28515625" style="3" bestFit="1" customWidth="1"/>
    <col min="15975" max="15975" width="9.140625" style="3"/>
    <col min="15976" max="15976" width="10.28515625" style="3" bestFit="1" customWidth="1"/>
    <col min="15977" max="15978" width="9.28515625" style="3" bestFit="1" customWidth="1"/>
    <col min="15979" max="15979" width="9.140625" style="3"/>
    <col min="15980" max="15980" width="10.28515625" style="3" bestFit="1" customWidth="1"/>
    <col min="15981" max="15982" width="9.28515625" style="3" bestFit="1" customWidth="1"/>
    <col min="15983" max="15983" width="9.140625" style="3"/>
    <col min="15984" max="15984" width="10.28515625" style="3" bestFit="1" customWidth="1"/>
    <col min="15985" max="15986" width="9.28515625" style="3" bestFit="1" customWidth="1"/>
    <col min="15987" max="15987" width="9.140625" style="3"/>
    <col min="15988" max="15988" width="10.28515625" style="3" bestFit="1" customWidth="1"/>
    <col min="15989" max="15990" width="9.28515625" style="3" bestFit="1" customWidth="1"/>
    <col min="15991" max="15991" width="9.140625" style="3"/>
    <col min="15992" max="15992" width="10.28515625" style="3" bestFit="1" customWidth="1"/>
    <col min="15993" max="15994" width="9.28515625" style="3" bestFit="1" customWidth="1"/>
    <col min="15995" max="15995" width="9.140625" style="3"/>
    <col min="15996" max="15996" width="10.28515625" style="3" bestFit="1" customWidth="1"/>
    <col min="15997" max="15998" width="9.28515625" style="3" bestFit="1" customWidth="1"/>
    <col min="15999" max="15999" width="9.140625" style="3"/>
    <col min="16000" max="16000" width="10.28515625" style="3" bestFit="1" customWidth="1"/>
    <col min="16001" max="16002" width="9.28515625" style="3" bestFit="1" customWidth="1"/>
    <col min="16003" max="16003" width="9.140625" style="3"/>
    <col min="16004" max="16004" width="10.28515625" style="3" bestFit="1" customWidth="1"/>
    <col min="16005" max="16006" width="9.28515625" style="3" bestFit="1" customWidth="1"/>
    <col min="16007" max="16007" width="9.140625" style="3"/>
    <col min="16008" max="16008" width="10.28515625" style="3" bestFit="1" customWidth="1"/>
    <col min="16009" max="16010" width="9.28515625" style="3" bestFit="1" customWidth="1"/>
    <col min="16011" max="16011" width="9.140625" style="3"/>
    <col min="16012" max="16012" width="10.28515625" style="3" bestFit="1" customWidth="1"/>
    <col min="16013" max="16014" width="9.28515625" style="3" bestFit="1" customWidth="1"/>
    <col min="16015" max="16015" width="9.140625" style="3"/>
    <col min="16016" max="16016" width="10.28515625" style="3" bestFit="1" customWidth="1"/>
    <col min="16017" max="16018" width="9.28515625" style="3" bestFit="1" customWidth="1"/>
    <col min="16019" max="16019" width="9.140625" style="3"/>
    <col min="16020" max="16020" width="10.28515625" style="3" bestFit="1" customWidth="1"/>
    <col min="16021" max="16022" width="9.28515625" style="3" bestFit="1" customWidth="1"/>
    <col min="16023" max="16023" width="9.140625" style="3"/>
    <col min="16024" max="16024" width="10.28515625" style="3" bestFit="1" customWidth="1"/>
    <col min="16025" max="16026" width="9.28515625" style="3" bestFit="1" customWidth="1"/>
    <col min="16027" max="16027" width="9.140625" style="3"/>
    <col min="16028" max="16028" width="10.28515625" style="3" bestFit="1" customWidth="1"/>
    <col min="16029" max="16030" width="9.28515625" style="3" bestFit="1" customWidth="1"/>
    <col min="16031" max="16031" width="9.140625" style="3"/>
    <col min="16032" max="16032" width="10.28515625" style="3" bestFit="1" customWidth="1"/>
    <col min="16033" max="16034" width="9.28515625" style="3" bestFit="1" customWidth="1"/>
    <col min="16035" max="16035" width="9.140625" style="3"/>
    <col min="16036" max="16036" width="10.28515625" style="3" bestFit="1" customWidth="1"/>
    <col min="16037" max="16038" width="9.28515625" style="3" bestFit="1" customWidth="1"/>
    <col min="16039" max="16039" width="9.140625" style="3"/>
    <col min="16040" max="16040" width="10.28515625" style="3" bestFit="1" customWidth="1"/>
    <col min="16041" max="16042" width="9.28515625" style="3" bestFit="1" customWidth="1"/>
    <col min="16043" max="16043" width="9.140625" style="3"/>
    <col min="16044" max="16044" width="10.28515625" style="3" bestFit="1" customWidth="1"/>
    <col min="16045" max="16046" width="9.28515625" style="3" bestFit="1" customWidth="1"/>
    <col min="16047" max="16047" width="9.140625" style="3"/>
    <col min="16048" max="16048" width="10.28515625" style="3" bestFit="1" customWidth="1"/>
    <col min="16049" max="16050" width="9.28515625" style="3" bestFit="1" customWidth="1"/>
    <col min="16051" max="16051" width="9.140625" style="3"/>
    <col min="16052" max="16052" width="10.28515625" style="3" bestFit="1" customWidth="1"/>
    <col min="16053" max="16054" width="9.28515625" style="3" bestFit="1" customWidth="1"/>
    <col min="16055" max="16055" width="9.140625" style="3"/>
    <col min="16056" max="16056" width="10.28515625" style="3" bestFit="1" customWidth="1"/>
    <col min="16057" max="16058" width="9.28515625" style="3" bestFit="1" customWidth="1"/>
    <col min="16059" max="16059" width="9.140625" style="3"/>
    <col min="16060" max="16060" width="10.28515625" style="3" bestFit="1" customWidth="1"/>
    <col min="16061" max="16062" width="9.28515625" style="3" bestFit="1" customWidth="1"/>
    <col min="16063" max="16063" width="9.140625" style="3"/>
    <col min="16064" max="16064" width="10.28515625" style="3" bestFit="1" customWidth="1"/>
    <col min="16065" max="16066" width="9.28515625" style="3" bestFit="1" customWidth="1"/>
    <col min="16067" max="16067" width="9.140625" style="3"/>
    <col min="16068" max="16068" width="10.28515625" style="3" bestFit="1" customWidth="1"/>
    <col min="16069" max="16070" width="9.28515625" style="3" bestFit="1" customWidth="1"/>
    <col min="16071" max="16071" width="9.140625" style="3"/>
    <col min="16072" max="16072" width="10.28515625" style="3" bestFit="1" customWidth="1"/>
    <col min="16073" max="16074" width="9.28515625" style="3" bestFit="1" customWidth="1"/>
    <col min="16075" max="16075" width="9.140625" style="3"/>
    <col min="16076" max="16076" width="10.28515625" style="3" bestFit="1" customWidth="1"/>
    <col min="16077" max="16078" width="9.28515625" style="3" bestFit="1" customWidth="1"/>
    <col min="16079" max="16079" width="9.140625" style="3"/>
    <col min="16080" max="16080" width="10.28515625" style="3" bestFit="1" customWidth="1"/>
    <col min="16081" max="16082" width="9.28515625" style="3" bestFit="1" customWidth="1"/>
    <col min="16083" max="16083" width="9.140625" style="3"/>
    <col min="16084" max="16084" width="10.28515625" style="3" bestFit="1" customWidth="1"/>
    <col min="16085" max="16086" width="9.28515625" style="3" bestFit="1" customWidth="1"/>
    <col min="16087" max="16087" width="9.140625" style="3"/>
    <col min="16088" max="16088" width="10.28515625" style="3" bestFit="1" customWidth="1"/>
    <col min="16089" max="16090" width="9.28515625" style="3" bestFit="1" customWidth="1"/>
    <col min="16091" max="16091" width="9.140625" style="3"/>
    <col min="16092" max="16092" width="10.28515625" style="3" bestFit="1" customWidth="1"/>
    <col min="16093" max="16094" width="9.28515625" style="3" bestFit="1" customWidth="1"/>
    <col min="16095" max="16095" width="9.140625" style="3"/>
    <col min="16096" max="16096" width="10.28515625" style="3" bestFit="1" customWidth="1"/>
    <col min="16097" max="16098" width="9.28515625" style="3" bestFit="1" customWidth="1"/>
    <col min="16099" max="16099" width="9.140625" style="3"/>
    <col min="16100" max="16100" width="10.28515625" style="3" bestFit="1" customWidth="1"/>
    <col min="16101" max="16102" width="9.28515625" style="3" bestFit="1" customWidth="1"/>
    <col min="16103" max="16103" width="9.140625" style="3"/>
    <col min="16104" max="16104" width="10.28515625" style="3" bestFit="1" customWidth="1"/>
    <col min="16105" max="16106" width="9.28515625" style="3" bestFit="1" customWidth="1"/>
    <col min="16107" max="16107" width="9.140625" style="3"/>
    <col min="16108" max="16108" width="10.28515625" style="3" bestFit="1" customWidth="1"/>
    <col min="16109" max="16110" width="9.28515625" style="3" bestFit="1" customWidth="1"/>
    <col min="16111" max="16111" width="9.140625" style="3"/>
    <col min="16112" max="16112" width="10.28515625" style="3" bestFit="1" customWidth="1"/>
    <col min="16113" max="16114" width="9.28515625" style="3" bestFit="1" customWidth="1"/>
    <col min="16115" max="16115" width="9.140625" style="3"/>
    <col min="16116" max="16116" width="10.28515625" style="3" bestFit="1" customWidth="1"/>
    <col min="16117" max="16118" width="9.28515625" style="3" bestFit="1" customWidth="1"/>
    <col min="16119" max="16119" width="9.140625" style="3"/>
    <col min="16120" max="16120" width="10.28515625" style="3" bestFit="1" customWidth="1"/>
    <col min="16121" max="16122" width="9.28515625" style="3" bestFit="1" customWidth="1"/>
    <col min="16123" max="16123" width="9.140625" style="3"/>
    <col min="16124" max="16124" width="10.28515625" style="3" bestFit="1" customWidth="1"/>
    <col min="16125" max="16126" width="9.28515625" style="3" bestFit="1" customWidth="1"/>
    <col min="16127" max="16127" width="9.140625" style="3"/>
    <col min="16128" max="16128" width="10.28515625" style="3" bestFit="1" customWidth="1"/>
    <col min="16129" max="16130" width="9.28515625" style="3" bestFit="1" customWidth="1"/>
    <col min="16131" max="16131" width="9.140625" style="3"/>
    <col min="16132" max="16132" width="10.28515625" style="3" bestFit="1" customWidth="1"/>
    <col min="16133" max="16134" width="9.28515625" style="3" bestFit="1" customWidth="1"/>
    <col min="16135" max="16135" width="9.140625" style="3"/>
    <col min="16136" max="16136" width="10.28515625" style="3" bestFit="1" customWidth="1"/>
    <col min="16137" max="16138" width="9.28515625" style="3" bestFit="1" customWidth="1"/>
    <col min="16139" max="16139" width="9.140625" style="3"/>
    <col min="16140" max="16140" width="10.28515625" style="3" bestFit="1" customWidth="1"/>
    <col min="16141" max="16142" width="9.28515625" style="3" bestFit="1" customWidth="1"/>
    <col min="16143" max="16143" width="9.140625" style="3"/>
    <col min="16144" max="16144" width="10.28515625" style="3" bestFit="1" customWidth="1"/>
    <col min="16145" max="16146" width="9.28515625" style="3" bestFit="1" customWidth="1"/>
    <col min="16147" max="16147" width="9.140625" style="3"/>
    <col min="16148" max="16148" width="10.28515625" style="3" bestFit="1" customWidth="1"/>
    <col min="16149" max="16150" width="9.28515625" style="3" bestFit="1" customWidth="1"/>
    <col min="16151" max="16151" width="9.140625" style="3"/>
    <col min="16152" max="16152" width="10.28515625" style="3" bestFit="1" customWidth="1"/>
    <col min="16153" max="16154" width="9.28515625" style="3" bestFit="1" customWidth="1"/>
    <col min="16155" max="16155" width="9.140625" style="3"/>
    <col min="16156" max="16156" width="10.28515625" style="3" bestFit="1" customWidth="1"/>
    <col min="16157" max="16158" width="9.28515625" style="3" bestFit="1" customWidth="1"/>
    <col min="16159" max="16159" width="9.140625" style="3"/>
    <col min="16160" max="16160" width="10.28515625" style="3" bestFit="1" customWidth="1"/>
    <col min="16161" max="16162" width="9.28515625" style="3" bestFit="1" customWidth="1"/>
    <col min="16163" max="16163" width="9.140625" style="3"/>
    <col min="16164" max="16164" width="10.28515625" style="3" bestFit="1" customWidth="1"/>
    <col min="16165" max="16166" width="9.28515625" style="3" bestFit="1" customWidth="1"/>
    <col min="16167" max="16167" width="9.140625" style="3"/>
    <col min="16168" max="16168" width="10.28515625" style="3" bestFit="1" customWidth="1"/>
    <col min="16169" max="16170" width="9.28515625" style="3" bestFit="1" customWidth="1"/>
    <col min="16171" max="16171" width="9.140625" style="3"/>
    <col min="16172" max="16172" width="10.28515625" style="3" bestFit="1" customWidth="1"/>
    <col min="16173" max="16174" width="9.28515625" style="3" bestFit="1" customWidth="1"/>
    <col min="16175" max="16175" width="9.140625" style="3"/>
    <col min="16176" max="16176" width="10.28515625" style="3" bestFit="1" customWidth="1"/>
    <col min="16177" max="16178" width="9.28515625" style="3" bestFit="1" customWidth="1"/>
    <col min="16179" max="16179" width="9.140625" style="3"/>
    <col min="16180" max="16180" width="10.28515625" style="3" bestFit="1" customWidth="1"/>
    <col min="16181" max="16182" width="9.28515625" style="3" bestFit="1" customWidth="1"/>
    <col min="16183" max="16183" width="9.140625" style="3"/>
    <col min="16184" max="16184" width="10.28515625" style="3" bestFit="1" customWidth="1"/>
    <col min="16185" max="16186" width="9.28515625" style="3" bestFit="1" customWidth="1"/>
    <col min="16187" max="16187" width="9.140625" style="3"/>
    <col min="16188" max="16188" width="10.28515625" style="3" bestFit="1" customWidth="1"/>
    <col min="16189" max="16190" width="9.28515625" style="3" bestFit="1" customWidth="1"/>
    <col min="16191" max="16191" width="9.140625" style="3"/>
    <col min="16192" max="16192" width="10.28515625" style="3" bestFit="1" customWidth="1"/>
    <col min="16193" max="16194" width="9.28515625" style="3" bestFit="1" customWidth="1"/>
    <col min="16195" max="16195" width="9.140625" style="3"/>
    <col min="16196" max="16196" width="10.28515625" style="3" bestFit="1" customWidth="1"/>
    <col min="16197" max="16198" width="9.28515625" style="3" bestFit="1" customWidth="1"/>
    <col min="16199" max="16199" width="9.140625" style="3"/>
    <col min="16200" max="16200" width="10.28515625" style="3" bestFit="1" customWidth="1"/>
    <col min="16201" max="16202" width="9.28515625" style="3" bestFit="1" customWidth="1"/>
    <col min="16203" max="16203" width="9.140625" style="3"/>
    <col min="16204" max="16204" width="10.28515625" style="3" bestFit="1" customWidth="1"/>
    <col min="16205" max="16206" width="9.28515625" style="3" bestFit="1" customWidth="1"/>
    <col min="16207" max="16207" width="9.140625" style="3"/>
    <col min="16208" max="16208" width="10.28515625" style="3" bestFit="1" customWidth="1"/>
    <col min="16209" max="16210" width="9.28515625" style="3" bestFit="1" customWidth="1"/>
    <col min="16211" max="16211" width="9.140625" style="3"/>
    <col min="16212" max="16212" width="10.28515625" style="3" bestFit="1" customWidth="1"/>
    <col min="16213" max="16214" width="9.28515625" style="3" bestFit="1" customWidth="1"/>
    <col min="16215" max="16215" width="9.140625" style="3"/>
    <col min="16216" max="16216" width="10.28515625" style="3" bestFit="1" customWidth="1"/>
    <col min="16217" max="16218" width="9.28515625" style="3" bestFit="1" customWidth="1"/>
    <col min="16219" max="16219" width="9.140625" style="3"/>
    <col min="16220" max="16220" width="10.28515625" style="3" bestFit="1" customWidth="1"/>
    <col min="16221" max="16222" width="9.28515625" style="3" bestFit="1" customWidth="1"/>
    <col min="16223" max="16223" width="9.140625" style="3"/>
    <col min="16224" max="16224" width="10.28515625" style="3" bestFit="1" customWidth="1"/>
    <col min="16225" max="16226" width="9.28515625" style="3" bestFit="1" customWidth="1"/>
    <col min="16227" max="16227" width="9.140625" style="3"/>
    <col min="16228" max="16228" width="10.28515625" style="3" bestFit="1" customWidth="1"/>
    <col min="16229" max="16230" width="9.28515625" style="3" bestFit="1" customWidth="1"/>
    <col min="16231" max="16231" width="9.140625" style="3"/>
    <col min="16232" max="16232" width="10.28515625" style="3" bestFit="1" customWidth="1"/>
    <col min="16233" max="16234" width="9.28515625" style="3" bestFit="1" customWidth="1"/>
    <col min="16235" max="16235" width="9.140625" style="3"/>
    <col min="16236" max="16236" width="10.28515625" style="3" bestFit="1" customWidth="1"/>
    <col min="16237" max="16238" width="9.28515625" style="3" bestFit="1" customWidth="1"/>
    <col min="16239" max="16239" width="9.140625" style="3"/>
    <col min="16240" max="16240" width="10.28515625" style="3" bestFit="1" customWidth="1"/>
    <col min="16241" max="16242" width="9.28515625" style="3" bestFit="1" customWidth="1"/>
    <col min="16243" max="16243" width="9.140625" style="3"/>
    <col min="16244" max="16244" width="10.28515625" style="3" bestFit="1" customWidth="1"/>
    <col min="16245" max="16246" width="9.28515625" style="3" bestFit="1" customWidth="1"/>
    <col min="16247" max="16247" width="9.140625" style="3"/>
    <col min="16248" max="16248" width="10.28515625" style="3" bestFit="1" customWidth="1"/>
    <col min="16249" max="16250" width="9.28515625" style="3" bestFit="1" customWidth="1"/>
    <col min="16251" max="16251" width="9.140625" style="3"/>
    <col min="16252" max="16252" width="10.28515625" style="3" bestFit="1" customWidth="1"/>
    <col min="16253" max="16254" width="9.28515625" style="3" bestFit="1" customWidth="1"/>
    <col min="16255" max="16255" width="9.140625" style="3"/>
    <col min="16256" max="16256" width="10.28515625" style="3" bestFit="1" customWidth="1"/>
    <col min="16257" max="16258" width="9.28515625" style="3" bestFit="1" customWidth="1"/>
    <col min="16259" max="16259" width="9.140625" style="3"/>
    <col min="16260" max="16260" width="10.28515625" style="3" bestFit="1" customWidth="1"/>
    <col min="16261" max="16262" width="9.28515625" style="3" bestFit="1" customWidth="1"/>
    <col min="16263" max="16263" width="9.140625" style="3"/>
    <col min="16264" max="16264" width="10.28515625" style="3" bestFit="1" customWidth="1"/>
    <col min="16265" max="16266" width="9.28515625" style="3" bestFit="1" customWidth="1"/>
    <col min="16267" max="16267" width="9.140625" style="3"/>
    <col min="16268" max="16268" width="10.28515625" style="3" bestFit="1" customWidth="1"/>
    <col min="16269" max="16270" width="9.28515625" style="3" bestFit="1" customWidth="1"/>
    <col min="16271" max="16271" width="9.140625" style="3"/>
    <col min="16272" max="16272" width="10.28515625" style="3" bestFit="1" customWidth="1"/>
    <col min="16273" max="16274" width="9.28515625" style="3" bestFit="1" customWidth="1"/>
    <col min="16275" max="16275" width="9.140625" style="3"/>
    <col min="16276" max="16276" width="10.28515625" style="3" bestFit="1" customWidth="1"/>
    <col min="16277" max="16278" width="9.28515625" style="3" bestFit="1" customWidth="1"/>
    <col min="16279" max="16279" width="9.140625" style="3"/>
    <col min="16280" max="16280" width="10.28515625" style="3" bestFit="1" customWidth="1"/>
    <col min="16281" max="16282" width="9.28515625" style="3" bestFit="1" customWidth="1"/>
    <col min="16283" max="16283" width="9.140625" style="3"/>
    <col min="16284" max="16284" width="10.28515625" style="3" bestFit="1" customWidth="1"/>
    <col min="16285" max="16286" width="9.28515625" style="3" bestFit="1" customWidth="1"/>
    <col min="16287" max="16287" width="9.140625" style="3"/>
    <col min="16288" max="16288" width="10.28515625" style="3" bestFit="1" customWidth="1"/>
    <col min="16289" max="16290" width="9.28515625" style="3" bestFit="1" customWidth="1"/>
    <col min="16291" max="16291" width="9.140625" style="3"/>
    <col min="16292" max="16292" width="10.28515625" style="3" bestFit="1" customWidth="1"/>
    <col min="16293" max="16294" width="9.28515625" style="3" bestFit="1" customWidth="1"/>
    <col min="16295" max="16295" width="9.140625" style="3"/>
    <col min="16296" max="16296" width="10.28515625" style="3" bestFit="1" customWidth="1"/>
    <col min="16297" max="16298" width="9.28515625" style="3" bestFit="1" customWidth="1"/>
    <col min="16299" max="16299" width="9.140625" style="3"/>
    <col min="16300" max="16300" width="10.28515625" style="3" bestFit="1" customWidth="1"/>
    <col min="16301" max="16302" width="9.28515625" style="3" bestFit="1" customWidth="1"/>
    <col min="16303" max="16303" width="9.140625" style="3"/>
    <col min="16304" max="16304" width="10.28515625" style="3" bestFit="1" customWidth="1"/>
    <col min="16305" max="16306" width="9.28515625" style="3" bestFit="1" customWidth="1"/>
    <col min="16307" max="16307" width="9.140625" style="3"/>
    <col min="16308" max="16308" width="10.28515625" style="3" bestFit="1" customWidth="1"/>
    <col min="16309" max="16310" width="9.28515625" style="3" bestFit="1" customWidth="1"/>
    <col min="16311" max="16311" width="9.140625" style="3"/>
    <col min="16312" max="16312" width="10.28515625" style="3" bestFit="1" customWidth="1"/>
    <col min="16313" max="16314" width="9.28515625" style="3" bestFit="1" customWidth="1"/>
    <col min="16315" max="16315" width="9.140625" style="3"/>
    <col min="16316" max="16316" width="10.28515625" style="3" bestFit="1" customWidth="1"/>
    <col min="16317" max="16318" width="9.28515625" style="3" bestFit="1" customWidth="1"/>
    <col min="16319" max="16319" width="9.140625" style="3"/>
    <col min="16320" max="16320" width="10.28515625" style="3" bestFit="1" customWidth="1"/>
    <col min="16321" max="16322" width="9.28515625" style="3" bestFit="1" customWidth="1"/>
    <col min="16323" max="16323" width="9.140625" style="3"/>
    <col min="16324" max="16324" width="10.28515625" style="3" bestFit="1" customWidth="1"/>
    <col min="16325" max="16326" width="9.28515625" style="3" bestFit="1" customWidth="1"/>
    <col min="16327" max="16327" width="9.140625" style="3"/>
    <col min="16328" max="16328" width="10.28515625" style="3" bestFit="1" customWidth="1"/>
    <col min="16329" max="16330" width="9.28515625" style="3" bestFit="1" customWidth="1"/>
    <col min="16331" max="16331" width="9.140625" style="3"/>
    <col min="16332" max="16332" width="10.28515625" style="3" bestFit="1" customWidth="1"/>
    <col min="16333" max="16334" width="9.28515625" style="3" bestFit="1" customWidth="1"/>
    <col min="16335" max="16335" width="9.140625" style="3"/>
    <col min="16336" max="16336" width="10.28515625" style="3" bestFit="1" customWidth="1"/>
    <col min="16337" max="16338" width="9.28515625" style="3" bestFit="1" customWidth="1"/>
    <col min="16339" max="16339" width="9.140625" style="3"/>
    <col min="16340" max="16340" width="10.28515625" style="3" bestFit="1" customWidth="1"/>
    <col min="16341" max="16342" width="9.28515625" style="3" bestFit="1" customWidth="1"/>
    <col min="16343" max="16343" width="9.140625" style="3"/>
    <col min="16344" max="16344" width="10.28515625" style="3" bestFit="1" customWidth="1"/>
    <col min="16345" max="16346" width="9.28515625" style="3" bestFit="1" customWidth="1"/>
    <col min="16347" max="16347" width="9.140625" style="3"/>
    <col min="16348" max="16348" width="10.28515625" style="3" bestFit="1" customWidth="1"/>
    <col min="16349" max="16350" width="9.28515625" style="3" bestFit="1" customWidth="1"/>
    <col min="16351" max="16351" width="9.140625" style="3"/>
    <col min="16352" max="16352" width="10.28515625" style="3" bestFit="1" customWidth="1"/>
    <col min="16353" max="16354" width="9.28515625" style="3" bestFit="1" customWidth="1"/>
    <col min="16355" max="16355" width="9.140625" style="3"/>
    <col min="16356" max="16356" width="10.28515625" style="3" bestFit="1" customWidth="1"/>
    <col min="16357" max="16358" width="9.28515625" style="3" bestFit="1" customWidth="1"/>
    <col min="16359" max="16359" width="9.140625" style="3"/>
    <col min="16360" max="16360" width="10.28515625" style="3" bestFit="1" customWidth="1"/>
    <col min="16361" max="16362" width="9.28515625" style="3" bestFit="1" customWidth="1"/>
    <col min="16363" max="16363" width="9.140625" style="3"/>
    <col min="16364" max="16364" width="10.28515625" style="3" bestFit="1" customWidth="1"/>
    <col min="16365" max="16366" width="9.28515625" style="3" bestFit="1" customWidth="1"/>
    <col min="16367" max="16367" width="9.140625" style="3"/>
    <col min="16368" max="16368" width="10.28515625" style="3" bestFit="1" customWidth="1"/>
    <col min="16369" max="16370" width="9.28515625" style="3" bestFit="1" customWidth="1"/>
    <col min="16371" max="16384" width="9.140625" style="3"/>
  </cols>
  <sheetData>
    <row r="1" spans="1:495" ht="15.75">
      <c r="K1" s="181" t="s">
        <v>379</v>
      </c>
      <c r="L1" s="182"/>
      <c r="M1" s="182"/>
      <c r="N1" s="71"/>
    </row>
    <row r="2" spans="1:495">
      <c r="K2" s="182"/>
      <c r="L2" s="182"/>
      <c r="M2" s="182"/>
      <c r="N2" s="72"/>
    </row>
    <row r="3" spans="1:495">
      <c r="K3" s="182"/>
      <c r="L3" s="182"/>
      <c r="M3" s="182"/>
      <c r="N3" s="72"/>
    </row>
    <row r="4" spans="1:495" ht="55.5" customHeight="1">
      <c r="K4" s="182"/>
      <c r="L4" s="182"/>
      <c r="M4" s="182"/>
      <c r="N4" s="71"/>
    </row>
    <row r="5" spans="1:495" ht="38.25" customHeight="1">
      <c r="A5" s="68"/>
      <c r="B5" s="152" t="s">
        <v>50</v>
      </c>
      <c r="C5" s="152"/>
      <c r="D5" s="152"/>
      <c r="E5" s="152"/>
      <c r="F5" s="152"/>
      <c r="G5" s="152"/>
      <c r="H5" s="152"/>
      <c r="I5" s="152"/>
      <c r="J5" s="152"/>
      <c r="K5" s="152"/>
      <c r="L5" s="152"/>
      <c r="M5" s="39"/>
    </row>
    <row r="6" spans="1:495" ht="15" customHeight="1">
      <c r="A6" s="146" t="s">
        <v>0</v>
      </c>
      <c r="B6" s="81" t="s">
        <v>1</v>
      </c>
      <c r="C6" s="77" t="s">
        <v>2</v>
      </c>
      <c r="D6" s="77"/>
      <c r="E6" s="77"/>
      <c r="F6" s="77"/>
      <c r="G6" s="151" t="s">
        <v>22</v>
      </c>
      <c r="H6" s="148" t="s">
        <v>17</v>
      </c>
      <c r="I6" s="149"/>
      <c r="J6" s="150"/>
      <c r="K6" s="81" t="s">
        <v>3</v>
      </c>
      <c r="L6" s="81" t="s">
        <v>18</v>
      </c>
      <c r="M6" s="77" t="s">
        <v>19</v>
      </c>
    </row>
    <row r="7" spans="1:495" ht="65.25" customHeight="1">
      <c r="A7" s="147"/>
      <c r="B7" s="83"/>
      <c r="C7" s="19" t="s">
        <v>15</v>
      </c>
      <c r="D7" s="11" t="s">
        <v>13</v>
      </c>
      <c r="E7" s="11" t="s">
        <v>14</v>
      </c>
      <c r="F7" s="11" t="s">
        <v>21</v>
      </c>
      <c r="G7" s="151"/>
      <c r="H7" s="56" t="s">
        <v>48</v>
      </c>
      <c r="I7" s="56" t="s">
        <v>16</v>
      </c>
      <c r="J7" s="69" t="s">
        <v>23</v>
      </c>
      <c r="K7" s="83"/>
      <c r="L7" s="83"/>
      <c r="M7" s="77"/>
    </row>
    <row r="8" spans="1:495" s="48" customFormat="1" ht="15" customHeight="1">
      <c r="A8" s="137"/>
      <c r="B8" s="138" t="s">
        <v>49</v>
      </c>
      <c r="C8" s="64" t="s">
        <v>4</v>
      </c>
      <c r="D8" s="65">
        <f>SUM(D9:D12)</f>
        <v>1174542.5596200002</v>
      </c>
      <c r="E8" s="65">
        <f>SUM(E9:E12)</f>
        <v>429016.60107000003</v>
      </c>
      <c r="F8" s="65">
        <f t="shared" ref="F8" si="0">SUM(F9:F12)</f>
        <v>343152.79358</v>
      </c>
      <c r="G8" s="66">
        <f>F8/D8</f>
        <v>0.29215867127966844</v>
      </c>
      <c r="H8" s="140"/>
      <c r="I8" s="60" t="s">
        <v>24</v>
      </c>
      <c r="J8" s="64">
        <f>SUM(J9:J11)</f>
        <v>57</v>
      </c>
      <c r="K8" s="75" t="s">
        <v>257</v>
      </c>
      <c r="L8" s="126"/>
      <c r="M8" s="12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row>
    <row r="9" spans="1:495" s="48" customFormat="1" ht="15" customHeight="1">
      <c r="A9" s="137"/>
      <c r="B9" s="138"/>
      <c r="C9" s="64" t="s">
        <v>5</v>
      </c>
      <c r="D9" s="65">
        <f>D49+D114+D274+D329+D359</f>
        <v>697776.55961999996</v>
      </c>
      <c r="E9" s="65">
        <f>E49+E114+E274+E329+E359</f>
        <v>262766.78107000003</v>
      </c>
      <c r="F9" s="65">
        <f t="shared" ref="F9" si="1">F49+F114+F274+F329+F359</f>
        <v>235545.89357999997</v>
      </c>
      <c r="G9" s="66">
        <f t="shared" ref="G9:G11" si="2">F9/D9</f>
        <v>0.33756636036652649</v>
      </c>
      <c r="H9" s="141"/>
      <c r="I9" s="60" t="s">
        <v>25</v>
      </c>
      <c r="J9" s="67">
        <f>J14+J19+J24+J29+J34+J39+J44</f>
        <v>4</v>
      </c>
      <c r="K9" s="75"/>
      <c r="L9" s="126"/>
      <c r="M9" s="128"/>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row>
    <row r="10" spans="1:495" s="48" customFormat="1" ht="15" customHeight="1">
      <c r="A10" s="137"/>
      <c r="B10" s="138"/>
      <c r="C10" s="64" t="s">
        <v>6</v>
      </c>
      <c r="D10" s="65">
        <f t="shared" ref="D10:F12" si="3">D50+D115+D275+D330+D360</f>
        <v>448130.3</v>
      </c>
      <c r="E10" s="65">
        <f t="shared" si="3"/>
        <v>161661.5</v>
      </c>
      <c r="F10" s="65">
        <f t="shared" si="3"/>
        <v>103018.58000000002</v>
      </c>
      <c r="G10" s="66">
        <f t="shared" si="2"/>
        <v>0.22988532576351123</v>
      </c>
      <c r="H10" s="141"/>
      <c r="I10" s="60" t="s">
        <v>26</v>
      </c>
      <c r="J10" s="67">
        <f t="shared" ref="J10:J11" si="4">J15+J20+J25+J30+J35+J40+J45</f>
        <v>20</v>
      </c>
      <c r="K10" s="75"/>
      <c r="L10" s="126"/>
      <c r="M10" s="128"/>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row>
    <row r="11" spans="1:495" s="48" customFormat="1" ht="15" customHeight="1">
      <c r="A11" s="137"/>
      <c r="B11" s="138"/>
      <c r="C11" s="64" t="s">
        <v>7</v>
      </c>
      <c r="D11" s="65">
        <f t="shared" si="3"/>
        <v>28500.1</v>
      </c>
      <c r="E11" s="65">
        <f t="shared" si="3"/>
        <v>4588.32</v>
      </c>
      <c r="F11" s="65">
        <f t="shared" si="3"/>
        <v>4588.32</v>
      </c>
      <c r="G11" s="66">
        <f t="shared" si="2"/>
        <v>0.16099311932238833</v>
      </c>
      <c r="H11" s="141"/>
      <c r="I11" s="60" t="s">
        <v>27</v>
      </c>
      <c r="J11" s="67">
        <f t="shared" si="4"/>
        <v>33</v>
      </c>
      <c r="K11" s="75"/>
      <c r="L11" s="126"/>
      <c r="M11" s="128"/>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row>
    <row r="12" spans="1:495" s="48" customFormat="1" ht="197.25" customHeight="1">
      <c r="A12" s="137"/>
      <c r="B12" s="138"/>
      <c r="C12" s="64" t="s">
        <v>8</v>
      </c>
      <c r="D12" s="65">
        <f t="shared" si="3"/>
        <v>135.6</v>
      </c>
      <c r="E12" s="65">
        <f t="shared" si="3"/>
        <v>0</v>
      </c>
      <c r="F12" s="65">
        <f t="shared" si="3"/>
        <v>0</v>
      </c>
      <c r="G12" s="66">
        <v>0</v>
      </c>
      <c r="H12" s="142"/>
      <c r="I12" s="60" t="s">
        <v>28</v>
      </c>
      <c r="J12" s="66">
        <f>(J9+0.5*J10)/J8</f>
        <v>0.24561403508771928</v>
      </c>
      <c r="K12" s="75"/>
      <c r="L12" s="126"/>
      <c r="M12" s="129"/>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c r="LZ12" s="47"/>
      <c r="MA12" s="47"/>
      <c r="MB12" s="47"/>
      <c r="MC12" s="47"/>
      <c r="MD12" s="47"/>
      <c r="ME12" s="47"/>
      <c r="MF12" s="47"/>
      <c r="MG12" s="47"/>
      <c r="MH12" s="47"/>
      <c r="MI12" s="47"/>
      <c r="MJ12" s="47"/>
      <c r="MK12" s="47"/>
      <c r="ML12" s="47"/>
      <c r="MM12" s="47"/>
      <c r="MN12" s="47"/>
      <c r="MO12" s="47"/>
      <c r="MP12" s="47"/>
      <c r="MQ12" s="47"/>
      <c r="MR12" s="47"/>
      <c r="MS12" s="47"/>
      <c r="MT12" s="47"/>
      <c r="MU12" s="47"/>
      <c r="MV12" s="47"/>
      <c r="MW12" s="47"/>
      <c r="MX12" s="47"/>
      <c r="MY12" s="47"/>
      <c r="MZ12" s="47"/>
      <c r="NA12" s="47"/>
      <c r="NB12" s="47"/>
      <c r="NC12" s="47"/>
      <c r="ND12" s="47"/>
      <c r="NE12" s="47"/>
      <c r="NF12" s="47"/>
      <c r="NG12" s="47"/>
      <c r="NH12" s="47"/>
      <c r="NI12" s="47"/>
      <c r="NJ12" s="47"/>
      <c r="NK12" s="47"/>
      <c r="NL12" s="47"/>
      <c r="NM12" s="47"/>
      <c r="NN12" s="47"/>
      <c r="NO12" s="47"/>
      <c r="NP12" s="47"/>
      <c r="NQ12" s="47"/>
      <c r="NR12" s="47"/>
      <c r="NS12" s="47"/>
      <c r="NT12" s="47"/>
      <c r="NU12" s="47"/>
      <c r="NV12" s="47"/>
      <c r="NW12" s="47"/>
      <c r="NX12" s="47"/>
      <c r="NY12" s="47"/>
      <c r="NZ12" s="47"/>
      <c r="OA12" s="47"/>
      <c r="OB12" s="47"/>
      <c r="OC12" s="47"/>
      <c r="OD12" s="47"/>
      <c r="OE12" s="47"/>
      <c r="OF12" s="47"/>
      <c r="OG12" s="47"/>
      <c r="OH12" s="47"/>
      <c r="OI12" s="47"/>
      <c r="OJ12" s="47"/>
      <c r="OK12" s="47"/>
      <c r="OL12" s="47"/>
      <c r="OM12" s="47"/>
      <c r="ON12" s="47"/>
      <c r="OO12" s="47"/>
      <c r="OP12" s="47"/>
      <c r="OQ12" s="47"/>
      <c r="OR12" s="47"/>
      <c r="OS12" s="47"/>
      <c r="OT12" s="47"/>
      <c r="OU12" s="47"/>
      <c r="OV12" s="47"/>
      <c r="OW12" s="47"/>
      <c r="OX12" s="47"/>
      <c r="OY12" s="47"/>
      <c r="OZ12" s="47"/>
      <c r="PA12" s="47"/>
      <c r="PB12" s="47"/>
      <c r="PC12" s="47"/>
      <c r="PD12" s="47"/>
      <c r="PE12" s="47"/>
      <c r="PF12" s="47"/>
      <c r="PG12" s="47"/>
      <c r="PH12" s="47"/>
      <c r="PI12" s="47"/>
      <c r="PJ12" s="47"/>
      <c r="PK12" s="47"/>
      <c r="PL12" s="47"/>
      <c r="PM12" s="47"/>
      <c r="PN12" s="47"/>
      <c r="PO12" s="47"/>
      <c r="PP12" s="47"/>
      <c r="PQ12" s="47"/>
      <c r="PR12" s="47"/>
      <c r="PS12" s="47"/>
      <c r="PT12" s="47"/>
      <c r="PU12" s="47"/>
      <c r="PV12" s="47"/>
      <c r="PW12" s="47"/>
      <c r="PX12" s="47"/>
      <c r="PY12" s="47"/>
      <c r="PZ12" s="47"/>
      <c r="QA12" s="47"/>
      <c r="QB12" s="47"/>
      <c r="QC12" s="47"/>
      <c r="QD12" s="47"/>
      <c r="QE12" s="47"/>
      <c r="QF12" s="47"/>
      <c r="QG12" s="47"/>
      <c r="QH12" s="47"/>
      <c r="QI12" s="47"/>
      <c r="QJ12" s="47"/>
      <c r="QK12" s="47"/>
      <c r="QL12" s="47"/>
      <c r="QM12" s="47"/>
      <c r="QN12" s="47"/>
      <c r="QO12" s="47"/>
      <c r="QP12" s="47"/>
      <c r="QQ12" s="47"/>
      <c r="QR12" s="47"/>
      <c r="QS12" s="47"/>
      <c r="QT12" s="47"/>
      <c r="QU12" s="47"/>
      <c r="QV12" s="47"/>
      <c r="QW12" s="47"/>
      <c r="QX12" s="47"/>
      <c r="QY12" s="47"/>
      <c r="QZ12" s="47"/>
      <c r="RA12" s="47"/>
      <c r="RB12" s="47"/>
      <c r="RC12" s="47"/>
      <c r="RD12" s="47"/>
      <c r="RE12" s="47"/>
      <c r="RF12" s="47"/>
      <c r="RG12" s="47"/>
      <c r="RH12" s="47"/>
      <c r="RI12" s="47"/>
      <c r="RJ12" s="47"/>
      <c r="RK12" s="47"/>
      <c r="RL12" s="47"/>
      <c r="RM12" s="47"/>
      <c r="RN12" s="47"/>
      <c r="RO12" s="47"/>
      <c r="RP12" s="47"/>
      <c r="RQ12" s="47"/>
      <c r="RR12" s="47"/>
      <c r="RS12" s="47"/>
      <c r="RT12" s="47"/>
      <c r="RU12" s="47"/>
      <c r="RV12" s="47"/>
      <c r="RW12" s="47"/>
      <c r="RX12" s="47"/>
      <c r="RY12" s="47"/>
      <c r="RZ12" s="47"/>
      <c r="SA12" s="47"/>
    </row>
    <row r="13" spans="1:495" s="48" customFormat="1" ht="13.5" customHeight="1">
      <c r="A13" s="125"/>
      <c r="B13" s="73" t="s">
        <v>51</v>
      </c>
      <c r="C13" s="35" t="s">
        <v>4</v>
      </c>
      <c r="D13" s="20">
        <f>SUM(D14:D17)</f>
        <v>472546.2</v>
      </c>
      <c r="E13" s="20">
        <f t="shared" ref="E13:F13" si="5">SUM(E14:E17)</f>
        <v>250735.76225999999</v>
      </c>
      <c r="F13" s="20">
        <f t="shared" si="5"/>
        <v>169080.62476999999</v>
      </c>
      <c r="G13" s="1">
        <f>F13/D13</f>
        <v>0.35780760647318716</v>
      </c>
      <c r="H13" s="139"/>
      <c r="I13" s="58" t="s">
        <v>24</v>
      </c>
      <c r="J13" s="57">
        <f>SUM(J14:J16)</f>
        <v>41</v>
      </c>
      <c r="K13" s="75"/>
      <c r="L13" s="75"/>
      <c r="M13" s="77">
        <v>809</v>
      </c>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c r="LA13" s="47"/>
      <c r="LB13" s="47"/>
      <c r="LC13" s="47"/>
      <c r="LD13" s="47"/>
      <c r="LE13" s="47"/>
      <c r="LF13" s="47"/>
      <c r="LG13" s="47"/>
      <c r="LH13" s="47"/>
      <c r="LI13" s="47"/>
      <c r="LJ13" s="47"/>
      <c r="LK13" s="47"/>
      <c r="LL13" s="47"/>
      <c r="LM13" s="47"/>
      <c r="LN13" s="47"/>
      <c r="LO13" s="47"/>
      <c r="LP13" s="47"/>
      <c r="LQ13" s="47"/>
      <c r="LR13" s="47"/>
      <c r="LS13" s="47"/>
      <c r="LT13" s="47"/>
      <c r="LU13" s="47"/>
      <c r="LV13" s="47"/>
      <c r="LW13" s="47"/>
      <c r="LX13" s="47"/>
      <c r="LY13" s="47"/>
      <c r="LZ13" s="47"/>
      <c r="MA13" s="47"/>
      <c r="MB13" s="47"/>
      <c r="MC13" s="47"/>
      <c r="MD13" s="47"/>
      <c r="ME13" s="47"/>
      <c r="MF13" s="47"/>
      <c r="MG13" s="47"/>
      <c r="MH13" s="47"/>
      <c r="MI13" s="47"/>
      <c r="MJ13" s="47"/>
      <c r="MK13" s="47"/>
      <c r="ML13" s="47"/>
      <c r="MM13" s="47"/>
      <c r="MN13" s="47"/>
      <c r="MO13" s="47"/>
      <c r="MP13" s="47"/>
      <c r="MQ13" s="47"/>
      <c r="MR13" s="47"/>
      <c r="MS13" s="47"/>
      <c r="MT13" s="47"/>
      <c r="MU13" s="47"/>
      <c r="MV13" s="47"/>
      <c r="MW13" s="47"/>
      <c r="MX13" s="47"/>
      <c r="MY13" s="47"/>
      <c r="MZ13" s="47"/>
      <c r="NA13" s="47"/>
      <c r="NB13" s="47"/>
      <c r="NC13" s="47"/>
      <c r="ND13" s="47"/>
      <c r="NE13" s="47"/>
      <c r="NF13" s="47"/>
      <c r="NG13" s="47"/>
      <c r="NH13" s="47"/>
      <c r="NI13" s="47"/>
      <c r="NJ13" s="47"/>
      <c r="NK13" s="47"/>
      <c r="NL13" s="47"/>
      <c r="NM13" s="47"/>
      <c r="NN13" s="47"/>
      <c r="NO13" s="47"/>
      <c r="NP13" s="47"/>
      <c r="NQ13" s="47"/>
      <c r="NR13" s="47"/>
      <c r="NS13" s="47"/>
      <c r="NT13" s="47"/>
      <c r="NU13" s="47"/>
      <c r="NV13" s="47"/>
      <c r="NW13" s="47"/>
      <c r="NX13" s="47"/>
      <c r="NY13" s="47"/>
      <c r="NZ13" s="47"/>
      <c r="OA13" s="47"/>
      <c r="OB13" s="47"/>
      <c r="OC13" s="47"/>
      <c r="OD13" s="47"/>
      <c r="OE13" s="47"/>
      <c r="OF13" s="47"/>
      <c r="OG13" s="47"/>
      <c r="OH13" s="47"/>
      <c r="OI13" s="47"/>
      <c r="OJ13" s="47"/>
      <c r="OK13" s="47"/>
      <c r="OL13" s="47"/>
      <c r="OM13" s="47"/>
      <c r="ON13" s="47"/>
      <c r="OO13" s="47"/>
      <c r="OP13" s="47"/>
      <c r="OQ13" s="47"/>
      <c r="OR13" s="47"/>
      <c r="OS13" s="47"/>
      <c r="OT13" s="47"/>
      <c r="OU13" s="47"/>
      <c r="OV13" s="47"/>
      <c r="OW13" s="47"/>
      <c r="OX13" s="47"/>
      <c r="OY13" s="47"/>
      <c r="OZ13" s="47"/>
      <c r="PA13" s="47"/>
      <c r="PB13" s="47"/>
      <c r="PC13" s="47"/>
      <c r="PD13" s="47"/>
      <c r="PE13" s="47"/>
      <c r="PF13" s="47"/>
      <c r="PG13" s="47"/>
      <c r="PH13" s="47"/>
      <c r="PI13" s="47"/>
      <c r="PJ13" s="47"/>
      <c r="PK13" s="47"/>
      <c r="PL13" s="47"/>
      <c r="PM13" s="47"/>
      <c r="PN13" s="47"/>
      <c r="PO13" s="47"/>
      <c r="PP13" s="47"/>
      <c r="PQ13" s="47"/>
      <c r="PR13" s="47"/>
      <c r="PS13" s="47"/>
      <c r="PT13" s="47"/>
      <c r="PU13" s="47"/>
      <c r="PV13" s="47"/>
      <c r="PW13" s="47"/>
      <c r="PX13" s="47"/>
      <c r="PY13" s="47"/>
      <c r="PZ13" s="47"/>
      <c r="QA13" s="47"/>
      <c r="QB13" s="47"/>
      <c r="QC13" s="47"/>
      <c r="QD13" s="47"/>
      <c r="QE13" s="47"/>
      <c r="QF13" s="47"/>
      <c r="QG13" s="47"/>
      <c r="QH13" s="47"/>
      <c r="QI13" s="47"/>
      <c r="QJ13" s="47"/>
      <c r="QK13" s="47"/>
      <c r="QL13" s="47"/>
      <c r="QM13" s="47"/>
      <c r="QN13" s="47"/>
      <c r="QO13" s="47"/>
      <c r="QP13" s="47"/>
      <c r="QQ13" s="47"/>
      <c r="QR13" s="47"/>
      <c r="QS13" s="47"/>
      <c r="QT13" s="47"/>
      <c r="QU13" s="47"/>
      <c r="QV13" s="47"/>
      <c r="QW13" s="47"/>
      <c r="QX13" s="47"/>
      <c r="QY13" s="47"/>
      <c r="QZ13" s="47"/>
      <c r="RA13" s="47"/>
      <c r="RB13" s="47"/>
      <c r="RC13" s="47"/>
      <c r="RD13" s="47"/>
      <c r="RE13" s="47"/>
      <c r="RF13" s="47"/>
      <c r="RG13" s="47"/>
      <c r="RH13" s="47"/>
      <c r="RI13" s="47"/>
      <c r="RJ13" s="47"/>
      <c r="RK13" s="47"/>
      <c r="RL13" s="47"/>
      <c r="RM13" s="47"/>
      <c r="RN13" s="47"/>
      <c r="RO13" s="47"/>
      <c r="RP13" s="47"/>
      <c r="RQ13" s="47"/>
      <c r="RR13" s="47"/>
      <c r="RS13" s="47"/>
      <c r="RT13" s="47"/>
      <c r="RU13" s="47"/>
      <c r="RV13" s="47"/>
      <c r="RW13" s="47"/>
      <c r="RX13" s="47"/>
      <c r="RY13" s="47"/>
      <c r="RZ13" s="47"/>
      <c r="SA13" s="47"/>
    </row>
    <row r="14" spans="1:495" s="48" customFormat="1" ht="13.5" customHeight="1">
      <c r="A14" s="125"/>
      <c r="B14" s="73"/>
      <c r="C14" s="35" t="s">
        <v>5</v>
      </c>
      <c r="D14" s="20">
        <v>302688.90000000002</v>
      </c>
      <c r="E14" s="20">
        <f>E54-E59-E74+E84+E94+E104+E114-E194+E329+E369+E374+E379+E384+E389+E394+E399+E404+E409</f>
        <v>122250.66226</v>
      </c>
      <c r="F14" s="20">
        <f>F54-F59-F74+F84+F94+F104+F114-F194+F329+F369+F374+F379+F384+F389+F394+F399+F404+F409</f>
        <v>99238.424769999998</v>
      </c>
      <c r="G14" s="1">
        <f t="shared" ref="G14:G17" si="6">F14/D14</f>
        <v>0.3278561743426997</v>
      </c>
      <c r="H14" s="139"/>
      <c r="I14" s="58" t="s">
        <v>25</v>
      </c>
      <c r="J14" s="57">
        <v>3</v>
      </c>
      <c r="K14" s="75"/>
      <c r="L14" s="75"/>
      <c r="M14" s="7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c r="LB14" s="47"/>
      <c r="LC14" s="47"/>
      <c r="LD14" s="47"/>
      <c r="LE14" s="47"/>
      <c r="LF14" s="47"/>
      <c r="LG14" s="47"/>
      <c r="LH14" s="47"/>
      <c r="LI14" s="47"/>
      <c r="LJ14" s="47"/>
      <c r="LK14" s="47"/>
      <c r="LL14" s="47"/>
      <c r="LM14" s="47"/>
      <c r="LN14" s="47"/>
      <c r="LO14" s="47"/>
      <c r="LP14" s="47"/>
      <c r="LQ14" s="47"/>
      <c r="LR14" s="47"/>
      <c r="LS14" s="47"/>
      <c r="LT14" s="47"/>
      <c r="LU14" s="47"/>
      <c r="LV14" s="47"/>
      <c r="LW14" s="47"/>
      <c r="LX14" s="47"/>
      <c r="LY14" s="47"/>
      <c r="LZ14" s="47"/>
      <c r="MA14" s="47"/>
      <c r="MB14" s="47"/>
      <c r="MC14" s="47"/>
      <c r="MD14" s="47"/>
      <c r="ME14" s="47"/>
      <c r="MF14" s="47"/>
      <c r="MG14" s="47"/>
      <c r="MH14" s="47"/>
      <c r="MI14" s="47"/>
      <c r="MJ14" s="47"/>
      <c r="MK14" s="47"/>
      <c r="ML14" s="47"/>
      <c r="MM14" s="47"/>
      <c r="MN14" s="47"/>
      <c r="MO14" s="47"/>
      <c r="MP14" s="47"/>
      <c r="MQ14" s="47"/>
      <c r="MR14" s="47"/>
      <c r="MS14" s="47"/>
      <c r="MT14" s="47"/>
      <c r="MU14" s="47"/>
      <c r="MV14" s="47"/>
      <c r="MW14" s="47"/>
      <c r="MX14" s="47"/>
      <c r="MY14" s="47"/>
      <c r="MZ14" s="47"/>
      <c r="NA14" s="47"/>
      <c r="NB14" s="47"/>
      <c r="NC14" s="47"/>
      <c r="ND14" s="47"/>
      <c r="NE14" s="47"/>
      <c r="NF14" s="47"/>
      <c r="NG14" s="47"/>
      <c r="NH14" s="47"/>
      <c r="NI14" s="47"/>
      <c r="NJ14" s="47"/>
      <c r="NK14" s="47"/>
      <c r="NL14" s="47"/>
      <c r="NM14" s="47"/>
      <c r="NN14" s="47"/>
      <c r="NO14" s="47"/>
      <c r="NP14" s="47"/>
      <c r="NQ14" s="47"/>
      <c r="NR14" s="47"/>
      <c r="NS14" s="47"/>
      <c r="NT14" s="47"/>
      <c r="NU14" s="47"/>
      <c r="NV14" s="47"/>
      <c r="NW14" s="47"/>
      <c r="NX14" s="47"/>
      <c r="NY14" s="47"/>
      <c r="NZ14" s="47"/>
      <c r="OA14" s="47"/>
      <c r="OB14" s="47"/>
      <c r="OC14" s="47"/>
      <c r="OD14" s="47"/>
      <c r="OE14" s="47"/>
      <c r="OF14" s="47"/>
      <c r="OG14" s="47"/>
      <c r="OH14" s="47"/>
      <c r="OI14" s="47"/>
      <c r="OJ14" s="47"/>
      <c r="OK14" s="47"/>
      <c r="OL14" s="47"/>
      <c r="OM14" s="47"/>
      <c r="ON14" s="47"/>
      <c r="OO14" s="47"/>
      <c r="OP14" s="47"/>
      <c r="OQ14" s="47"/>
      <c r="OR14" s="47"/>
      <c r="OS14" s="47"/>
      <c r="OT14" s="47"/>
      <c r="OU14" s="47"/>
      <c r="OV14" s="47"/>
      <c r="OW14" s="47"/>
      <c r="OX14" s="47"/>
      <c r="OY14" s="47"/>
      <c r="OZ14" s="47"/>
      <c r="PA14" s="47"/>
      <c r="PB14" s="47"/>
      <c r="PC14" s="47"/>
      <c r="PD14" s="47"/>
      <c r="PE14" s="47"/>
      <c r="PF14" s="47"/>
      <c r="PG14" s="47"/>
      <c r="PH14" s="47"/>
      <c r="PI14" s="47"/>
      <c r="PJ14" s="47"/>
      <c r="PK14" s="47"/>
      <c r="PL14" s="47"/>
      <c r="PM14" s="47"/>
      <c r="PN14" s="47"/>
      <c r="PO14" s="47"/>
      <c r="PP14" s="47"/>
      <c r="PQ14" s="47"/>
      <c r="PR14" s="47"/>
      <c r="PS14" s="47"/>
      <c r="PT14" s="47"/>
      <c r="PU14" s="47"/>
      <c r="PV14" s="47"/>
      <c r="PW14" s="47"/>
      <c r="PX14" s="47"/>
      <c r="PY14" s="47"/>
      <c r="PZ14" s="47"/>
      <c r="QA14" s="47"/>
      <c r="QB14" s="47"/>
      <c r="QC14" s="47"/>
      <c r="QD14" s="47"/>
      <c r="QE14" s="47"/>
      <c r="QF14" s="47"/>
      <c r="QG14" s="47"/>
      <c r="QH14" s="47"/>
      <c r="QI14" s="47"/>
      <c r="QJ14" s="47"/>
      <c r="QK14" s="47"/>
      <c r="QL14" s="47"/>
      <c r="QM14" s="47"/>
      <c r="QN14" s="47"/>
      <c r="QO14" s="47"/>
      <c r="QP14" s="47"/>
      <c r="QQ14" s="47"/>
      <c r="QR14" s="47"/>
      <c r="QS14" s="47"/>
      <c r="QT14" s="47"/>
      <c r="QU14" s="47"/>
      <c r="QV14" s="47"/>
      <c r="QW14" s="47"/>
      <c r="QX14" s="47"/>
      <c r="QY14" s="47"/>
      <c r="QZ14" s="47"/>
      <c r="RA14" s="47"/>
      <c r="RB14" s="47"/>
      <c r="RC14" s="47"/>
      <c r="RD14" s="47"/>
      <c r="RE14" s="47"/>
      <c r="RF14" s="47"/>
      <c r="RG14" s="47"/>
      <c r="RH14" s="47"/>
      <c r="RI14" s="47"/>
      <c r="RJ14" s="47"/>
      <c r="RK14" s="47"/>
      <c r="RL14" s="47"/>
      <c r="RM14" s="47"/>
      <c r="RN14" s="47"/>
      <c r="RO14" s="47"/>
      <c r="RP14" s="47"/>
      <c r="RQ14" s="47"/>
      <c r="RR14" s="47"/>
      <c r="RS14" s="47"/>
      <c r="RT14" s="47"/>
      <c r="RU14" s="47"/>
      <c r="RV14" s="47"/>
      <c r="RW14" s="47"/>
      <c r="RX14" s="47"/>
      <c r="RY14" s="47"/>
      <c r="RZ14" s="47"/>
      <c r="SA14" s="47"/>
    </row>
    <row r="15" spans="1:495" s="48" customFormat="1" ht="13.5" customHeight="1">
      <c r="A15" s="125"/>
      <c r="B15" s="73"/>
      <c r="C15" s="35" t="s">
        <v>6</v>
      </c>
      <c r="D15" s="20">
        <v>169721.7</v>
      </c>
      <c r="E15" s="20">
        <f>E55-E60-E75+E85+E95+E105+E115-E195+E330+E370+E375+E380+E385+E390+E395+E400+E405+E410</f>
        <v>128485.1</v>
      </c>
      <c r="F15" s="20">
        <f>F55-F60-F75+F85+F95+F105+F115-F195+F330+F370+F375+F380+F385+F390+F395+F400+F405+F410</f>
        <v>69842.200000000012</v>
      </c>
      <c r="G15" s="1">
        <f t="shared" si="6"/>
        <v>0.41151013688880095</v>
      </c>
      <c r="H15" s="139"/>
      <c r="I15" s="58" t="s">
        <v>26</v>
      </c>
      <c r="J15" s="57">
        <v>14</v>
      </c>
      <c r="K15" s="75"/>
      <c r="L15" s="75"/>
      <c r="M15" s="7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c r="JC15" s="47"/>
      <c r="JD15" s="47"/>
      <c r="JE15" s="47"/>
      <c r="JF15" s="47"/>
      <c r="JG15" s="47"/>
      <c r="JH15" s="47"/>
      <c r="JI15" s="47"/>
      <c r="JJ15" s="47"/>
      <c r="JK15" s="47"/>
      <c r="JL15" s="47"/>
      <c r="JM15" s="47"/>
      <c r="JN15" s="47"/>
      <c r="JO15" s="47"/>
      <c r="JP15" s="47"/>
      <c r="JQ15" s="47"/>
      <c r="JR15" s="47"/>
      <c r="JS15" s="47"/>
      <c r="JT15" s="47"/>
      <c r="JU15" s="47"/>
      <c r="JV15" s="47"/>
      <c r="JW15" s="47"/>
      <c r="JX15" s="47"/>
      <c r="JY15" s="47"/>
      <c r="JZ15" s="47"/>
      <c r="KA15" s="47"/>
      <c r="KB15" s="47"/>
      <c r="KC15" s="47"/>
      <c r="KD15" s="47"/>
      <c r="KE15" s="47"/>
      <c r="KF15" s="47"/>
      <c r="KG15" s="47"/>
      <c r="KH15" s="47"/>
      <c r="KI15" s="47"/>
      <c r="KJ15" s="47"/>
      <c r="KK15" s="47"/>
      <c r="KL15" s="47"/>
      <c r="KM15" s="47"/>
      <c r="KN15" s="47"/>
      <c r="KO15" s="47"/>
      <c r="KP15" s="47"/>
      <c r="KQ15" s="47"/>
      <c r="KR15" s="47"/>
      <c r="KS15" s="47"/>
      <c r="KT15" s="47"/>
      <c r="KU15" s="47"/>
      <c r="KV15" s="47"/>
      <c r="KW15" s="47"/>
      <c r="KX15" s="47"/>
      <c r="KY15" s="47"/>
      <c r="KZ15" s="47"/>
      <c r="LA15" s="47"/>
      <c r="LB15" s="47"/>
      <c r="LC15" s="47"/>
      <c r="LD15" s="47"/>
      <c r="LE15" s="47"/>
      <c r="LF15" s="47"/>
      <c r="LG15" s="47"/>
      <c r="LH15" s="47"/>
      <c r="LI15" s="47"/>
      <c r="LJ15" s="47"/>
      <c r="LK15" s="47"/>
      <c r="LL15" s="47"/>
      <c r="LM15" s="47"/>
      <c r="LN15" s="47"/>
      <c r="LO15" s="47"/>
      <c r="LP15" s="47"/>
      <c r="LQ15" s="47"/>
      <c r="LR15" s="47"/>
      <c r="LS15" s="47"/>
      <c r="LT15" s="47"/>
      <c r="LU15" s="47"/>
      <c r="LV15" s="47"/>
      <c r="LW15" s="47"/>
      <c r="LX15" s="47"/>
      <c r="LY15" s="47"/>
      <c r="LZ15" s="47"/>
      <c r="MA15" s="47"/>
      <c r="MB15" s="47"/>
      <c r="MC15" s="47"/>
      <c r="MD15" s="47"/>
      <c r="ME15" s="47"/>
      <c r="MF15" s="47"/>
      <c r="MG15" s="47"/>
      <c r="MH15" s="47"/>
      <c r="MI15" s="47"/>
      <c r="MJ15" s="47"/>
      <c r="MK15" s="47"/>
      <c r="ML15" s="47"/>
      <c r="MM15" s="47"/>
      <c r="MN15" s="47"/>
      <c r="MO15" s="47"/>
      <c r="MP15" s="47"/>
      <c r="MQ15" s="47"/>
      <c r="MR15" s="47"/>
      <c r="MS15" s="47"/>
      <c r="MT15" s="47"/>
      <c r="MU15" s="47"/>
      <c r="MV15" s="47"/>
      <c r="MW15" s="47"/>
      <c r="MX15" s="47"/>
      <c r="MY15" s="47"/>
      <c r="MZ15" s="47"/>
      <c r="NA15" s="47"/>
      <c r="NB15" s="47"/>
      <c r="NC15" s="47"/>
      <c r="ND15" s="47"/>
      <c r="NE15" s="47"/>
      <c r="NF15" s="47"/>
      <c r="NG15" s="47"/>
      <c r="NH15" s="47"/>
      <c r="NI15" s="47"/>
      <c r="NJ15" s="47"/>
      <c r="NK15" s="47"/>
      <c r="NL15" s="47"/>
      <c r="NM15" s="47"/>
      <c r="NN15" s="47"/>
      <c r="NO15" s="47"/>
      <c r="NP15" s="47"/>
      <c r="NQ15" s="47"/>
      <c r="NR15" s="47"/>
      <c r="NS15" s="47"/>
      <c r="NT15" s="47"/>
      <c r="NU15" s="47"/>
      <c r="NV15" s="47"/>
      <c r="NW15" s="47"/>
      <c r="NX15" s="47"/>
      <c r="NY15" s="47"/>
      <c r="NZ15" s="47"/>
      <c r="OA15" s="47"/>
      <c r="OB15" s="47"/>
      <c r="OC15" s="47"/>
      <c r="OD15" s="47"/>
      <c r="OE15" s="47"/>
      <c r="OF15" s="47"/>
      <c r="OG15" s="47"/>
      <c r="OH15" s="47"/>
      <c r="OI15" s="47"/>
      <c r="OJ15" s="47"/>
      <c r="OK15" s="47"/>
      <c r="OL15" s="47"/>
      <c r="OM15" s="47"/>
      <c r="ON15" s="47"/>
      <c r="OO15" s="47"/>
      <c r="OP15" s="47"/>
      <c r="OQ15" s="47"/>
      <c r="OR15" s="47"/>
      <c r="OS15" s="47"/>
      <c r="OT15" s="47"/>
      <c r="OU15" s="47"/>
      <c r="OV15" s="47"/>
      <c r="OW15" s="47"/>
      <c r="OX15" s="47"/>
      <c r="OY15" s="47"/>
      <c r="OZ15" s="47"/>
      <c r="PA15" s="47"/>
      <c r="PB15" s="47"/>
      <c r="PC15" s="47"/>
      <c r="PD15" s="47"/>
      <c r="PE15" s="47"/>
      <c r="PF15" s="47"/>
      <c r="PG15" s="47"/>
      <c r="PH15" s="47"/>
      <c r="PI15" s="47"/>
      <c r="PJ15" s="47"/>
      <c r="PK15" s="47"/>
      <c r="PL15" s="47"/>
      <c r="PM15" s="47"/>
      <c r="PN15" s="47"/>
      <c r="PO15" s="47"/>
      <c r="PP15" s="47"/>
      <c r="PQ15" s="47"/>
      <c r="PR15" s="47"/>
      <c r="PS15" s="47"/>
      <c r="PT15" s="47"/>
      <c r="PU15" s="47"/>
      <c r="PV15" s="47"/>
      <c r="PW15" s="47"/>
      <c r="PX15" s="47"/>
      <c r="PY15" s="47"/>
      <c r="PZ15" s="47"/>
      <c r="QA15" s="47"/>
      <c r="QB15" s="47"/>
      <c r="QC15" s="47"/>
      <c r="QD15" s="47"/>
      <c r="QE15" s="47"/>
      <c r="QF15" s="47"/>
      <c r="QG15" s="47"/>
      <c r="QH15" s="47"/>
      <c r="QI15" s="47"/>
      <c r="QJ15" s="47"/>
      <c r="QK15" s="47"/>
      <c r="QL15" s="47"/>
      <c r="QM15" s="47"/>
      <c r="QN15" s="47"/>
      <c r="QO15" s="47"/>
      <c r="QP15" s="47"/>
      <c r="QQ15" s="47"/>
      <c r="QR15" s="47"/>
      <c r="QS15" s="47"/>
      <c r="QT15" s="47"/>
      <c r="QU15" s="47"/>
      <c r="QV15" s="47"/>
      <c r="QW15" s="47"/>
      <c r="QX15" s="47"/>
      <c r="QY15" s="47"/>
      <c r="QZ15" s="47"/>
      <c r="RA15" s="47"/>
      <c r="RB15" s="47"/>
      <c r="RC15" s="47"/>
      <c r="RD15" s="47"/>
      <c r="RE15" s="47"/>
      <c r="RF15" s="47"/>
      <c r="RG15" s="47"/>
      <c r="RH15" s="47"/>
      <c r="RI15" s="47"/>
      <c r="RJ15" s="47"/>
      <c r="RK15" s="47"/>
      <c r="RL15" s="47"/>
      <c r="RM15" s="47"/>
      <c r="RN15" s="47"/>
      <c r="RO15" s="47"/>
      <c r="RP15" s="47"/>
      <c r="RQ15" s="47"/>
      <c r="RR15" s="47"/>
      <c r="RS15" s="47"/>
      <c r="RT15" s="47"/>
      <c r="RU15" s="47"/>
      <c r="RV15" s="47"/>
      <c r="RW15" s="47"/>
      <c r="RX15" s="47"/>
      <c r="RY15" s="47"/>
      <c r="RZ15" s="47"/>
      <c r="SA15" s="47"/>
    </row>
    <row r="16" spans="1:495" s="48" customFormat="1" ht="13.5" customHeight="1">
      <c r="A16" s="125"/>
      <c r="B16" s="73"/>
      <c r="C16" s="35" t="s">
        <v>7</v>
      </c>
      <c r="D16" s="20">
        <f t="shared" ref="D16" si="7">D56-D61-D76+D86+D96+D106+D116-D196+D331+D371+D376+D381+D386+D391+D396+D401+D406+D411</f>
        <v>0</v>
      </c>
      <c r="E16" s="20">
        <f t="shared" ref="E16:E17" si="8">E56-E61-E76+E86+E96+E106+E116-E196+E331+E371+E376+E381+E386+E391+E396+E401+E406+E411</f>
        <v>0</v>
      </c>
      <c r="F16" s="20">
        <f t="shared" ref="F16" si="9">F66+F86+F91+F96+F101+F106+F111+F116-F196+F206+F331+F366</f>
        <v>0</v>
      </c>
      <c r="G16" s="1">
        <v>0</v>
      </c>
      <c r="H16" s="139"/>
      <c r="I16" s="58" t="s">
        <v>27</v>
      </c>
      <c r="J16" s="57">
        <v>24</v>
      </c>
      <c r="K16" s="75"/>
      <c r="L16" s="75"/>
      <c r="M16" s="7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c r="IW16" s="47"/>
      <c r="IX16" s="47"/>
      <c r="IY16" s="47"/>
      <c r="IZ16" s="47"/>
      <c r="JA16" s="47"/>
      <c r="JB16" s="47"/>
      <c r="JC16" s="47"/>
      <c r="JD16" s="47"/>
      <c r="JE16" s="47"/>
      <c r="JF16" s="47"/>
      <c r="JG16" s="47"/>
      <c r="JH16" s="47"/>
      <c r="JI16" s="47"/>
      <c r="JJ16" s="47"/>
      <c r="JK16" s="47"/>
      <c r="JL16" s="47"/>
      <c r="JM16" s="47"/>
      <c r="JN16" s="47"/>
      <c r="JO16" s="47"/>
      <c r="JP16" s="47"/>
      <c r="JQ16" s="47"/>
      <c r="JR16" s="47"/>
      <c r="JS16" s="47"/>
      <c r="JT16" s="47"/>
      <c r="JU16" s="47"/>
      <c r="JV16" s="47"/>
      <c r="JW16" s="47"/>
      <c r="JX16" s="47"/>
      <c r="JY16" s="47"/>
      <c r="JZ16" s="47"/>
      <c r="KA16" s="47"/>
      <c r="KB16" s="47"/>
      <c r="KC16" s="47"/>
      <c r="KD16" s="47"/>
      <c r="KE16" s="47"/>
      <c r="KF16" s="47"/>
      <c r="KG16" s="47"/>
      <c r="KH16" s="47"/>
      <c r="KI16" s="47"/>
      <c r="KJ16" s="47"/>
      <c r="KK16" s="47"/>
      <c r="KL16" s="47"/>
      <c r="KM16" s="47"/>
      <c r="KN16" s="47"/>
      <c r="KO16" s="47"/>
      <c r="KP16" s="47"/>
      <c r="KQ16" s="47"/>
      <c r="KR16" s="47"/>
      <c r="KS16" s="47"/>
      <c r="KT16" s="47"/>
      <c r="KU16" s="47"/>
      <c r="KV16" s="47"/>
      <c r="KW16" s="47"/>
      <c r="KX16" s="47"/>
      <c r="KY16" s="47"/>
      <c r="KZ16" s="47"/>
      <c r="LA16" s="47"/>
      <c r="LB16" s="47"/>
      <c r="LC16" s="47"/>
      <c r="LD16" s="47"/>
      <c r="LE16" s="47"/>
      <c r="LF16" s="47"/>
      <c r="LG16" s="47"/>
      <c r="LH16" s="47"/>
      <c r="LI16" s="47"/>
      <c r="LJ16" s="47"/>
      <c r="LK16" s="47"/>
      <c r="LL16" s="47"/>
      <c r="LM16" s="47"/>
      <c r="LN16" s="47"/>
      <c r="LO16" s="47"/>
      <c r="LP16" s="47"/>
      <c r="LQ16" s="47"/>
      <c r="LR16" s="47"/>
      <c r="LS16" s="47"/>
      <c r="LT16" s="47"/>
      <c r="LU16" s="47"/>
      <c r="LV16" s="47"/>
      <c r="LW16" s="47"/>
      <c r="LX16" s="47"/>
      <c r="LY16" s="47"/>
      <c r="LZ16" s="47"/>
      <c r="MA16" s="47"/>
      <c r="MB16" s="47"/>
      <c r="MC16" s="47"/>
      <c r="MD16" s="47"/>
      <c r="ME16" s="47"/>
      <c r="MF16" s="47"/>
      <c r="MG16" s="47"/>
      <c r="MH16" s="47"/>
      <c r="MI16" s="47"/>
      <c r="MJ16" s="47"/>
      <c r="MK16" s="47"/>
      <c r="ML16" s="47"/>
      <c r="MM16" s="47"/>
      <c r="MN16" s="47"/>
      <c r="MO16" s="47"/>
      <c r="MP16" s="47"/>
      <c r="MQ16" s="47"/>
      <c r="MR16" s="47"/>
      <c r="MS16" s="47"/>
      <c r="MT16" s="47"/>
      <c r="MU16" s="47"/>
      <c r="MV16" s="47"/>
      <c r="MW16" s="47"/>
      <c r="MX16" s="47"/>
      <c r="MY16" s="47"/>
      <c r="MZ16" s="47"/>
      <c r="NA16" s="47"/>
      <c r="NB16" s="47"/>
      <c r="NC16" s="47"/>
      <c r="ND16" s="47"/>
      <c r="NE16" s="47"/>
      <c r="NF16" s="47"/>
      <c r="NG16" s="47"/>
      <c r="NH16" s="47"/>
      <c r="NI16" s="47"/>
      <c r="NJ16" s="47"/>
      <c r="NK16" s="47"/>
      <c r="NL16" s="47"/>
      <c r="NM16" s="47"/>
      <c r="NN16" s="47"/>
      <c r="NO16" s="47"/>
      <c r="NP16" s="47"/>
      <c r="NQ16" s="47"/>
      <c r="NR16" s="47"/>
      <c r="NS16" s="47"/>
      <c r="NT16" s="47"/>
      <c r="NU16" s="47"/>
      <c r="NV16" s="47"/>
      <c r="NW16" s="47"/>
      <c r="NX16" s="47"/>
      <c r="NY16" s="47"/>
      <c r="NZ16" s="47"/>
      <c r="OA16" s="47"/>
      <c r="OB16" s="47"/>
      <c r="OC16" s="47"/>
      <c r="OD16" s="47"/>
      <c r="OE16" s="47"/>
      <c r="OF16" s="47"/>
      <c r="OG16" s="47"/>
      <c r="OH16" s="47"/>
      <c r="OI16" s="47"/>
      <c r="OJ16" s="47"/>
      <c r="OK16" s="47"/>
      <c r="OL16" s="47"/>
      <c r="OM16" s="47"/>
      <c r="ON16" s="47"/>
      <c r="OO16" s="47"/>
      <c r="OP16" s="47"/>
      <c r="OQ16" s="47"/>
      <c r="OR16" s="47"/>
      <c r="OS16" s="47"/>
      <c r="OT16" s="47"/>
      <c r="OU16" s="47"/>
      <c r="OV16" s="47"/>
      <c r="OW16" s="47"/>
      <c r="OX16" s="47"/>
      <c r="OY16" s="47"/>
      <c r="OZ16" s="47"/>
      <c r="PA16" s="47"/>
      <c r="PB16" s="47"/>
      <c r="PC16" s="47"/>
      <c r="PD16" s="47"/>
      <c r="PE16" s="47"/>
      <c r="PF16" s="47"/>
      <c r="PG16" s="47"/>
      <c r="PH16" s="47"/>
      <c r="PI16" s="47"/>
      <c r="PJ16" s="47"/>
      <c r="PK16" s="47"/>
      <c r="PL16" s="47"/>
      <c r="PM16" s="47"/>
      <c r="PN16" s="47"/>
      <c r="PO16" s="47"/>
      <c r="PP16" s="47"/>
      <c r="PQ16" s="47"/>
      <c r="PR16" s="47"/>
      <c r="PS16" s="47"/>
      <c r="PT16" s="47"/>
      <c r="PU16" s="47"/>
      <c r="PV16" s="47"/>
      <c r="PW16" s="47"/>
      <c r="PX16" s="47"/>
      <c r="PY16" s="47"/>
      <c r="PZ16" s="47"/>
      <c r="QA16" s="47"/>
      <c r="QB16" s="47"/>
      <c r="QC16" s="47"/>
      <c r="QD16" s="47"/>
      <c r="QE16" s="47"/>
      <c r="QF16" s="47"/>
      <c r="QG16" s="47"/>
      <c r="QH16" s="47"/>
      <c r="QI16" s="47"/>
      <c r="QJ16" s="47"/>
      <c r="QK16" s="47"/>
      <c r="QL16" s="47"/>
      <c r="QM16" s="47"/>
      <c r="QN16" s="47"/>
      <c r="QO16" s="47"/>
      <c r="QP16" s="47"/>
      <c r="QQ16" s="47"/>
      <c r="QR16" s="47"/>
      <c r="QS16" s="47"/>
      <c r="QT16" s="47"/>
      <c r="QU16" s="47"/>
      <c r="QV16" s="47"/>
      <c r="QW16" s="47"/>
      <c r="QX16" s="47"/>
      <c r="QY16" s="47"/>
      <c r="QZ16" s="47"/>
      <c r="RA16" s="47"/>
      <c r="RB16" s="47"/>
      <c r="RC16" s="47"/>
      <c r="RD16" s="47"/>
      <c r="RE16" s="47"/>
      <c r="RF16" s="47"/>
      <c r="RG16" s="47"/>
      <c r="RH16" s="47"/>
      <c r="RI16" s="47"/>
      <c r="RJ16" s="47"/>
      <c r="RK16" s="47"/>
      <c r="RL16" s="47"/>
      <c r="RM16" s="47"/>
      <c r="RN16" s="47"/>
      <c r="RO16" s="47"/>
      <c r="RP16" s="47"/>
      <c r="RQ16" s="47"/>
      <c r="RR16" s="47"/>
      <c r="RS16" s="47"/>
      <c r="RT16" s="47"/>
      <c r="RU16" s="47"/>
      <c r="RV16" s="47"/>
      <c r="RW16" s="47"/>
      <c r="RX16" s="47"/>
      <c r="RY16" s="47"/>
      <c r="RZ16" s="47"/>
      <c r="SA16" s="47"/>
    </row>
    <row r="17" spans="1:495" s="48" customFormat="1" ht="12.75">
      <c r="A17" s="125"/>
      <c r="B17" s="73"/>
      <c r="C17" s="35" t="s">
        <v>8</v>
      </c>
      <c r="D17" s="20">
        <v>135.6</v>
      </c>
      <c r="E17" s="20">
        <f t="shared" si="8"/>
        <v>0</v>
      </c>
      <c r="F17" s="20">
        <f t="shared" ref="F17" si="10">F67+F87+F92+F97+F102+F107+F112+F117-F197+F207+F332+F367</f>
        <v>0</v>
      </c>
      <c r="G17" s="1">
        <f t="shared" si="6"/>
        <v>0</v>
      </c>
      <c r="H17" s="139"/>
      <c r="I17" s="58" t="s">
        <v>28</v>
      </c>
      <c r="J17" s="1">
        <f>(J14+0.5*J15)/J13</f>
        <v>0.24390243902439024</v>
      </c>
      <c r="K17" s="75"/>
      <c r="L17" s="75"/>
      <c r="M17" s="7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row>
    <row r="18" spans="1:495" s="48" customFormat="1" ht="15" customHeight="1">
      <c r="A18" s="125"/>
      <c r="B18" s="73" t="s">
        <v>44</v>
      </c>
      <c r="C18" s="35" t="s">
        <v>4</v>
      </c>
      <c r="D18" s="20">
        <f>SUM(D19:D22)</f>
        <v>483057.69999999995</v>
      </c>
      <c r="E18" s="20">
        <f t="shared" ref="E18:F18" si="11">SUM(E19:E22)</f>
        <v>81493.010000000009</v>
      </c>
      <c r="F18" s="20">
        <f t="shared" si="11"/>
        <v>81492.989999999991</v>
      </c>
      <c r="G18" s="1">
        <f>F18/D18</f>
        <v>0.1687023931095602</v>
      </c>
      <c r="H18" s="143"/>
      <c r="I18" s="58" t="s">
        <v>24</v>
      </c>
      <c r="J18" s="57">
        <f>SUM(J19:J21)</f>
        <v>3</v>
      </c>
      <c r="K18" s="75"/>
      <c r="L18" s="130"/>
      <c r="M18" s="77">
        <v>807</v>
      </c>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row>
    <row r="19" spans="1:495" s="48" customFormat="1" ht="12.75">
      <c r="A19" s="125"/>
      <c r="B19" s="73"/>
      <c r="C19" s="35" t="s">
        <v>5</v>
      </c>
      <c r="D19" s="20">
        <v>176149</v>
      </c>
      <c r="E19" s="20">
        <f t="shared" ref="E19:F19" si="12">E314+E319+E324</f>
        <v>43728.29</v>
      </c>
      <c r="F19" s="20">
        <f t="shared" si="12"/>
        <v>43728.29</v>
      </c>
      <c r="G19" s="1">
        <f t="shared" ref="G19:G21" si="13">F19/D19</f>
        <v>0.24824603034930656</v>
      </c>
      <c r="H19" s="144"/>
      <c r="I19" s="58" t="s">
        <v>25</v>
      </c>
      <c r="J19" s="57">
        <v>0</v>
      </c>
      <c r="K19" s="75"/>
      <c r="L19" s="130"/>
      <c r="M19" s="7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row>
    <row r="20" spans="1:495" s="48" customFormat="1" ht="12.75">
      <c r="A20" s="125"/>
      <c r="B20" s="73"/>
      <c r="C20" s="35" t="s">
        <v>6</v>
      </c>
      <c r="D20" s="20">
        <v>278408.59999999998</v>
      </c>
      <c r="E20" s="20">
        <f t="shared" ref="E20:F20" si="14">E315+E320+E325</f>
        <v>33176.400000000001</v>
      </c>
      <c r="F20" s="20">
        <f t="shared" si="14"/>
        <v>33176.379999999997</v>
      </c>
      <c r="G20" s="1">
        <f t="shared" si="13"/>
        <v>0.11916435052652828</v>
      </c>
      <c r="H20" s="144"/>
      <c r="I20" s="58" t="s">
        <v>26</v>
      </c>
      <c r="J20" s="57">
        <v>1</v>
      </c>
      <c r="K20" s="75"/>
      <c r="L20" s="130"/>
      <c r="M20" s="7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row>
    <row r="21" spans="1:495" s="48" customFormat="1" ht="12.75">
      <c r="A21" s="125"/>
      <c r="B21" s="73"/>
      <c r="C21" s="35" t="s">
        <v>7</v>
      </c>
      <c r="D21" s="20">
        <v>28500.1</v>
      </c>
      <c r="E21" s="20">
        <f t="shared" ref="E21:F21" si="15">E316+E321+E326</f>
        <v>4588.32</v>
      </c>
      <c r="F21" s="20">
        <f t="shared" si="15"/>
        <v>4588.32</v>
      </c>
      <c r="G21" s="1">
        <f t="shared" si="13"/>
        <v>0.16099311932238833</v>
      </c>
      <c r="H21" s="144"/>
      <c r="I21" s="58" t="s">
        <v>27</v>
      </c>
      <c r="J21" s="57">
        <v>2</v>
      </c>
      <c r="K21" s="75"/>
      <c r="L21" s="130"/>
      <c r="M21" s="7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row>
    <row r="22" spans="1:495" s="48" customFormat="1" ht="12.75">
      <c r="A22" s="125"/>
      <c r="B22" s="73"/>
      <c r="C22" s="35" t="s">
        <v>8</v>
      </c>
      <c r="D22" s="20">
        <f t="shared" ref="D22:F22" si="16">D317+D322+D327</f>
        <v>0</v>
      </c>
      <c r="E22" s="20">
        <f t="shared" si="16"/>
        <v>0</v>
      </c>
      <c r="F22" s="20">
        <f t="shared" si="16"/>
        <v>0</v>
      </c>
      <c r="G22" s="1">
        <v>0</v>
      </c>
      <c r="H22" s="145"/>
      <c r="I22" s="58" t="s">
        <v>28</v>
      </c>
      <c r="J22" s="1">
        <f>(J19+0.5*J20)/J18</f>
        <v>0.16666666666666666</v>
      </c>
      <c r="K22" s="75"/>
      <c r="L22" s="130"/>
      <c r="M22" s="77"/>
      <c r="N22" s="47"/>
      <c r="O22" s="55"/>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row>
    <row r="23" spans="1:495" s="48" customFormat="1" ht="15" customHeight="1">
      <c r="A23" s="136"/>
      <c r="B23" s="73" t="s">
        <v>43</v>
      </c>
      <c r="C23" s="35" t="s">
        <v>4</v>
      </c>
      <c r="D23" s="20">
        <f>SUM(D24:D27)</f>
        <v>150.19999999999999</v>
      </c>
      <c r="E23" s="20">
        <f t="shared" ref="E23:F23" si="17">SUM(E24:E27)</f>
        <v>83.6</v>
      </c>
      <c r="F23" s="20">
        <f t="shared" si="17"/>
        <v>67.5</v>
      </c>
      <c r="G23" s="1">
        <f>F23/D23</f>
        <v>0.44940079893475371</v>
      </c>
      <c r="H23" s="94"/>
      <c r="I23" s="58" t="s">
        <v>24</v>
      </c>
      <c r="J23" s="57">
        <f>SUM(J24:J26)</f>
        <v>1</v>
      </c>
      <c r="K23" s="78"/>
      <c r="L23" s="131"/>
      <c r="M23" s="77">
        <v>831</v>
      </c>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row>
    <row r="24" spans="1:495" s="48" customFormat="1" ht="12.75">
      <c r="A24" s="136"/>
      <c r="B24" s="73"/>
      <c r="C24" s="35" t="s">
        <v>5</v>
      </c>
      <c r="D24" s="20">
        <v>150.19999999999999</v>
      </c>
      <c r="E24" s="20">
        <f t="shared" ref="E24:F24" si="18">E194</f>
        <v>83.6</v>
      </c>
      <c r="F24" s="20">
        <f t="shared" si="18"/>
        <v>67.5</v>
      </c>
      <c r="G24" s="1">
        <f>F24/D24</f>
        <v>0.44940079893475371</v>
      </c>
      <c r="H24" s="85"/>
      <c r="I24" s="58" t="s">
        <v>25</v>
      </c>
      <c r="J24" s="57">
        <v>0</v>
      </c>
      <c r="K24" s="79"/>
      <c r="L24" s="132"/>
      <c r="M24" s="7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row>
    <row r="25" spans="1:495" s="48" customFormat="1" ht="12.75">
      <c r="A25" s="136"/>
      <c r="B25" s="73"/>
      <c r="C25" s="35" t="s">
        <v>6</v>
      </c>
      <c r="D25" s="20">
        <f t="shared" ref="D25:F25" si="19">D195</f>
        <v>0</v>
      </c>
      <c r="E25" s="20">
        <f t="shared" si="19"/>
        <v>0</v>
      </c>
      <c r="F25" s="20">
        <f t="shared" si="19"/>
        <v>0</v>
      </c>
      <c r="G25" s="1">
        <v>0</v>
      </c>
      <c r="H25" s="85"/>
      <c r="I25" s="58" t="s">
        <v>26</v>
      </c>
      <c r="J25" s="57">
        <v>1</v>
      </c>
      <c r="K25" s="79"/>
      <c r="L25" s="132"/>
      <c r="M25" s="7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row>
    <row r="26" spans="1:495" s="48" customFormat="1" ht="12.75">
      <c r="A26" s="136"/>
      <c r="B26" s="73"/>
      <c r="C26" s="35" t="s">
        <v>7</v>
      </c>
      <c r="D26" s="20">
        <f t="shared" ref="D26:F26" si="20">D196</f>
        <v>0</v>
      </c>
      <c r="E26" s="20">
        <f t="shared" si="20"/>
        <v>0</v>
      </c>
      <c r="F26" s="20">
        <f t="shared" si="20"/>
        <v>0</v>
      </c>
      <c r="G26" s="1">
        <v>0</v>
      </c>
      <c r="H26" s="85"/>
      <c r="I26" s="58" t="s">
        <v>27</v>
      </c>
      <c r="J26" s="57">
        <v>0</v>
      </c>
      <c r="K26" s="79"/>
      <c r="L26" s="132"/>
      <c r="M26" s="7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row>
    <row r="27" spans="1:495" s="48" customFormat="1" ht="12.75">
      <c r="A27" s="136"/>
      <c r="B27" s="73"/>
      <c r="C27" s="35" t="s">
        <v>8</v>
      </c>
      <c r="D27" s="20">
        <f t="shared" ref="D27:F27" si="21">D197</f>
        <v>0</v>
      </c>
      <c r="E27" s="20">
        <f t="shared" si="21"/>
        <v>0</v>
      </c>
      <c r="F27" s="20">
        <f t="shared" si="21"/>
        <v>0</v>
      </c>
      <c r="G27" s="1">
        <v>0</v>
      </c>
      <c r="H27" s="86"/>
      <c r="I27" s="58" t="s">
        <v>28</v>
      </c>
      <c r="J27" s="1">
        <f>(J24+0.5*J25)/J23</f>
        <v>0.5</v>
      </c>
      <c r="K27" s="80"/>
      <c r="L27" s="133"/>
      <c r="M27" s="7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row>
    <row r="28" spans="1:495" s="48" customFormat="1" ht="12.75">
      <c r="A28" s="136"/>
      <c r="B28" s="73" t="s">
        <v>10</v>
      </c>
      <c r="C28" s="35" t="s">
        <v>4</v>
      </c>
      <c r="D28" s="20">
        <f>SUM(D29:D32)</f>
        <v>96585.1</v>
      </c>
      <c r="E28" s="20">
        <f t="shared" ref="E28:F28" si="22">SUM(E29:E32)</f>
        <v>46585.1</v>
      </c>
      <c r="F28" s="20">
        <f t="shared" si="22"/>
        <v>46585.1</v>
      </c>
      <c r="G28" s="1">
        <f>F28/D28</f>
        <v>0.48232180740093444</v>
      </c>
      <c r="H28" s="135"/>
      <c r="I28" s="58" t="s">
        <v>24</v>
      </c>
      <c r="J28" s="57">
        <f>SUM(J29:J31)</f>
        <v>2</v>
      </c>
      <c r="K28" s="134"/>
      <c r="L28" s="134"/>
      <c r="M28" s="77">
        <v>810</v>
      </c>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row>
    <row r="29" spans="1:495" s="48" customFormat="1" ht="12.75">
      <c r="A29" s="136"/>
      <c r="B29" s="73"/>
      <c r="C29" s="35" t="s">
        <v>5</v>
      </c>
      <c r="D29" s="20">
        <v>96585.1</v>
      </c>
      <c r="E29" s="20">
        <f t="shared" ref="E29:F29" si="23">E59+E79</f>
        <v>46585.1</v>
      </c>
      <c r="F29" s="20">
        <f t="shared" si="23"/>
        <v>46585.1</v>
      </c>
      <c r="G29" s="1">
        <f t="shared" ref="G29" si="24">F29/D29</f>
        <v>0.48232180740093444</v>
      </c>
      <c r="H29" s="135"/>
      <c r="I29" s="58" t="s">
        <v>25</v>
      </c>
      <c r="J29" s="61">
        <f t="shared" ref="J29" si="25">J59+J79</f>
        <v>0</v>
      </c>
      <c r="K29" s="134"/>
      <c r="L29" s="134"/>
      <c r="M29" s="7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row>
    <row r="30" spans="1:495" s="48" customFormat="1" ht="12.75">
      <c r="A30" s="136"/>
      <c r="B30" s="73"/>
      <c r="C30" s="35" t="s">
        <v>6</v>
      </c>
      <c r="D30" s="20">
        <f t="shared" ref="D30:F30" si="26">D60+D80</f>
        <v>0</v>
      </c>
      <c r="E30" s="20">
        <f t="shared" si="26"/>
        <v>0</v>
      </c>
      <c r="F30" s="20">
        <f t="shared" si="26"/>
        <v>0</v>
      </c>
      <c r="G30" s="1">
        <v>0</v>
      </c>
      <c r="H30" s="135"/>
      <c r="I30" s="58" t="s">
        <v>26</v>
      </c>
      <c r="J30" s="61">
        <v>1</v>
      </c>
      <c r="K30" s="134"/>
      <c r="L30" s="134"/>
      <c r="M30" s="7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row>
    <row r="31" spans="1:495" s="48" customFormat="1" ht="12.75">
      <c r="A31" s="136"/>
      <c r="B31" s="73"/>
      <c r="C31" s="35" t="s">
        <v>7</v>
      </c>
      <c r="D31" s="20">
        <f t="shared" ref="D31:F31" si="27">D61+D81</f>
        <v>0</v>
      </c>
      <c r="E31" s="20">
        <f t="shared" si="27"/>
        <v>0</v>
      </c>
      <c r="F31" s="20">
        <f t="shared" si="27"/>
        <v>0</v>
      </c>
      <c r="G31" s="1">
        <v>0</v>
      </c>
      <c r="H31" s="135"/>
      <c r="I31" s="58" t="s">
        <v>27</v>
      </c>
      <c r="J31" s="61">
        <v>1</v>
      </c>
      <c r="K31" s="134"/>
      <c r="L31" s="134"/>
      <c r="M31" s="7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row>
    <row r="32" spans="1:495" s="48" customFormat="1" ht="12.75">
      <c r="A32" s="136"/>
      <c r="B32" s="73"/>
      <c r="C32" s="35" t="s">
        <v>8</v>
      </c>
      <c r="D32" s="20">
        <f t="shared" ref="D32:F32" si="28">D62+D82</f>
        <v>0</v>
      </c>
      <c r="E32" s="20">
        <f t="shared" si="28"/>
        <v>0</v>
      </c>
      <c r="F32" s="20">
        <f t="shared" si="28"/>
        <v>0</v>
      </c>
      <c r="G32" s="1">
        <v>0</v>
      </c>
      <c r="H32" s="135"/>
      <c r="I32" s="58" t="s">
        <v>28</v>
      </c>
      <c r="J32" s="1">
        <f>(J29+0.5*J30)/J28</f>
        <v>0.25</v>
      </c>
      <c r="K32" s="134"/>
      <c r="L32" s="134"/>
      <c r="M32" s="7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row>
    <row r="33" spans="1:495" s="48" customFormat="1" ht="15" customHeight="1">
      <c r="A33" s="125"/>
      <c r="B33" s="73" t="s">
        <v>9</v>
      </c>
      <c r="C33" s="35" t="s">
        <v>4</v>
      </c>
      <c r="D33" s="20">
        <f>D34</f>
        <v>49911.021000000001</v>
      </c>
      <c r="E33" s="20">
        <f>E34</f>
        <v>23441.363609999997</v>
      </c>
      <c r="F33" s="20">
        <f>F34</f>
        <v>23441.363609999997</v>
      </c>
      <c r="G33" s="1">
        <f>E33/D33</f>
        <v>0.46966307521539175</v>
      </c>
      <c r="H33" s="135"/>
      <c r="I33" s="58" t="s">
        <v>24</v>
      </c>
      <c r="J33" s="57">
        <f>SUM(J34:J36)</f>
        <v>2</v>
      </c>
      <c r="K33" s="75"/>
      <c r="L33" s="75"/>
      <c r="M33" s="77">
        <v>824</v>
      </c>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row>
    <row r="34" spans="1:495" s="48" customFormat="1" ht="12.75">
      <c r="A34" s="125"/>
      <c r="B34" s="73"/>
      <c r="C34" s="35" t="s">
        <v>5</v>
      </c>
      <c r="D34" s="20">
        <v>49911.021000000001</v>
      </c>
      <c r="E34" s="20">
        <f t="shared" ref="E34:F34" si="29">E414</f>
        <v>23441.363609999997</v>
      </c>
      <c r="F34" s="20">
        <f t="shared" si="29"/>
        <v>23441.363609999997</v>
      </c>
      <c r="G34" s="1">
        <f>E34/D34</f>
        <v>0.46966307521539175</v>
      </c>
      <c r="H34" s="135"/>
      <c r="I34" s="58" t="s">
        <v>25</v>
      </c>
      <c r="J34" s="61">
        <f t="shared" ref="J34:J36" si="30">J414</f>
        <v>0</v>
      </c>
      <c r="K34" s="75"/>
      <c r="L34" s="75"/>
      <c r="M34" s="7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row>
    <row r="35" spans="1:495" s="48" customFormat="1" ht="12.75">
      <c r="A35" s="125"/>
      <c r="B35" s="73"/>
      <c r="C35" s="35" t="s">
        <v>6</v>
      </c>
      <c r="D35" s="20">
        <v>0</v>
      </c>
      <c r="E35" s="20">
        <v>0</v>
      </c>
      <c r="F35" s="20">
        <v>0</v>
      </c>
      <c r="G35" s="1">
        <v>0</v>
      </c>
      <c r="H35" s="135"/>
      <c r="I35" s="58" t="s">
        <v>26</v>
      </c>
      <c r="J35" s="61">
        <f t="shared" si="30"/>
        <v>1</v>
      </c>
      <c r="K35" s="75"/>
      <c r="L35" s="75"/>
      <c r="M35" s="7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row>
    <row r="36" spans="1:495" s="48" customFormat="1" ht="12.75">
      <c r="A36" s="125"/>
      <c r="B36" s="73"/>
      <c r="C36" s="35" t="s">
        <v>7</v>
      </c>
      <c r="D36" s="20">
        <v>0</v>
      </c>
      <c r="E36" s="20">
        <v>0</v>
      </c>
      <c r="F36" s="20">
        <v>0</v>
      </c>
      <c r="G36" s="1">
        <v>0</v>
      </c>
      <c r="H36" s="135"/>
      <c r="I36" s="58" t="s">
        <v>27</v>
      </c>
      <c r="J36" s="61">
        <f t="shared" si="30"/>
        <v>1</v>
      </c>
      <c r="K36" s="75"/>
      <c r="L36" s="75"/>
      <c r="M36" s="7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row>
    <row r="37" spans="1:495" s="48" customFormat="1" ht="12.75">
      <c r="A37" s="125"/>
      <c r="B37" s="73"/>
      <c r="C37" s="35" t="s">
        <v>8</v>
      </c>
      <c r="D37" s="20">
        <v>0</v>
      </c>
      <c r="E37" s="20">
        <v>0</v>
      </c>
      <c r="F37" s="20">
        <v>0</v>
      </c>
      <c r="G37" s="1">
        <v>0</v>
      </c>
      <c r="H37" s="135"/>
      <c r="I37" s="58" t="s">
        <v>28</v>
      </c>
      <c r="J37" s="1">
        <f>(J34+0.5*J35)/J33</f>
        <v>0.25</v>
      </c>
      <c r="K37" s="75"/>
      <c r="L37" s="75"/>
      <c r="M37" s="7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row>
    <row r="38" spans="1:495" s="48" customFormat="1" ht="15" customHeight="1">
      <c r="A38" s="125"/>
      <c r="B38" s="73" t="s">
        <v>41</v>
      </c>
      <c r="C38" s="35" t="s">
        <v>4</v>
      </c>
      <c r="D38" s="20">
        <f>SUM(D39:D42)</f>
        <v>70492.399999999994</v>
      </c>
      <c r="E38" s="20">
        <f t="shared" ref="E38:F38" si="31">SUM(E39:E42)</f>
        <v>26392.050000000003</v>
      </c>
      <c r="F38" s="20">
        <f t="shared" si="31"/>
        <v>22199.5</v>
      </c>
      <c r="G38" s="1">
        <f>F38/D38</f>
        <v>0.31492047369645526</v>
      </c>
      <c r="H38" s="135"/>
      <c r="I38" s="58" t="s">
        <v>24</v>
      </c>
      <c r="J38" s="57">
        <f>SUM(J39:J41)</f>
        <v>6</v>
      </c>
      <c r="K38" s="75"/>
      <c r="L38" s="75"/>
      <c r="M38" s="81">
        <v>834</v>
      </c>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row>
    <row r="39" spans="1:495" s="48" customFormat="1" ht="12.75">
      <c r="A39" s="125"/>
      <c r="B39" s="73"/>
      <c r="C39" s="35" t="s">
        <v>5</v>
      </c>
      <c r="D39" s="20">
        <v>70492.399999999994</v>
      </c>
      <c r="E39" s="20">
        <f t="shared" ref="E39:F39" si="32">E284+E289+E294+E304+E309+E429</f>
        <v>26392.050000000003</v>
      </c>
      <c r="F39" s="20">
        <f t="shared" si="32"/>
        <v>22199.5</v>
      </c>
      <c r="G39" s="1">
        <f>F39/D39</f>
        <v>0.31492047369645526</v>
      </c>
      <c r="H39" s="135"/>
      <c r="I39" s="58" t="s">
        <v>25</v>
      </c>
      <c r="J39" s="57">
        <v>0</v>
      </c>
      <c r="K39" s="75"/>
      <c r="L39" s="75"/>
      <c r="M39" s="82"/>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row>
    <row r="40" spans="1:495" s="48" customFormat="1" ht="12.75">
      <c r="A40" s="125"/>
      <c r="B40" s="73"/>
      <c r="C40" s="35" t="s">
        <v>6</v>
      </c>
      <c r="D40" s="20">
        <f t="shared" ref="D40:F40" si="33">D285+D290+D295+D305+D310+D430</f>
        <v>0</v>
      </c>
      <c r="E40" s="20">
        <f t="shared" si="33"/>
        <v>0</v>
      </c>
      <c r="F40" s="20">
        <f t="shared" si="33"/>
        <v>0</v>
      </c>
      <c r="G40" s="49">
        <v>0</v>
      </c>
      <c r="H40" s="135"/>
      <c r="I40" s="58" t="s">
        <v>26</v>
      </c>
      <c r="J40" s="57">
        <v>2</v>
      </c>
      <c r="K40" s="75"/>
      <c r="L40" s="75"/>
      <c r="M40" s="82"/>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row>
    <row r="41" spans="1:495" s="48" customFormat="1" ht="12.75">
      <c r="A41" s="125"/>
      <c r="B41" s="73"/>
      <c r="C41" s="35" t="s">
        <v>7</v>
      </c>
      <c r="D41" s="20">
        <f t="shared" ref="D41:F41" si="34">D286+D291+D296+D306+D311+D431</f>
        <v>0</v>
      </c>
      <c r="E41" s="20">
        <f t="shared" si="34"/>
        <v>0</v>
      </c>
      <c r="F41" s="20">
        <f t="shared" si="34"/>
        <v>0</v>
      </c>
      <c r="G41" s="1">
        <v>0</v>
      </c>
      <c r="H41" s="135"/>
      <c r="I41" s="58" t="s">
        <v>27</v>
      </c>
      <c r="J41" s="57">
        <v>4</v>
      </c>
      <c r="K41" s="75"/>
      <c r="L41" s="75"/>
      <c r="M41" s="82"/>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row>
    <row r="42" spans="1:495" s="48" customFormat="1" ht="12.75">
      <c r="A42" s="125"/>
      <c r="B42" s="73"/>
      <c r="C42" s="35" t="s">
        <v>8</v>
      </c>
      <c r="D42" s="20">
        <f t="shared" ref="D42:F42" si="35">D287+D292+D297+D307+D312+D432</f>
        <v>0</v>
      </c>
      <c r="E42" s="20">
        <f t="shared" si="35"/>
        <v>0</v>
      </c>
      <c r="F42" s="20">
        <f t="shared" si="35"/>
        <v>0</v>
      </c>
      <c r="G42" s="1">
        <v>0</v>
      </c>
      <c r="H42" s="135"/>
      <c r="I42" s="58" t="s">
        <v>28</v>
      </c>
      <c r="J42" s="1">
        <f>(J39+0.5*J40)/J38</f>
        <v>0.16666666666666666</v>
      </c>
      <c r="K42" s="75"/>
      <c r="L42" s="75"/>
      <c r="M42" s="83"/>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row>
    <row r="43" spans="1:495" s="48" customFormat="1" ht="12.75">
      <c r="A43" s="125"/>
      <c r="B43" s="73" t="s">
        <v>42</v>
      </c>
      <c r="C43" s="35" t="s">
        <v>4</v>
      </c>
      <c r="D43" s="20">
        <f>D44+D45+D46+D47</f>
        <v>1800</v>
      </c>
      <c r="E43" s="20">
        <f t="shared" ref="E43:F43" si="36">E44+E45+E46+E47</f>
        <v>285.71519999999998</v>
      </c>
      <c r="F43" s="20">
        <f t="shared" si="36"/>
        <v>285.71519999999998</v>
      </c>
      <c r="G43" s="1">
        <f>F43/D43</f>
        <v>0.15873066666666666</v>
      </c>
      <c r="H43" s="135"/>
      <c r="I43" s="58" t="s">
        <v>24</v>
      </c>
      <c r="J43" s="57">
        <f>SUM(J44:J46)</f>
        <v>2</v>
      </c>
      <c r="K43" s="75"/>
      <c r="L43" s="75"/>
      <c r="M43" s="81">
        <v>845</v>
      </c>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row>
    <row r="44" spans="1:495" s="48" customFormat="1" ht="12.75">
      <c r="A44" s="125"/>
      <c r="B44" s="73"/>
      <c r="C44" s="35" t="s">
        <v>5</v>
      </c>
      <c r="D44" s="20">
        <f>D69+D74</f>
        <v>1800</v>
      </c>
      <c r="E44" s="20">
        <f t="shared" ref="E44:F44" si="37">E69+E74</f>
        <v>285.71519999999998</v>
      </c>
      <c r="F44" s="20">
        <f t="shared" si="37"/>
        <v>285.71519999999998</v>
      </c>
      <c r="G44" s="1">
        <f t="shared" ref="G44" si="38">F44/D44</f>
        <v>0.15873066666666666</v>
      </c>
      <c r="H44" s="135"/>
      <c r="I44" s="58" t="s">
        <v>25</v>
      </c>
      <c r="J44" s="61">
        <v>1</v>
      </c>
      <c r="K44" s="75"/>
      <c r="L44" s="75"/>
      <c r="M44" s="82"/>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c r="MS44" s="47"/>
      <c r="MT44" s="47"/>
      <c r="MU44" s="47"/>
      <c r="MV44" s="47"/>
      <c r="MW44" s="47"/>
      <c r="MX44" s="47"/>
      <c r="MY44" s="47"/>
      <c r="MZ44" s="47"/>
      <c r="NA44" s="47"/>
      <c r="NB44" s="47"/>
      <c r="NC44" s="47"/>
      <c r="ND44" s="47"/>
      <c r="NE44" s="47"/>
      <c r="NF44" s="47"/>
      <c r="NG44" s="47"/>
      <c r="NH44" s="47"/>
      <c r="NI44" s="47"/>
      <c r="NJ44" s="47"/>
      <c r="NK44" s="47"/>
      <c r="NL44" s="47"/>
      <c r="NM44" s="47"/>
      <c r="NN44" s="47"/>
      <c r="NO44" s="47"/>
      <c r="NP44" s="47"/>
      <c r="NQ44" s="47"/>
      <c r="NR44" s="47"/>
      <c r="NS44" s="47"/>
      <c r="NT44" s="47"/>
      <c r="NU44" s="47"/>
      <c r="NV44" s="47"/>
      <c r="NW44" s="47"/>
      <c r="NX44" s="47"/>
      <c r="NY44" s="47"/>
      <c r="NZ44" s="47"/>
      <c r="OA44" s="47"/>
      <c r="OB44" s="47"/>
      <c r="OC44" s="47"/>
      <c r="OD44" s="47"/>
      <c r="OE44" s="47"/>
      <c r="OF44" s="47"/>
      <c r="OG44" s="47"/>
      <c r="OH44" s="47"/>
      <c r="OI44" s="47"/>
      <c r="OJ44" s="47"/>
      <c r="OK44" s="47"/>
      <c r="OL44" s="47"/>
      <c r="OM44" s="47"/>
      <c r="ON44" s="47"/>
      <c r="OO44" s="47"/>
      <c r="OP44" s="47"/>
      <c r="OQ44" s="47"/>
      <c r="OR44" s="47"/>
      <c r="OS44" s="47"/>
      <c r="OT44" s="47"/>
      <c r="OU44" s="47"/>
      <c r="OV44" s="47"/>
      <c r="OW44" s="47"/>
      <c r="OX44" s="47"/>
      <c r="OY44" s="47"/>
      <c r="OZ44" s="47"/>
      <c r="PA44" s="47"/>
      <c r="PB44" s="47"/>
      <c r="PC44" s="47"/>
      <c r="PD44" s="47"/>
      <c r="PE44" s="47"/>
      <c r="PF44" s="47"/>
      <c r="PG44" s="47"/>
      <c r="PH44" s="47"/>
      <c r="PI44" s="47"/>
      <c r="PJ44" s="47"/>
      <c r="PK44" s="47"/>
      <c r="PL44" s="47"/>
      <c r="PM44" s="47"/>
      <c r="PN44" s="47"/>
      <c r="PO44" s="47"/>
      <c r="PP44" s="47"/>
      <c r="PQ44" s="47"/>
      <c r="PR44" s="47"/>
      <c r="PS44" s="47"/>
      <c r="PT44" s="47"/>
      <c r="PU44" s="47"/>
      <c r="PV44" s="47"/>
      <c r="PW44" s="47"/>
      <c r="PX44" s="47"/>
      <c r="PY44" s="47"/>
      <c r="PZ44" s="47"/>
      <c r="QA44" s="47"/>
      <c r="QB44" s="47"/>
      <c r="QC44" s="47"/>
      <c r="QD44" s="47"/>
      <c r="QE44" s="47"/>
      <c r="QF44" s="47"/>
      <c r="QG44" s="47"/>
      <c r="QH44" s="47"/>
      <c r="QI44" s="47"/>
      <c r="QJ44" s="47"/>
      <c r="QK44" s="47"/>
      <c r="QL44" s="47"/>
      <c r="QM44" s="47"/>
      <c r="QN44" s="47"/>
      <c r="QO44" s="47"/>
      <c r="QP44" s="47"/>
      <c r="QQ44" s="47"/>
      <c r="QR44" s="47"/>
      <c r="QS44" s="47"/>
      <c r="QT44" s="47"/>
      <c r="QU44" s="47"/>
      <c r="QV44" s="47"/>
      <c r="QW44" s="47"/>
      <c r="QX44" s="47"/>
      <c r="QY44" s="47"/>
      <c r="QZ44" s="47"/>
      <c r="RA44" s="47"/>
      <c r="RB44" s="47"/>
      <c r="RC44" s="47"/>
      <c r="RD44" s="47"/>
      <c r="RE44" s="47"/>
      <c r="RF44" s="47"/>
      <c r="RG44" s="47"/>
      <c r="RH44" s="47"/>
      <c r="RI44" s="47"/>
      <c r="RJ44" s="47"/>
      <c r="RK44" s="47"/>
      <c r="RL44" s="47"/>
      <c r="RM44" s="47"/>
      <c r="RN44" s="47"/>
      <c r="RO44" s="47"/>
      <c r="RP44" s="47"/>
      <c r="RQ44" s="47"/>
      <c r="RR44" s="47"/>
      <c r="RS44" s="47"/>
      <c r="RT44" s="47"/>
      <c r="RU44" s="47"/>
      <c r="RV44" s="47"/>
      <c r="RW44" s="47"/>
      <c r="RX44" s="47"/>
      <c r="RY44" s="47"/>
      <c r="RZ44" s="47"/>
      <c r="SA44" s="47"/>
    </row>
    <row r="45" spans="1:495" s="48" customFormat="1" ht="12.75">
      <c r="A45" s="125"/>
      <c r="B45" s="73"/>
      <c r="C45" s="35" t="s">
        <v>6</v>
      </c>
      <c r="D45" s="20">
        <f t="shared" ref="D45:F45" si="39">D70+D75</f>
        <v>0</v>
      </c>
      <c r="E45" s="20">
        <f t="shared" si="39"/>
        <v>0</v>
      </c>
      <c r="F45" s="20">
        <f t="shared" si="39"/>
        <v>0</v>
      </c>
      <c r="G45" s="1">
        <v>0</v>
      </c>
      <c r="H45" s="135"/>
      <c r="I45" s="58" t="s">
        <v>26</v>
      </c>
      <c r="J45" s="61">
        <f t="shared" ref="J45" si="40">J70+J75</f>
        <v>0</v>
      </c>
      <c r="K45" s="75"/>
      <c r="L45" s="75"/>
      <c r="M45" s="82"/>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c r="MS45" s="47"/>
      <c r="MT45" s="47"/>
      <c r="MU45" s="47"/>
      <c r="MV45" s="47"/>
      <c r="MW45" s="47"/>
      <c r="MX45" s="47"/>
      <c r="MY45" s="47"/>
      <c r="MZ45" s="47"/>
      <c r="NA45" s="47"/>
      <c r="NB45" s="47"/>
      <c r="NC45" s="47"/>
      <c r="ND45" s="47"/>
      <c r="NE45" s="47"/>
      <c r="NF45" s="47"/>
      <c r="NG45" s="47"/>
      <c r="NH45" s="47"/>
      <c r="NI45" s="47"/>
      <c r="NJ45" s="47"/>
      <c r="NK45" s="47"/>
      <c r="NL45" s="47"/>
      <c r="NM45" s="47"/>
      <c r="NN45" s="47"/>
      <c r="NO45" s="47"/>
      <c r="NP45" s="47"/>
      <c r="NQ45" s="47"/>
      <c r="NR45" s="47"/>
      <c r="NS45" s="47"/>
      <c r="NT45" s="47"/>
      <c r="NU45" s="47"/>
      <c r="NV45" s="47"/>
      <c r="NW45" s="47"/>
      <c r="NX45" s="47"/>
      <c r="NY45" s="47"/>
      <c r="NZ45" s="47"/>
      <c r="OA45" s="47"/>
      <c r="OB45" s="47"/>
      <c r="OC45" s="47"/>
      <c r="OD45" s="47"/>
      <c r="OE45" s="47"/>
      <c r="OF45" s="47"/>
      <c r="OG45" s="47"/>
      <c r="OH45" s="47"/>
      <c r="OI45" s="47"/>
      <c r="OJ45" s="47"/>
      <c r="OK45" s="47"/>
      <c r="OL45" s="47"/>
      <c r="OM45" s="47"/>
      <c r="ON45" s="47"/>
      <c r="OO45" s="47"/>
      <c r="OP45" s="47"/>
      <c r="OQ45" s="47"/>
      <c r="OR45" s="47"/>
      <c r="OS45" s="47"/>
      <c r="OT45" s="47"/>
      <c r="OU45" s="47"/>
      <c r="OV45" s="47"/>
      <c r="OW45" s="47"/>
      <c r="OX45" s="47"/>
      <c r="OY45" s="47"/>
      <c r="OZ45" s="47"/>
      <c r="PA45" s="47"/>
      <c r="PB45" s="47"/>
      <c r="PC45" s="47"/>
      <c r="PD45" s="47"/>
      <c r="PE45" s="47"/>
      <c r="PF45" s="47"/>
      <c r="PG45" s="47"/>
      <c r="PH45" s="47"/>
      <c r="PI45" s="47"/>
      <c r="PJ45" s="47"/>
      <c r="PK45" s="47"/>
      <c r="PL45" s="47"/>
      <c r="PM45" s="47"/>
      <c r="PN45" s="47"/>
      <c r="PO45" s="47"/>
      <c r="PP45" s="47"/>
      <c r="PQ45" s="47"/>
      <c r="PR45" s="47"/>
      <c r="PS45" s="47"/>
      <c r="PT45" s="47"/>
      <c r="PU45" s="47"/>
      <c r="PV45" s="47"/>
      <c r="PW45" s="47"/>
      <c r="PX45" s="47"/>
      <c r="PY45" s="47"/>
      <c r="PZ45" s="47"/>
      <c r="QA45" s="47"/>
      <c r="QB45" s="47"/>
      <c r="QC45" s="47"/>
      <c r="QD45" s="47"/>
      <c r="QE45" s="47"/>
      <c r="QF45" s="47"/>
      <c r="QG45" s="47"/>
      <c r="QH45" s="47"/>
      <c r="QI45" s="47"/>
      <c r="QJ45" s="47"/>
      <c r="QK45" s="47"/>
      <c r="QL45" s="47"/>
      <c r="QM45" s="47"/>
      <c r="QN45" s="47"/>
      <c r="QO45" s="47"/>
      <c r="QP45" s="47"/>
      <c r="QQ45" s="47"/>
      <c r="QR45" s="47"/>
      <c r="QS45" s="47"/>
      <c r="QT45" s="47"/>
      <c r="QU45" s="47"/>
      <c r="QV45" s="47"/>
      <c r="QW45" s="47"/>
      <c r="QX45" s="47"/>
      <c r="QY45" s="47"/>
      <c r="QZ45" s="47"/>
      <c r="RA45" s="47"/>
      <c r="RB45" s="47"/>
      <c r="RC45" s="47"/>
      <c r="RD45" s="47"/>
      <c r="RE45" s="47"/>
      <c r="RF45" s="47"/>
      <c r="RG45" s="47"/>
      <c r="RH45" s="47"/>
      <c r="RI45" s="47"/>
      <c r="RJ45" s="47"/>
      <c r="RK45" s="47"/>
      <c r="RL45" s="47"/>
      <c r="RM45" s="47"/>
      <c r="RN45" s="47"/>
      <c r="RO45" s="47"/>
      <c r="RP45" s="47"/>
      <c r="RQ45" s="47"/>
      <c r="RR45" s="47"/>
      <c r="RS45" s="47"/>
      <c r="RT45" s="47"/>
      <c r="RU45" s="47"/>
      <c r="RV45" s="47"/>
      <c r="RW45" s="47"/>
      <c r="RX45" s="47"/>
      <c r="RY45" s="47"/>
      <c r="RZ45" s="47"/>
      <c r="SA45" s="47"/>
    </row>
    <row r="46" spans="1:495" s="48" customFormat="1" ht="12.75">
      <c r="A46" s="125"/>
      <c r="B46" s="73"/>
      <c r="C46" s="35" t="s">
        <v>7</v>
      </c>
      <c r="D46" s="20">
        <f t="shared" ref="D46:F46" si="41">D71+D76</f>
        <v>0</v>
      </c>
      <c r="E46" s="20">
        <f t="shared" si="41"/>
        <v>0</v>
      </c>
      <c r="F46" s="20">
        <f t="shared" si="41"/>
        <v>0</v>
      </c>
      <c r="G46" s="1">
        <v>0</v>
      </c>
      <c r="H46" s="135"/>
      <c r="I46" s="58" t="s">
        <v>27</v>
      </c>
      <c r="J46" s="61">
        <v>1</v>
      </c>
      <c r="K46" s="75"/>
      <c r="L46" s="75"/>
      <c r="M46" s="82"/>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47"/>
      <c r="MC46" s="47"/>
      <c r="MD46" s="47"/>
      <c r="ME46" s="47"/>
      <c r="MF46" s="47"/>
      <c r="MG46" s="47"/>
      <c r="MH46" s="47"/>
      <c r="MI46" s="47"/>
      <c r="MJ46" s="47"/>
      <c r="MK46" s="47"/>
      <c r="ML46" s="47"/>
      <c r="MM46" s="47"/>
      <c r="MN46" s="47"/>
      <c r="MO46" s="47"/>
      <c r="MP46" s="47"/>
      <c r="MQ46" s="47"/>
      <c r="MR46" s="47"/>
      <c r="MS46" s="47"/>
      <c r="MT46" s="47"/>
      <c r="MU46" s="47"/>
      <c r="MV46" s="47"/>
      <c r="MW46" s="47"/>
      <c r="MX46" s="47"/>
      <c r="MY46" s="47"/>
      <c r="MZ46" s="47"/>
      <c r="NA46" s="47"/>
      <c r="NB46" s="47"/>
      <c r="NC46" s="47"/>
      <c r="ND46" s="47"/>
      <c r="NE46" s="47"/>
      <c r="NF46" s="47"/>
      <c r="NG46" s="47"/>
      <c r="NH46" s="47"/>
      <c r="NI46" s="47"/>
      <c r="NJ46" s="47"/>
      <c r="NK46" s="47"/>
      <c r="NL46" s="47"/>
      <c r="NM46" s="47"/>
      <c r="NN46" s="47"/>
      <c r="NO46" s="47"/>
      <c r="NP46" s="47"/>
      <c r="NQ46" s="47"/>
      <c r="NR46" s="47"/>
      <c r="NS46" s="47"/>
      <c r="NT46" s="47"/>
      <c r="NU46" s="47"/>
      <c r="NV46" s="47"/>
      <c r="NW46" s="47"/>
      <c r="NX46" s="47"/>
      <c r="NY46" s="47"/>
      <c r="NZ46" s="47"/>
      <c r="OA46" s="47"/>
      <c r="OB46" s="47"/>
      <c r="OC46" s="47"/>
      <c r="OD46" s="47"/>
      <c r="OE46" s="47"/>
      <c r="OF46" s="47"/>
      <c r="OG46" s="47"/>
      <c r="OH46" s="47"/>
      <c r="OI46" s="47"/>
      <c r="OJ46" s="47"/>
      <c r="OK46" s="47"/>
      <c r="OL46" s="47"/>
      <c r="OM46" s="47"/>
      <c r="ON46" s="47"/>
      <c r="OO46" s="47"/>
      <c r="OP46" s="47"/>
      <c r="OQ46" s="47"/>
      <c r="OR46" s="47"/>
      <c r="OS46" s="47"/>
      <c r="OT46" s="47"/>
      <c r="OU46" s="47"/>
      <c r="OV46" s="47"/>
      <c r="OW46" s="47"/>
      <c r="OX46" s="47"/>
      <c r="OY46" s="47"/>
      <c r="OZ46" s="47"/>
      <c r="PA46" s="47"/>
      <c r="PB46" s="47"/>
      <c r="PC46" s="47"/>
      <c r="PD46" s="47"/>
      <c r="PE46" s="47"/>
      <c r="PF46" s="47"/>
      <c r="PG46" s="47"/>
      <c r="PH46" s="47"/>
      <c r="PI46" s="47"/>
      <c r="PJ46" s="47"/>
      <c r="PK46" s="47"/>
      <c r="PL46" s="47"/>
      <c r="PM46" s="47"/>
      <c r="PN46" s="47"/>
      <c r="PO46" s="47"/>
      <c r="PP46" s="47"/>
      <c r="PQ46" s="47"/>
      <c r="PR46" s="47"/>
      <c r="PS46" s="47"/>
      <c r="PT46" s="47"/>
      <c r="PU46" s="47"/>
      <c r="PV46" s="47"/>
      <c r="PW46" s="47"/>
      <c r="PX46" s="47"/>
      <c r="PY46" s="47"/>
      <c r="PZ46" s="47"/>
      <c r="QA46" s="47"/>
      <c r="QB46" s="47"/>
      <c r="QC46" s="47"/>
      <c r="QD46" s="47"/>
      <c r="QE46" s="47"/>
      <c r="QF46" s="47"/>
      <c r="QG46" s="47"/>
      <c r="QH46" s="47"/>
      <c r="QI46" s="47"/>
      <c r="QJ46" s="47"/>
      <c r="QK46" s="47"/>
      <c r="QL46" s="47"/>
      <c r="QM46" s="47"/>
      <c r="QN46" s="47"/>
      <c r="QO46" s="47"/>
      <c r="QP46" s="47"/>
      <c r="QQ46" s="47"/>
      <c r="QR46" s="47"/>
      <c r="QS46" s="47"/>
      <c r="QT46" s="47"/>
      <c r="QU46" s="47"/>
      <c r="QV46" s="47"/>
      <c r="QW46" s="47"/>
      <c r="QX46" s="47"/>
      <c r="QY46" s="47"/>
      <c r="QZ46" s="47"/>
      <c r="RA46" s="47"/>
      <c r="RB46" s="47"/>
      <c r="RC46" s="47"/>
      <c r="RD46" s="47"/>
      <c r="RE46" s="47"/>
      <c r="RF46" s="47"/>
      <c r="RG46" s="47"/>
      <c r="RH46" s="47"/>
      <c r="RI46" s="47"/>
      <c r="RJ46" s="47"/>
      <c r="RK46" s="47"/>
      <c r="RL46" s="47"/>
      <c r="RM46" s="47"/>
      <c r="RN46" s="47"/>
      <c r="RO46" s="47"/>
      <c r="RP46" s="47"/>
      <c r="RQ46" s="47"/>
      <c r="RR46" s="47"/>
      <c r="RS46" s="47"/>
      <c r="RT46" s="47"/>
      <c r="RU46" s="47"/>
      <c r="RV46" s="47"/>
      <c r="RW46" s="47"/>
      <c r="RX46" s="47"/>
      <c r="RY46" s="47"/>
      <c r="RZ46" s="47"/>
      <c r="SA46" s="47"/>
    </row>
    <row r="47" spans="1:495" s="48" customFormat="1" ht="12.75">
      <c r="A47" s="125"/>
      <c r="B47" s="73"/>
      <c r="C47" s="35" t="s">
        <v>8</v>
      </c>
      <c r="D47" s="20">
        <f t="shared" ref="D47:F47" si="42">D72+D77</f>
        <v>0</v>
      </c>
      <c r="E47" s="20">
        <f t="shared" si="42"/>
        <v>0</v>
      </c>
      <c r="F47" s="20">
        <f t="shared" si="42"/>
        <v>0</v>
      </c>
      <c r="G47" s="1">
        <v>0</v>
      </c>
      <c r="H47" s="135"/>
      <c r="I47" s="58" t="s">
        <v>28</v>
      </c>
      <c r="J47" s="1">
        <f>(J44+0.5*J45)/J43</f>
        <v>0.5</v>
      </c>
      <c r="K47" s="75"/>
      <c r="L47" s="75"/>
      <c r="M47" s="83"/>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c r="MS47" s="47"/>
      <c r="MT47" s="47"/>
      <c r="MU47" s="47"/>
      <c r="MV47" s="47"/>
      <c r="MW47" s="47"/>
      <c r="MX47" s="47"/>
      <c r="MY47" s="47"/>
      <c r="MZ47" s="47"/>
      <c r="NA47" s="47"/>
      <c r="NB47" s="47"/>
      <c r="NC47" s="47"/>
      <c r="ND47" s="47"/>
      <c r="NE47" s="47"/>
      <c r="NF47" s="47"/>
      <c r="NG47" s="47"/>
      <c r="NH47" s="47"/>
      <c r="NI47" s="47"/>
      <c r="NJ47" s="47"/>
      <c r="NK47" s="47"/>
      <c r="NL47" s="47"/>
      <c r="NM47" s="47"/>
      <c r="NN47" s="47"/>
      <c r="NO47" s="47"/>
      <c r="NP47" s="47"/>
      <c r="NQ47" s="47"/>
      <c r="NR47" s="47"/>
      <c r="NS47" s="47"/>
      <c r="NT47" s="47"/>
      <c r="NU47" s="47"/>
      <c r="NV47" s="47"/>
      <c r="NW47" s="47"/>
      <c r="NX47" s="47"/>
      <c r="NY47" s="47"/>
      <c r="NZ47" s="47"/>
      <c r="OA47" s="47"/>
      <c r="OB47" s="47"/>
      <c r="OC47" s="47"/>
      <c r="OD47" s="47"/>
      <c r="OE47" s="47"/>
      <c r="OF47" s="47"/>
      <c r="OG47" s="47"/>
      <c r="OH47" s="47"/>
      <c r="OI47" s="47"/>
      <c r="OJ47" s="47"/>
      <c r="OK47" s="47"/>
      <c r="OL47" s="47"/>
      <c r="OM47" s="47"/>
      <c r="ON47" s="47"/>
      <c r="OO47" s="47"/>
      <c r="OP47" s="47"/>
      <c r="OQ47" s="47"/>
      <c r="OR47" s="47"/>
      <c r="OS47" s="47"/>
      <c r="OT47" s="47"/>
      <c r="OU47" s="47"/>
      <c r="OV47" s="47"/>
      <c r="OW47" s="47"/>
      <c r="OX47" s="47"/>
      <c r="OY47" s="47"/>
      <c r="OZ47" s="47"/>
      <c r="PA47" s="47"/>
      <c r="PB47" s="47"/>
      <c r="PC47" s="47"/>
      <c r="PD47" s="47"/>
      <c r="PE47" s="47"/>
      <c r="PF47" s="47"/>
      <c r="PG47" s="47"/>
      <c r="PH47" s="47"/>
      <c r="PI47" s="47"/>
      <c r="PJ47" s="47"/>
      <c r="PK47" s="47"/>
      <c r="PL47" s="47"/>
      <c r="PM47" s="47"/>
      <c r="PN47" s="47"/>
      <c r="PO47" s="47"/>
      <c r="PP47" s="47"/>
      <c r="PQ47" s="47"/>
      <c r="PR47" s="47"/>
      <c r="PS47" s="47"/>
      <c r="PT47" s="47"/>
      <c r="PU47" s="47"/>
      <c r="PV47" s="47"/>
      <c r="PW47" s="47"/>
      <c r="PX47" s="47"/>
      <c r="PY47" s="47"/>
      <c r="PZ47" s="47"/>
      <c r="QA47" s="47"/>
      <c r="QB47" s="47"/>
      <c r="QC47" s="47"/>
      <c r="QD47" s="47"/>
      <c r="QE47" s="47"/>
      <c r="QF47" s="47"/>
      <c r="QG47" s="47"/>
      <c r="QH47" s="47"/>
      <c r="QI47" s="47"/>
      <c r="QJ47" s="47"/>
      <c r="QK47" s="47"/>
      <c r="QL47" s="47"/>
      <c r="QM47" s="47"/>
      <c r="QN47" s="47"/>
      <c r="QO47" s="47"/>
      <c r="QP47" s="47"/>
      <c r="QQ47" s="47"/>
      <c r="QR47" s="47"/>
      <c r="QS47" s="47"/>
      <c r="QT47" s="47"/>
      <c r="QU47" s="47"/>
      <c r="QV47" s="47"/>
      <c r="QW47" s="47"/>
      <c r="QX47" s="47"/>
      <c r="QY47" s="47"/>
      <c r="QZ47" s="47"/>
      <c r="RA47" s="47"/>
      <c r="RB47" s="47"/>
      <c r="RC47" s="47"/>
      <c r="RD47" s="47"/>
      <c r="RE47" s="47"/>
      <c r="RF47" s="47"/>
      <c r="RG47" s="47"/>
      <c r="RH47" s="47"/>
      <c r="RI47" s="47"/>
      <c r="RJ47" s="47"/>
      <c r="RK47" s="47"/>
      <c r="RL47" s="47"/>
      <c r="RM47" s="47"/>
      <c r="RN47" s="47"/>
      <c r="RO47" s="47"/>
      <c r="RP47" s="47"/>
      <c r="RQ47" s="47"/>
      <c r="RR47" s="47"/>
      <c r="RS47" s="47"/>
      <c r="RT47" s="47"/>
      <c r="RU47" s="47"/>
      <c r="RV47" s="47"/>
      <c r="RW47" s="47"/>
      <c r="RX47" s="47"/>
      <c r="RY47" s="47"/>
      <c r="RZ47" s="47"/>
      <c r="SA47" s="47"/>
    </row>
    <row r="48" spans="1:495" s="48" customFormat="1" ht="15" customHeight="1">
      <c r="A48" s="137">
        <v>1</v>
      </c>
      <c r="B48" s="138" t="s">
        <v>158</v>
      </c>
      <c r="C48" s="64" t="s">
        <v>4</v>
      </c>
      <c r="D48" s="65">
        <f>D49+D50+D51+D52</f>
        <v>139817.4</v>
      </c>
      <c r="E48" s="65">
        <f t="shared" ref="E48:F48" si="43">E49+E50+E51+E52</f>
        <v>59833.915199999996</v>
      </c>
      <c r="F48" s="65">
        <f t="shared" si="43"/>
        <v>59833.915199999996</v>
      </c>
      <c r="G48" s="66">
        <f>F48/D48</f>
        <v>0.42794326886353201</v>
      </c>
      <c r="H48" s="180"/>
      <c r="I48" s="60" t="s">
        <v>24</v>
      </c>
      <c r="J48" s="64">
        <f>J49+J50+J51</f>
        <v>9</v>
      </c>
      <c r="K48" s="75" t="s">
        <v>245</v>
      </c>
      <c r="L48" s="126"/>
      <c r="M48" s="179"/>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c r="MS48" s="47"/>
      <c r="MT48" s="47"/>
      <c r="MU48" s="47"/>
      <c r="MV48" s="47"/>
      <c r="MW48" s="47"/>
      <c r="MX48" s="47"/>
      <c r="MY48" s="47"/>
      <c r="MZ48" s="47"/>
      <c r="NA48" s="47"/>
      <c r="NB48" s="47"/>
      <c r="NC48" s="47"/>
      <c r="ND48" s="47"/>
      <c r="NE48" s="47"/>
      <c r="NF48" s="47"/>
      <c r="NG48" s="47"/>
      <c r="NH48" s="47"/>
      <c r="NI48" s="47"/>
      <c r="NJ48" s="47"/>
      <c r="NK48" s="47"/>
      <c r="NL48" s="47"/>
      <c r="NM48" s="47"/>
      <c r="NN48" s="47"/>
      <c r="NO48" s="47"/>
      <c r="NP48" s="47"/>
      <c r="NQ48" s="47"/>
      <c r="NR48" s="47"/>
      <c r="NS48" s="47"/>
      <c r="NT48" s="47"/>
      <c r="NU48" s="47"/>
      <c r="NV48" s="47"/>
      <c r="NW48" s="47"/>
      <c r="NX48" s="47"/>
      <c r="NY48" s="47"/>
      <c r="NZ48" s="47"/>
      <c r="OA48" s="47"/>
      <c r="OB48" s="47"/>
      <c r="OC48" s="47"/>
      <c r="OD48" s="47"/>
      <c r="OE48" s="47"/>
      <c r="OF48" s="47"/>
      <c r="OG48" s="47"/>
      <c r="OH48" s="47"/>
      <c r="OI48" s="47"/>
      <c r="OJ48" s="47"/>
      <c r="OK48" s="47"/>
      <c r="OL48" s="47"/>
      <c r="OM48" s="47"/>
      <c r="ON48" s="47"/>
      <c r="OO48" s="47"/>
      <c r="OP48" s="47"/>
      <c r="OQ48" s="47"/>
      <c r="OR48" s="47"/>
      <c r="OS48" s="47"/>
      <c r="OT48" s="47"/>
      <c r="OU48" s="47"/>
      <c r="OV48" s="47"/>
      <c r="OW48" s="47"/>
      <c r="OX48" s="47"/>
      <c r="OY48" s="47"/>
      <c r="OZ48" s="47"/>
      <c r="PA48" s="47"/>
      <c r="PB48" s="47"/>
      <c r="PC48" s="47"/>
      <c r="PD48" s="47"/>
      <c r="PE48" s="47"/>
      <c r="PF48" s="47"/>
      <c r="PG48" s="47"/>
      <c r="PH48" s="47"/>
      <c r="PI48" s="47"/>
      <c r="PJ48" s="47"/>
      <c r="PK48" s="47"/>
      <c r="PL48" s="47"/>
      <c r="PM48" s="47"/>
      <c r="PN48" s="47"/>
      <c r="PO48" s="47"/>
      <c r="PP48" s="47"/>
      <c r="PQ48" s="47"/>
      <c r="PR48" s="47"/>
      <c r="PS48" s="47"/>
      <c r="PT48" s="47"/>
      <c r="PU48" s="47"/>
      <c r="PV48" s="47"/>
      <c r="PW48" s="47"/>
      <c r="PX48" s="47"/>
      <c r="PY48" s="47"/>
      <c r="PZ48" s="47"/>
      <c r="QA48" s="47"/>
      <c r="QB48" s="47"/>
      <c r="QC48" s="47"/>
      <c r="QD48" s="47"/>
      <c r="QE48" s="47"/>
      <c r="QF48" s="47"/>
      <c r="QG48" s="47"/>
      <c r="QH48" s="47"/>
      <c r="QI48" s="47"/>
      <c r="QJ48" s="47"/>
      <c r="QK48" s="47"/>
      <c r="QL48" s="47"/>
      <c r="QM48" s="47"/>
      <c r="QN48" s="47"/>
      <c r="QO48" s="47"/>
      <c r="QP48" s="47"/>
      <c r="QQ48" s="47"/>
      <c r="QR48" s="47"/>
      <c r="QS48" s="47"/>
      <c r="QT48" s="47"/>
      <c r="QU48" s="47"/>
      <c r="QV48" s="47"/>
      <c r="QW48" s="47"/>
      <c r="QX48" s="47"/>
      <c r="QY48" s="47"/>
      <c r="QZ48" s="47"/>
      <c r="RA48" s="47"/>
      <c r="RB48" s="47"/>
      <c r="RC48" s="47"/>
      <c r="RD48" s="47"/>
      <c r="RE48" s="47"/>
      <c r="RF48" s="47"/>
      <c r="RG48" s="47"/>
      <c r="RH48" s="47"/>
      <c r="RI48" s="47"/>
      <c r="RJ48" s="47"/>
      <c r="RK48" s="47"/>
      <c r="RL48" s="47"/>
      <c r="RM48" s="47"/>
      <c r="RN48" s="47"/>
      <c r="RO48" s="47"/>
      <c r="RP48" s="47"/>
      <c r="RQ48" s="47"/>
      <c r="RR48" s="47"/>
      <c r="RS48" s="47"/>
      <c r="RT48" s="47"/>
      <c r="RU48" s="47"/>
      <c r="RV48" s="47"/>
      <c r="RW48" s="47"/>
      <c r="RX48" s="47"/>
      <c r="RY48" s="47"/>
      <c r="RZ48" s="47"/>
      <c r="SA48" s="47"/>
    </row>
    <row r="49" spans="1:495" s="48" customFormat="1" ht="12.75">
      <c r="A49" s="137"/>
      <c r="B49" s="138"/>
      <c r="C49" s="64" t="s">
        <v>5</v>
      </c>
      <c r="D49" s="65">
        <v>120317.4</v>
      </c>
      <c r="E49" s="65">
        <f>E54+E84+E94+E104+E109</f>
        <v>50083.915199999996</v>
      </c>
      <c r="F49" s="65">
        <f>F54+F84+F94+F104+F109</f>
        <v>50083.915199999996</v>
      </c>
      <c r="G49" s="66">
        <f>F49/D49</f>
        <v>0.4162649392357215</v>
      </c>
      <c r="H49" s="180"/>
      <c r="I49" s="60" t="s">
        <v>25</v>
      </c>
      <c r="J49" s="64">
        <f t="shared" ref="J49" si="44">J54+J84+J94</f>
        <v>1</v>
      </c>
      <c r="K49" s="75"/>
      <c r="L49" s="126"/>
      <c r="M49" s="179"/>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row>
    <row r="50" spans="1:495" s="48" customFormat="1" ht="12.75">
      <c r="A50" s="137"/>
      <c r="B50" s="138"/>
      <c r="C50" s="64" t="s">
        <v>6</v>
      </c>
      <c r="D50" s="65">
        <v>19500</v>
      </c>
      <c r="E50" s="65">
        <f t="shared" ref="E50:F50" si="45">E55+E85+E95+E105+E110</f>
        <v>9750</v>
      </c>
      <c r="F50" s="65">
        <f t="shared" si="45"/>
        <v>9750</v>
      </c>
      <c r="G50" s="66">
        <f t="shared" ref="G50" si="46">F50/D50</f>
        <v>0.5</v>
      </c>
      <c r="H50" s="180"/>
      <c r="I50" s="60" t="s">
        <v>26</v>
      </c>
      <c r="J50" s="64">
        <f>J55+J85+J95+1</f>
        <v>3</v>
      </c>
      <c r="K50" s="75"/>
      <c r="L50" s="126"/>
      <c r="M50" s="179"/>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row>
    <row r="51" spans="1:495" s="48" customFormat="1" ht="12.75">
      <c r="A51" s="137"/>
      <c r="B51" s="138"/>
      <c r="C51" s="64" t="s">
        <v>7</v>
      </c>
      <c r="D51" s="65">
        <v>0</v>
      </c>
      <c r="E51" s="65">
        <f t="shared" ref="E51:F51" si="47">E56+E86+E96+E106+E111</f>
        <v>0</v>
      </c>
      <c r="F51" s="65">
        <f t="shared" si="47"/>
        <v>0</v>
      </c>
      <c r="G51" s="66">
        <v>0</v>
      </c>
      <c r="H51" s="180"/>
      <c r="I51" s="60" t="s">
        <v>27</v>
      </c>
      <c r="J51" s="64">
        <f>J56+J86+J96+1</f>
        <v>5</v>
      </c>
      <c r="K51" s="75"/>
      <c r="L51" s="126"/>
      <c r="M51" s="179"/>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row>
    <row r="52" spans="1:495" s="48" customFormat="1" ht="70.5" customHeight="1">
      <c r="A52" s="137"/>
      <c r="B52" s="138"/>
      <c r="C52" s="64" t="s">
        <v>8</v>
      </c>
      <c r="D52" s="65">
        <v>0</v>
      </c>
      <c r="E52" s="65">
        <f t="shared" ref="E52:F52" si="48">E57+E87+E97+E107+E112</f>
        <v>0</v>
      </c>
      <c r="F52" s="65">
        <f t="shared" si="48"/>
        <v>0</v>
      </c>
      <c r="G52" s="66">
        <v>0</v>
      </c>
      <c r="H52" s="180"/>
      <c r="I52" s="60" t="s">
        <v>28</v>
      </c>
      <c r="J52" s="66">
        <f>(J49+0.5*J50)/J48</f>
        <v>0.27777777777777779</v>
      </c>
      <c r="K52" s="75"/>
      <c r="L52" s="126"/>
      <c r="M52" s="179"/>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row>
    <row r="53" spans="1:495" s="48" customFormat="1" ht="15" customHeight="1">
      <c r="A53" s="157" t="s">
        <v>258</v>
      </c>
      <c r="B53" s="73" t="s">
        <v>159</v>
      </c>
      <c r="C53" s="35" t="s">
        <v>4</v>
      </c>
      <c r="D53" s="20">
        <f>D54+D55+D56+D57</f>
        <v>107448.29999999999</v>
      </c>
      <c r="E53" s="20">
        <f t="shared" ref="E53:F53" si="49">E54+E55+E56+E57</f>
        <v>46870.815199999997</v>
      </c>
      <c r="F53" s="20">
        <f t="shared" si="49"/>
        <v>46870.815199999997</v>
      </c>
      <c r="G53" s="1">
        <f>F53/D53</f>
        <v>0.43621737337863886</v>
      </c>
      <c r="H53" s="135"/>
      <c r="I53" s="58" t="s">
        <v>24</v>
      </c>
      <c r="J53" s="57">
        <v>5</v>
      </c>
      <c r="K53" s="75" t="s">
        <v>246</v>
      </c>
      <c r="L53" s="75"/>
      <c r="M53" s="7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row>
    <row r="54" spans="1:495" s="48" customFormat="1" ht="12.75">
      <c r="A54" s="157"/>
      <c r="B54" s="73"/>
      <c r="C54" s="35" t="s">
        <v>5</v>
      </c>
      <c r="D54" s="20">
        <f>D59+D64+D69+D74+D79</f>
        <v>107448.29999999999</v>
      </c>
      <c r="E54" s="20">
        <f>E59+E64+E69+E74+E79</f>
        <v>46870.815199999997</v>
      </c>
      <c r="F54" s="20">
        <f>F59+F64+F69+F74+F79</f>
        <v>46870.815199999997</v>
      </c>
      <c r="G54" s="1">
        <f>F54/D54</f>
        <v>0.43621737337863886</v>
      </c>
      <c r="H54" s="135"/>
      <c r="I54" s="58" t="s">
        <v>25</v>
      </c>
      <c r="J54" s="57">
        <v>1</v>
      </c>
      <c r="K54" s="75"/>
      <c r="L54" s="75"/>
      <c r="M54" s="7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row>
    <row r="55" spans="1:495" s="48" customFormat="1" ht="12.75">
      <c r="A55" s="157"/>
      <c r="B55" s="73"/>
      <c r="C55" s="35" t="s">
        <v>6</v>
      </c>
      <c r="D55" s="20">
        <v>0</v>
      </c>
      <c r="E55" s="20">
        <v>0</v>
      </c>
      <c r="F55" s="20">
        <v>0</v>
      </c>
      <c r="G55" s="1">
        <v>0</v>
      </c>
      <c r="H55" s="135"/>
      <c r="I55" s="58" t="s">
        <v>26</v>
      </c>
      <c r="J55" s="57">
        <v>1</v>
      </c>
      <c r="K55" s="75"/>
      <c r="L55" s="75"/>
      <c r="M55" s="7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row>
    <row r="56" spans="1:495" s="48" customFormat="1" ht="12.75">
      <c r="A56" s="157"/>
      <c r="B56" s="73"/>
      <c r="C56" s="35" t="s">
        <v>7</v>
      </c>
      <c r="D56" s="20">
        <v>0</v>
      </c>
      <c r="E56" s="20">
        <v>0</v>
      </c>
      <c r="F56" s="20">
        <v>0</v>
      </c>
      <c r="G56" s="1">
        <v>0</v>
      </c>
      <c r="H56" s="135"/>
      <c r="I56" s="58" t="s">
        <v>27</v>
      </c>
      <c r="J56" s="57">
        <v>3</v>
      </c>
      <c r="K56" s="75"/>
      <c r="L56" s="75"/>
      <c r="M56" s="7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row>
    <row r="57" spans="1:495" s="48" customFormat="1" ht="53.25" customHeight="1">
      <c r="A57" s="157"/>
      <c r="B57" s="73"/>
      <c r="C57" s="35" t="s">
        <v>8</v>
      </c>
      <c r="D57" s="20">
        <v>0</v>
      </c>
      <c r="E57" s="20">
        <v>0</v>
      </c>
      <c r="F57" s="20">
        <v>0</v>
      </c>
      <c r="G57" s="1">
        <v>0</v>
      </c>
      <c r="H57" s="135"/>
      <c r="I57" s="58" t="s">
        <v>28</v>
      </c>
      <c r="J57" s="1">
        <f>(J54+0.5*J55)/J53</f>
        <v>0.3</v>
      </c>
      <c r="K57" s="75"/>
      <c r="L57" s="75"/>
      <c r="M57" s="7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row>
    <row r="58" spans="1:495" s="48" customFormat="1" ht="15" customHeight="1">
      <c r="A58" s="157" t="s">
        <v>247</v>
      </c>
      <c r="B58" s="73" t="s">
        <v>160</v>
      </c>
      <c r="C58" s="35" t="s">
        <v>4</v>
      </c>
      <c r="D58" s="20">
        <f>D59+D60+D61+D62</f>
        <v>54813.599999999999</v>
      </c>
      <c r="E58" s="20">
        <f t="shared" ref="E58:F58" si="50">E59+E60+E61+E62</f>
        <v>46585.1</v>
      </c>
      <c r="F58" s="20">
        <f t="shared" si="50"/>
        <v>46585.1</v>
      </c>
      <c r="G58" s="1">
        <f>F58/D58</f>
        <v>0.84988214603675005</v>
      </c>
      <c r="H58" s="94" t="s">
        <v>361</v>
      </c>
      <c r="I58" s="94" t="s">
        <v>360</v>
      </c>
      <c r="J58" s="78" t="s">
        <v>145</v>
      </c>
      <c r="K58" s="75" t="s">
        <v>248</v>
      </c>
      <c r="L58" s="113"/>
      <c r="M58" s="77">
        <v>810</v>
      </c>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row>
    <row r="59" spans="1:495" s="48" customFormat="1" ht="12.75">
      <c r="A59" s="157"/>
      <c r="B59" s="73"/>
      <c r="C59" s="35" t="s">
        <v>5</v>
      </c>
      <c r="D59" s="20">
        <v>54813.599999999999</v>
      </c>
      <c r="E59" s="20">
        <v>46585.1</v>
      </c>
      <c r="F59" s="20">
        <v>46585.1</v>
      </c>
      <c r="G59" s="1">
        <f>F59/D59</f>
        <v>0.84988214603675005</v>
      </c>
      <c r="H59" s="85"/>
      <c r="I59" s="90"/>
      <c r="J59" s="176"/>
      <c r="K59" s="75"/>
      <c r="L59" s="113"/>
      <c r="M59" s="7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row>
    <row r="60" spans="1:495" s="48" customFormat="1" ht="12.75">
      <c r="A60" s="157"/>
      <c r="B60" s="73"/>
      <c r="C60" s="35" t="s">
        <v>6</v>
      </c>
      <c r="D60" s="20">
        <v>0</v>
      </c>
      <c r="E60" s="20">
        <v>0</v>
      </c>
      <c r="F60" s="20">
        <v>0</v>
      </c>
      <c r="G60" s="1">
        <v>0</v>
      </c>
      <c r="H60" s="85"/>
      <c r="I60" s="90"/>
      <c r="J60" s="176"/>
      <c r="K60" s="75"/>
      <c r="L60" s="113"/>
      <c r="M60" s="7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row>
    <row r="61" spans="1:495" s="48" customFormat="1" ht="12.75">
      <c r="A61" s="157"/>
      <c r="B61" s="73"/>
      <c r="C61" s="35" t="s">
        <v>7</v>
      </c>
      <c r="D61" s="20">
        <v>0</v>
      </c>
      <c r="E61" s="20">
        <v>0</v>
      </c>
      <c r="F61" s="20">
        <v>0</v>
      </c>
      <c r="G61" s="1">
        <v>0</v>
      </c>
      <c r="H61" s="85"/>
      <c r="I61" s="90"/>
      <c r="J61" s="176"/>
      <c r="K61" s="75"/>
      <c r="L61" s="113"/>
      <c r="M61" s="7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row>
    <row r="62" spans="1:495" s="48" customFormat="1" ht="114.75" customHeight="1">
      <c r="A62" s="157"/>
      <c r="B62" s="73"/>
      <c r="C62" s="35" t="s">
        <v>8</v>
      </c>
      <c r="D62" s="20">
        <v>0</v>
      </c>
      <c r="E62" s="20">
        <v>0</v>
      </c>
      <c r="F62" s="20">
        <v>0</v>
      </c>
      <c r="G62" s="20">
        <v>0</v>
      </c>
      <c r="H62" s="86"/>
      <c r="I62" s="91"/>
      <c r="J62" s="177"/>
      <c r="K62" s="75"/>
      <c r="L62" s="113"/>
      <c r="M62" s="7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row>
    <row r="63" spans="1:495" s="48" customFormat="1" ht="15" customHeight="1">
      <c r="A63" s="157" t="s">
        <v>249</v>
      </c>
      <c r="B63" s="73" t="s">
        <v>161</v>
      </c>
      <c r="C63" s="35" t="s">
        <v>4</v>
      </c>
      <c r="D63" s="20">
        <f>D64+D65+D66+D67</f>
        <v>834.7</v>
      </c>
      <c r="E63" s="20">
        <f t="shared" ref="E63:F63" si="51">E64+E65+E66+E67</f>
        <v>0</v>
      </c>
      <c r="F63" s="20">
        <f t="shared" si="51"/>
        <v>0</v>
      </c>
      <c r="G63" s="1">
        <f>F63/D63</f>
        <v>0</v>
      </c>
      <c r="H63" s="94" t="s">
        <v>250</v>
      </c>
      <c r="I63" s="94"/>
      <c r="J63" s="78" t="s">
        <v>146</v>
      </c>
      <c r="K63" s="75" t="s">
        <v>51</v>
      </c>
      <c r="L63" s="75" t="s">
        <v>340</v>
      </c>
      <c r="M63" s="81">
        <v>809</v>
      </c>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row>
    <row r="64" spans="1:495" s="48" customFormat="1" ht="12.75">
      <c r="A64" s="157"/>
      <c r="B64" s="73"/>
      <c r="C64" s="35" t="s">
        <v>5</v>
      </c>
      <c r="D64" s="20">
        <v>834.7</v>
      </c>
      <c r="E64" s="20">
        <v>0</v>
      </c>
      <c r="F64" s="20">
        <v>0</v>
      </c>
      <c r="G64" s="1">
        <f>F64/D64</f>
        <v>0</v>
      </c>
      <c r="H64" s="85"/>
      <c r="I64" s="85"/>
      <c r="J64" s="176"/>
      <c r="K64" s="75"/>
      <c r="L64" s="75"/>
      <c r="M64" s="82"/>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row>
    <row r="65" spans="1:495" s="48" customFormat="1" ht="12.75">
      <c r="A65" s="157"/>
      <c r="B65" s="73"/>
      <c r="C65" s="35" t="s">
        <v>6</v>
      </c>
      <c r="D65" s="20">
        <v>0</v>
      </c>
      <c r="E65" s="20">
        <v>0</v>
      </c>
      <c r="F65" s="20">
        <v>0</v>
      </c>
      <c r="G65" s="20">
        <v>0</v>
      </c>
      <c r="H65" s="85"/>
      <c r="I65" s="85"/>
      <c r="J65" s="176"/>
      <c r="K65" s="75"/>
      <c r="L65" s="75"/>
      <c r="M65" s="82"/>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row>
    <row r="66" spans="1:495" s="48" customFormat="1" ht="12.75">
      <c r="A66" s="157"/>
      <c r="B66" s="73"/>
      <c r="C66" s="35" t="s">
        <v>7</v>
      </c>
      <c r="D66" s="20">
        <v>0</v>
      </c>
      <c r="E66" s="20">
        <v>0</v>
      </c>
      <c r="F66" s="20">
        <v>0</v>
      </c>
      <c r="G66" s="20">
        <v>0</v>
      </c>
      <c r="H66" s="85"/>
      <c r="I66" s="85"/>
      <c r="J66" s="176"/>
      <c r="K66" s="75"/>
      <c r="L66" s="75"/>
      <c r="M66" s="82"/>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row>
    <row r="67" spans="1:495" s="48" customFormat="1" ht="66.75" customHeight="1">
      <c r="A67" s="157"/>
      <c r="B67" s="73"/>
      <c r="C67" s="35" t="s">
        <v>8</v>
      </c>
      <c r="D67" s="20">
        <v>0</v>
      </c>
      <c r="E67" s="20">
        <v>0</v>
      </c>
      <c r="F67" s="20">
        <v>0</v>
      </c>
      <c r="G67" s="20">
        <v>0</v>
      </c>
      <c r="H67" s="86"/>
      <c r="I67" s="86"/>
      <c r="J67" s="177"/>
      <c r="K67" s="75"/>
      <c r="L67" s="75"/>
      <c r="M67" s="83"/>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row>
    <row r="68" spans="1:495" s="48" customFormat="1" ht="15" customHeight="1">
      <c r="A68" s="107" t="s">
        <v>162</v>
      </c>
      <c r="B68" s="112" t="s">
        <v>163</v>
      </c>
      <c r="C68" s="35" t="s">
        <v>4</v>
      </c>
      <c r="D68" s="20">
        <v>1500</v>
      </c>
      <c r="E68" s="20">
        <v>0</v>
      </c>
      <c r="F68" s="20">
        <v>0</v>
      </c>
      <c r="G68" s="1">
        <v>0</v>
      </c>
      <c r="H68" s="94" t="s">
        <v>176</v>
      </c>
      <c r="I68" s="94" t="s">
        <v>338</v>
      </c>
      <c r="J68" s="78" t="s">
        <v>146</v>
      </c>
      <c r="K68" s="75" t="s">
        <v>42</v>
      </c>
      <c r="L68" s="75" t="s">
        <v>339</v>
      </c>
      <c r="M68" s="81">
        <v>845</v>
      </c>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row>
    <row r="69" spans="1:495" s="48" customFormat="1" ht="12.75">
      <c r="A69" s="107"/>
      <c r="B69" s="112"/>
      <c r="C69" s="35" t="s">
        <v>5</v>
      </c>
      <c r="D69" s="20">
        <v>1500</v>
      </c>
      <c r="E69" s="20">
        <v>0</v>
      </c>
      <c r="F69" s="20">
        <v>0</v>
      </c>
      <c r="G69" s="1">
        <v>0</v>
      </c>
      <c r="H69" s="85"/>
      <c r="I69" s="85"/>
      <c r="J69" s="79"/>
      <c r="K69" s="75"/>
      <c r="L69" s="75"/>
      <c r="M69" s="82"/>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row>
    <row r="70" spans="1:495" s="48" customFormat="1" ht="12.75">
      <c r="A70" s="107"/>
      <c r="B70" s="112"/>
      <c r="C70" s="35" t="s">
        <v>6</v>
      </c>
      <c r="D70" s="20">
        <v>0</v>
      </c>
      <c r="E70" s="20">
        <v>0</v>
      </c>
      <c r="F70" s="20">
        <v>0</v>
      </c>
      <c r="G70" s="1">
        <v>0</v>
      </c>
      <c r="H70" s="85"/>
      <c r="I70" s="85"/>
      <c r="J70" s="79"/>
      <c r="K70" s="75"/>
      <c r="L70" s="75"/>
      <c r="M70" s="82"/>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row>
    <row r="71" spans="1:495" s="48" customFormat="1" ht="12.75">
      <c r="A71" s="107"/>
      <c r="B71" s="112"/>
      <c r="C71" s="35" t="s">
        <v>7</v>
      </c>
      <c r="D71" s="20">
        <v>0</v>
      </c>
      <c r="E71" s="20">
        <v>0</v>
      </c>
      <c r="F71" s="20">
        <v>0</v>
      </c>
      <c r="G71" s="1">
        <v>0</v>
      </c>
      <c r="H71" s="85"/>
      <c r="I71" s="85"/>
      <c r="J71" s="79"/>
      <c r="K71" s="75"/>
      <c r="L71" s="75"/>
      <c r="M71" s="82"/>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row>
    <row r="72" spans="1:495" s="48" customFormat="1" ht="12.75">
      <c r="A72" s="107"/>
      <c r="B72" s="112"/>
      <c r="C72" s="35" t="s">
        <v>8</v>
      </c>
      <c r="D72" s="20">
        <v>0</v>
      </c>
      <c r="E72" s="20">
        <v>0</v>
      </c>
      <c r="F72" s="20">
        <v>0</v>
      </c>
      <c r="G72" s="1">
        <v>0</v>
      </c>
      <c r="H72" s="86"/>
      <c r="I72" s="86"/>
      <c r="J72" s="80"/>
      <c r="K72" s="75"/>
      <c r="L72" s="75"/>
      <c r="M72" s="83"/>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row>
    <row r="73" spans="1:495" s="48" customFormat="1" ht="15" customHeight="1">
      <c r="A73" s="107" t="s">
        <v>164</v>
      </c>
      <c r="B73" s="165" t="s">
        <v>165</v>
      </c>
      <c r="C73" s="35" t="s">
        <v>4</v>
      </c>
      <c r="D73" s="20">
        <v>300</v>
      </c>
      <c r="E73" s="20">
        <v>285.71519999999998</v>
      </c>
      <c r="F73" s="20">
        <v>285.71519999999998</v>
      </c>
      <c r="G73" s="1">
        <f>F73/D73</f>
        <v>0.9523839999999999</v>
      </c>
      <c r="H73" s="94" t="s">
        <v>177</v>
      </c>
      <c r="I73" s="94" t="s">
        <v>362</v>
      </c>
      <c r="J73" s="78" t="s">
        <v>149</v>
      </c>
      <c r="K73" s="75" t="s">
        <v>42</v>
      </c>
      <c r="L73" s="113"/>
      <c r="M73" s="81">
        <v>845</v>
      </c>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47"/>
      <c r="MC73" s="47"/>
      <c r="MD73" s="47"/>
      <c r="ME73" s="47"/>
      <c r="MF73" s="47"/>
      <c r="MG73" s="47"/>
      <c r="MH73" s="47"/>
      <c r="MI73" s="47"/>
      <c r="MJ73" s="47"/>
      <c r="MK73" s="47"/>
      <c r="ML73" s="47"/>
      <c r="MM73" s="47"/>
      <c r="MN73" s="47"/>
      <c r="MO73" s="47"/>
      <c r="MP73" s="47"/>
      <c r="MQ73" s="47"/>
      <c r="MR73" s="47"/>
      <c r="MS73" s="47"/>
      <c r="MT73" s="47"/>
      <c r="MU73" s="47"/>
      <c r="MV73" s="47"/>
      <c r="MW73" s="47"/>
      <c r="MX73" s="47"/>
      <c r="MY73" s="47"/>
      <c r="MZ73" s="47"/>
      <c r="NA73" s="47"/>
      <c r="NB73" s="47"/>
      <c r="NC73" s="47"/>
      <c r="ND73" s="47"/>
      <c r="NE73" s="47"/>
      <c r="NF73" s="47"/>
      <c r="NG73" s="47"/>
      <c r="NH73" s="47"/>
      <c r="NI73" s="47"/>
      <c r="NJ73" s="47"/>
      <c r="NK73" s="47"/>
      <c r="NL73" s="47"/>
      <c r="NM73" s="47"/>
      <c r="NN73" s="47"/>
      <c r="NO73" s="47"/>
      <c r="NP73" s="47"/>
      <c r="NQ73" s="47"/>
      <c r="NR73" s="47"/>
      <c r="NS73" s="47"/>
      <c r="NT73" s="47"/>
      <c r="NU73" s="47"/>
      <c r="NV73" s="47"/>
      <c r="NW73" s="47"/>
      <c r="NX73" s="47"/>
      <c r="NY73" s="47"/>
      <c r="NZ73" s="47"/>
      <c r="OA73" s="47"/>
      <c r="OB73" s="47"/>
      <c r="OC73" s="47"/>
      <c r="OD73" s="47"/>
      <c r="OE73" s="47"/>
      <c r="OF73" s="47"/>
      <c r="OG73" s="47"/>
      <c r="OH73" s="47"/>
      <c r="OI73" s="47"/>
      <c r="OJ73" s="47"/>
      <c r="OK73" s="47"/>
      <c r="OL73" s="47"/>
      <c r="OM73" s="47"/>
      <c r="ON73" s="47"/>
      <c r="OO73" s="47"/>
      <c r="OP73" s="47"/>
      <c r="OQ73" s="47"/>
      <c r="OR73" s="47"/>
      <c r="OS73" s="47"/>
      <c r="OT73" s="47"/>
      <c r="OU73" s="47"/>
      <c r="OV73" s="47"/>
      <c r="OW73" s="47"/>
      <c r="OX73" s="47"/>
      <c r="OY73" s="47"/>
      <c r="OZ73" s="47"/>
      <c r="PA73" s="47"/>
      <c r="PB73" s="47"/>
      <c r="PC73" s="47"/>
      <c r="PD73" s="47"/>
      <c r="PE73" s="47"/>
      <c r="PF73" s="47"/>
      <c r="PG73" s="47"/>
      <c r="PH73" s="47"/>
      <c r="PI73" s="47"/>
      <c r="PJ73" s="47"/>
      <c r="PK73" s="47"/>
      <c r="PL73" s="47"/>
      <c r="PM73" s="47"/>
      <c r="PN73" s="47"/>
      <c r="PO73" s="47"/>
      <c r="PP73" s="47"/>
      <c r="PQ73" s="47"/>
      <c r="PR73" s="47"/>
      <c r="PS73" s="47"/>
      <c r="PT73" s="47"/>
      <c r="PU73" s="47"/>
      <c r="PV73" s="47"/>
      <c r="PW73" s="47"/>
      <c r="PX73" s="47"/>
      <c r="PY73" s="47"/>
      <c r="PZ73" s="47"/>
      <c r="QA73" s="47"/>
      <c r="QB73" s="47"/>
      <c r="QC73" s="47"/>
      <c r="QD73" s="47"/>
      <c r="QE73" s="47"/>
      <c r="QF73" s="47"/>
      <c r="QG73" s="47"/>
      <c r="QH73" s="47"/>
      <c r="QI73" s="47"/>
      <c r="QJ73" s="47"/>
      <c r="QK73" s="47"/>
      <c r="QL73" s="47"/>
      <c r="QM73" s="47"/>
      <c r="QN73" s="47"/>
      <c r="QO73" s="47"/>
      <c r="QP73" s="47"/>
      <c r="QQ73" s="47"/>
      <c r="QR73" s="47"/>
      <c r="QS73" s="47"/>
      <c r="QT73" s="47"/>
      <c r="QU73" s="47"/>
      <c r="QV73" s="47"/>
      <c r="QW73" s="47"/>
      <c r="QX73" s="47"/>
      <c r="QY73" s="47"/>
      <c r="QZ73" s="47"/>
      <c r="RA73" s="47"/>
      <c r="RB73" s="47"/>
      <c r="RC73" s="47"/>
      <c r="RD73" s="47"/>
      <c r="RE73" s="47"/>
      <c r="RF73" s="47"/>
      <c r="RG73" s="47"/>
      <c r="RH73" s="47"/>
      <c r="RI73" s="47"/>
      <c r="RJ73" s="47"/>
      <c r="RK73" s="47"/>
      <c r="RL73" s="47"/>
      <c r="RM73" s="47"/>
      <c r="RN73" s="47"/>
      <c r="RO73" s="47"/>
      <c r="RP73" s="47"/>
      <c r="RQ73" s="47"/>
      <c r="RR73" s="47"/>
      <c r="RS73" s="47"/>
      <c r="RT73" s="47"/>
      <c r="RU73" s="47"/>
      <c r="RV73" s="47"/>
      <c r="RW73" s="47"/>
      <c r="RX73" s="47"/>
      <c r="RY73" s="47"/>
      <c r="RZ73" s="47"/>
      <c r="SA73" s="47"/>
    </row>
    <row r="74" spans="1:495" s="48" customFormat="1" ht="12.75">
      <c r="A74" s="164"/>
      <c r="B74" s="166"/>
      <c r="C74" s="35" t="s">
        <v>5</v>
      </c>
      <c r="D74" s="20">
        <v>300</v>
      </c>
      <c r="E74" s="20">
        <v>285.71519999999998</v>
      </c>
      <c r="F74" s="20">
        <v>285.71519999999998</v>
      </c>
      <c r="G74" s="1">
        <f>F74/D74</f>
        <v>0.9523839999999999</v>
      </c>
      <c r="H74" s="85"/>
      <c r="I74" s="85"/>
      <c r="J74" s="79"/>
      <c r="K74" s="75"/>
      <c r="L74" s="113"/>
      <c r="M74" s="82"/>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47"/>
      <c r="MC74" s="47"/>
      <c r="MD74" s="47"/>
      <c r="ME74" s="47"/>
      <c r="MF74" s="47"/>
      <c r="MG74" s="47"/>
      <c r="MH74" s="47"/>
      <c r="MI74" s="47"/>
      <c r="MJ74" s="47"/>
      <c r="MK74" s="47"/>
      <c r="ML74" s="47"/>
      <c r="MM74" s="47"/>
      <c r="MN74" s="47"/>
      <c r="MO74" s="47"/>
      <c r="MP74" s="47"/>
      <c r="MQ74" s="47"/>
      <c r="MR74" s="47"/>
      <c r="MS74" s="47"/>
      <c r="MT74" s="47"/>
      <c r="MU74" s="47"/>
      <c r="MV74" s="47"/>
      <c r="MW74" s="47"/>
      <c r="MX74" s="47"/>
      <c r="MY74" s="47"/>
      <c r="MZ74" s="47"/>
      <c r="NA74" s="47"/>
      <c r="NB74" s="47"/>
      <c r="NC74" s="47"/>
      <c r="ND74" s="47"/>
      <c r="NE74" s="47"/>
      <c r="NF74" s="47"/>
      <c r="NG74" s="47"/>
      <c r="NH74" s="47"/>
      <c r="NI74" s="47"/>
      <c r="NJ74" s="47"/>
      <c r="NK74" s="47"/>
      <c r="NL74" s="47"/>
      <c r="NM74" s="47"/>
      <c r="NN74" s="47"/>
      <c r="NO74" s="47"/>
      <c r="NP74" s="47"/>
      <c r="NQ74" s="47"/>
      <c r="NR74" s="47"/>
      <c r="NS74" s="47"/>
      <c r="NT74" s="47"/>
      <c r="NU74" s="47"/>
      <c r="NV74" s="47"/>
      <c r="NW74" s="47"/>
      <c r="NX74" s="47"/>
      <c r="NY74" s="47"/>
      <c r="NZ74" s="47"/>
      <c r="OA74" s="47"/>
      <c r="OB74" s="47"/>
      <c r="OC74" s="47"/>
      <c r="OD74" s="47"/>
      <c r="OE74" s="47"/>
      <c r="OF74" s="47"/>
      <c r="OG74" s="47"/>
      <c r="OH74" s="47"/>
      <c r="OI74" s="47"/>
      <c r="OJ74" s="47"/>
      <c r="OK74" s="47"/>
      <c r="OL74" s="47"/>
      <c r="OM74" s="47"/>
      <c r="ON74" s="47"/>
      <c r="OO74" s="47"/>
      <c r="OP74" s="47"/>
      <c r="OQ74" s="47"/>
      <c r="OR74" s="47"/>
      <c r="OS74" s="47"/>
      <c r="OT74" s="47"/>
      <c r="OU74" s="47"/>
      <c r="OV74" s="47"/>
      <c r="OW74" s="47"/>
      <c r="OX74" s="47"/>
      <c r="OY74" s="47"/>
      <c r="OZ74" s="47"/>
      <c r="PA74" s="47"/>
      <c r="PB74" s="47"/>
      <c r="PC74" s="47"/>
      <c r="PD74" s="47"/>
      <c r="PE74" s="47"/>
      <c r="PF74" s="47"/>
      <c r="PG74" s="47"/>
      <c r="PH74" s="47"/>
      <c r="PI74" s="47"/>
      <c r="PJ74" s="47"/>
      <c r="PK74" s="47"/>
      <c r="PL74" s="47"/>
      <c r="PM74" s="47"/>
      <c r="PN74" s="47"/>
      <c r="PO74" s="47"/>
      <c r="PP74" s="47"/>
      <c r="PQ74" s="47"/>
      <c r="PR74" s="47"/>
      <c r="PS74" s="47"/>
      <c r="PT74" s="47"/>
      <c r="PU74" s="47"/>
      <c r="PV74" s="47"/>
      <c r="PW74" s="47"/>
      <c r="PX74" s="47"/>
      <c r="PY74" s="47"/>
      <c r="PZ74" s="47"/>
      <c r="QA74" s="47"/>
      <c r="QB74" s="47"/>
      <c r="QC74" s="47"/>
      <c r="QD74" s="47"/>
      <c r="QE74" s="47"/>
      <c r="QF74" s="47"/>
      <c r="QG74" s="47"/>
      <c r="QH74" s="47"/>
      <c r="QI74" s="47"/>
      <c r="QJ74" s="47"/>
      <c r="QK74" s="47"/>
      <c r="QL74" s="47"/>
      <c r="QM74" s="47"/>
      <c r="QN74" s="47"/>
      <c r="QO74" s="47"/>
      <c r="QP74" s="47"/>
      <c r="QQ74" s="47"/>
      <c r="QR74" s="47"/>
      <c r="QS74" s="47"/>
      <c r="QT74" s="47"/>
      <c r="QU74" s="47"/>
      <c r="QV74" s="47"/>
      <c r="QW74" s="47"/>
      <c r="QX74" s="47"/>
      <c r="QY74" s="47"/>
      <c r="QZ74" s="47"/>
      <c r="RA74" s="47"/>
      <c r="RB74" s="47"/>
      <c r="RC74" s="47"/>
      <c r="RD74" s="47"/>
      <c r="RE74" s="47"/>
      <c r="RF74" s="47"/>
      <c r="RG74" s="47"/>
      <c r="RH74" s="47"/>
      <c r="RI74" s="47"/>
      <c r="RJ74" s="47"/>
      <c r="RK74" s="47"/>
      <c r="RL74" s="47"/>
      <c r="RM74" s="47"/>
      <c r="RN74" s="47"/>
      <c r="RO74" s="47"/>
      <c r="RP74" s="47"/>
      <c r="RQ74" s="47"/>
      <c r="RR74" s="47"/>
      <c r="RS74" s="47"/>
      <c r="RT74" s="47"/>
      <c r="RU74" s="47"/>
      <c r="RV74" s="47"/>
      <c r="RW74" s="47"/>
      <c r="RX74" s="47"/>
      <c r="RY74" s="47"/>
      <c r="RZ74" s="47"/>
      <c r="SA74" s="47"/>
    </row>
    <row r="75" spans="1:495" s="48" customFormat="1" ht="12.75">
      <c r="A75" s="164"/>
      <c r="B75" s="166"/>
      <c r="C75" s="35" t="s">
        <v>6</v>
      </c>
      <c r="D75" s="20">
        <v>0</v>
      </c>
      <c r="E75" s="20">
        <v>0</v>
      </c>
      <c r="F75" s="20">
        <v>0</v>
      </c>
      <c r="G75" s="1">
        <v>0</v>
      </c>
      <c r="H75" s="85"/>
      <c r="I75" s="85"/>
      <c r="J75" s="79"/>
      <c r="K75" s="75"/>
      <c r="L75" s="113"/>
      <c r="M75" s="82"/>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47"/>
      <c r="MC75" s="47"/>
      <c r="MD75" s="47"/>
      <c r="ME75" s="47"/>
      <c r="MF75" s="47"/>
      <c r="MG75" s="47"/>
      <c r="MH75" s="47"/>
      <c r="MI75" s="47"/>
      <c r="MJ75" s="47"/>
      <c r="MK75" s="47"/>
      <c r="ML75" s="47"/>
      <c r="MM75" s="47"/>
      <c r="MN75" s="47"/>
      <c r="MO75" s="47"/>
      <c r="MP75" s="47"/>
      <c r="MQ75" s="47"/>
      <c r="MR75" s="47"/>
      <c r="MS75" s="47"/>
      <c r="MT75" s="47"/>
      <c r="MU75" s="47"/>
      <c r="MV75" s="47"/>
      <c r="MW75" s="47"/>
      <c r="MX75" s="47"/>
      <c r="MY75" s="47"/>
      <c r="MZ75" s="47"/>
      <c r="NA75" s="47"/>
      <c r="NB75" s="47"/>
      <c r="NC75" s="47"/>
      <c r="ND75" s="47"/>
      <c r="NE75" s="47"/>
      <c r="NF75" s="47"/>
      <c r="NG75" s="47"/>
      <c r="NH75" s="47"/>
      <c r="NI75" s="47"/>
      <c r="NJ75" s="47"/>
      <c r="NK75" s="47"/>
      <c r="NL75" s="47"/>
      <c r="NM75" s="47"/>
      <c r="NN75" s="47"/>
      <c r="NO75" s="47"/>
      <c r="NP75" s="47"/>
      <c r="NQ75" s="47"/>
      <c r="NR75" s="47"/>
      <c r="NS75" s="47"/>
      <c r="NT75" s="47"/>
      <c r="NU75" s="47"/>
      <c r="NV75" s="47"/>
      <c r="NW75" s="47"/>
      <c r="NX75" s="47"/>
      <c r="NY75" s="47"/>
      <c r="NZ75" s="47"/>
      <c r="OA75" s="47"/>
      <c r="OB75" s="47"/>
      <c r="OC75" s="47"/>
      <c r="OD75" s="47"/>
      <c r="OE75" s="47"/>
      <c r="OF75" s="47"/>
      <c r="OG75" s="47"/>
      <c r="OH75" s="47"/>
      <c r="OI75" s="47"/>
      <c r="OJ75" s="47"/>
      <c r="OK75" s="47"/>
      <c r="OL75" s="47"/>
      <c r="OM75" s="47"/>
      <c r="ON75" s="47"/>
      <c r="OO75" s="47"/>
      <c r="OP75" s="47"/>
      <c r="OQ75" s="47"/>
      <c r="OR75" s="47"/>
      <c r="OS75" s="47"/>
      <c r="OT75" s="47"/>
      <c r="OU75" s="47"/>
      <c r="OV75" s="47"/>
      <c r="OW75" s="47"/>
      <c r="OX75" s="47"/>
      <c r="OY75" s="47"/>
      <c r="OZ75" s="47"/>
      <c r="PA75" s="47"/>
      <c r="PB75" s="47"/>
      <c r="PC75" s="47"/>
      <c r="PD75" s="47"/>
      <c r="PE75" s="47"/>
      <c r="PF75" s="47"/>
      <c r="PG75" s="47"/>
      <c r="PH75" s="47"/>
      <c r="PI75" s="47"/>
      <c r="PJ75" s="47"/>
      <c r="PK75" s="47"/>
      <c r="PL75" s="47"/>
      <c r="PM75" s="47"/>
      <c r="PN75" s="47"/>
      <c r="PO75" s="47"/>
      <c r="PP75" s="47"/>
      <c r="PQ75" s="47"/>
      <c r="PR75" s="47"/>
      <c r="PS75" s="47"/>
      <c r="PT75" s="47"/>
      <c r="PU75" s="47"/>
      <c r="PV75" s="47"/>
      <c r="PW75" s="47"/>
      <c r="PX75" s="47"/>
      <c r="PY75" s="47"/>
      <c r="PZ75" s="47"/>
      <c r="QA75" s="47"/>
      <c r="QB75" s="47"/>
      <c r="QC75" s="47"/>
      <c r="QD75" s="47"/>
      <c r="QE75" s="47"/>
      <c r="QF75" s="47"/>
      <c r="QG75" s="47"/>
      <c r="QH75" s="47"/>
      <c r="QI75" s="47"/>
      <c r="QJ75" s="47"/>
      <c r="QK75" s="47"/>
      <c r="QL75" s="47"/>
      <c r="QM75" s="47"/>
      <c r="QN75" s="47"/>
      <c r="QO75" s="47"/>
      <c r="QP75" s="47"/>
      <c r="QQ75" s="47"/>
      <c r="QR75" s="47"/>
      <c r="QS75" s="47"/>
      <c r="QT75" s="47"/>
      <c r="QU75" s="47"/>
      <c r="QV75" s="47"/>
      <c r="QW75" s="47"/>
      <c r="QX75" s="47"/>
      <c r="QY75" s="47"/>
      <c r="QZ75" s="47"/>
      <c r="RA75" s="47"/>
      <c r="RB75" s="47"/>
      <c r="RC75" s="47"/>
      <c r="RD75" s="47"/>
      <c r="RE75" s="47"/>
      <c r="RF75" s="47"/>
      <c r="RG75" s="47"/>
      <c r="RH75" s="47"/>
      <c r="RI75" s="47"/>
      <c r="RJ75" s="47"/>
      <c r="RK75" s="47"/>
      <c r="RL75" s="47"/>
      <c r="RM75" s="47"/>
      <c r="RN75" s="47"/>
      <c r="RO75" s="47"/>
      <c r="RP75" s="47"/>
      <c r="RQ75" s="47"/>
      <c r="RR75" s="47"/>
      <c r="RS75" s="47"/>
      <c r="RT75" s="47"/>
      <c r="RU75" s="47"/>
      <c r="RV75" s="47"/>
      <c r="RW75" s="47"/>
      <c r="RX75" s="47"/>
      <c r="RY75" s="47"/>
      <c r="RZ75" s="47"/>
      <c r="SA75" s="47"/>
    </row>
    <row r="76" spans="1:495" s="48" customFormat="1" ht="12.75">
      <c r="A76" s="164"/>
      <c r="B76" s="166"/>
      <c r="C76" s="35" t="s">
        <v>7</v>
      </c>
      <c r="D76" s="20">
        <v>0</v>
      </c>
      <c r="E76" s="20">
        <v>0</v>
      </c>
      <c r="F76" s="20">
        <v>0</v>
      </c>
      <c r="G76" s="1">
        <v>0</v>
      </c>
      <c r="H76" s="85"/>
      <c r="I76" s="85"/>
      <c r="J76" s="79"/>
      <c r="K76" s="75"/>
      <c r="L76" s="113"/>
      <c r="M76" s="82"/>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c r="LX76" s="47"/>
      <c r="LY76" s="47"/>
      <c r="LZ76" s="47"/>
      <c r="MA76" s="47"/>
      <c r="MB76" s="47"/>
      <c r="MC76" s="47"/>
      <c r="MD76" s="47"/>
      <c r="ME76" s="47"/>
      <c r="MF76" s="47"/>
      <c r="MG76" s="47"/>
      <c r="MH76" s="47"/>
      <c r="MI76" s="47"/>
      <c r="MJ76" s="47"/>
      <c r="MK76" s="47"/>
      <c r="ML76" s="47"/>
      <c r="MM76" s="47"/>
      <c r="MN76" s="47"/>
      <c r="MO76" s="47"/>
      <c r="MP76" s="47"/>
      <c r="MQ76" s="47"/>
      <c r="MR76" s="47"/>
      <c r="MS76" s="47"/>
      <c r="MT76" s="47"/>
      <c r="MU76" s="47"/>
      <c r="MV76" s="47"/>
      <c r="MW76" s="47"/>
      <c r="MX76" s="47"/>
      <c r="MY76" s="47"/>
      <c r="MZ76" s="47"/>
      <c r="NA76" s="47"/>
      <c r="NB76" s="47"/>
      <c r="NC76" s="47"/>
      <c r="ND76" s="47"/>
      <c r="NE76" s="47"/>
      <c r="NF76" s="47"/>
      <c r="NG76" s="47"/>
      <c r="NH76" s="47"/>
      <c r="NI76" s="47"/>
      <c r="NJ76" s="47"/>
      <c r="NK76" s="47"/>
      <c r="NL76" s="47"/>
      <c r="NM76" s="47"/>
      <c r="NN76" s="47"/>
      <c r="NO76" s="47"/>
      <c r="NP76" s="47"/>
      <c r="NQ76" s="47"/>
      <c r="NR76" s="47"/>
      <c r="NS76" s="47"/>
      <c r="NT76" s="47"/>
      <c r="NU76" s="47"/>
      <c r="NV76" s="47"/>
      <c r="NW76" s="47"/>
      <c r="NX76" s="47"/>
      <c r="NY76" s="47"/>
      <c r="NZ76" s="47"/>
      <c r="OA76" s="47"/>
      <c r="OB76" s="47"/>
      <c r="OC76" s="47"/>
      <c r="OD76" s="47"/>
      <c r="OE76" s="47"/>
      <c r="OF76" s="47"/>
      <c r="OG76" s="47"/>
      <c r="OH76" s="47"/>
      <c r="OI76" s="47"/>
      <c r="OJ76" s="47"/>
      <c r="OK76" s="47"/>
      <c r="OL76" s="47"/>
      <c r="OM76" s="47"/>
      <c r="ON76" s="47"/>
      <c r="OO76" s="47"/>
      <c r="OP76" s="47"/>
      <c r="OQ76" s="47"/>
      <c r="OR76" s="47"/>
      <c r="OS76" s="47"/>
      <c r="OT76" s="47"/>
      <c r="OU76" s="47"/>
      <c r="OV76" s="47"/>
      <c r="OW76" s="47"/>
      <c r="OX76" s="47"/>
      <c r="OY76" s="47"/>
      <c r="OZ76" s="47"/>
      <c r="PA76" s="47"/>
      <c r="PB76" s="47"/>
      <c r="PC76" s="47"/>
      <c r="PD76" s="47"/>
      <c r="PE76" s="47"/>
      <c r="PF76" s="47"/>
      <c r="PG76" s="47"/>
      <c r="PH76" s="47"/>
      <c r="PI76" s="47"/>
      <c r="PJ76" s="47"/>
      <c r="PK76" s="47"/>
      <c r="PL76" s="47"/>
      <c r="PM76" s="47"/>
      <c r="PN76" s="47"/>
      <c r="PO76" s="47"/>
      <c r="PP76" s="47"/>
      <c r="PQ76" s="47"/>
      <c r="PR76" s="47"/>
      <c r="PS76" s="47"/>
      <c r="PT76" s="47"/>
      <c r="PU76" s="47"/>
      <c r="PV76" s="47"/>
      <c r="PW76" s="47"/>
      <c r="PX76" s="47"/>
      <c r="PY76" s="47"/>
      <c r="PZ76" s="47"/>
      <c r="QA76" s="47"/>
      <c r="QB76" s="47"/>
      <c r="QC76" s="47"/>
      <c r="QD76" s="47"/>
      <c r="QE76" s="47"/>
      <c r="QF76" s="47"/>
      <c r="QG76" s="47"/>
      <c r="QH76" s="47"/>
      <c r="QI76" s="47"/>
      <c r="QJ76" s="47"/>
      <c r="QK76" s="47"/>
      <c r="QL76" s="47"/>
      <c r="QM76" s="47"/>
      <c r="QN76" s="47"/>
      <c r="QO76" s="47"/>
      <c r="QP76" s="47"/>
      <c r="QQ76" s="47"/>
      <c r="QR76" s="47"/>
      <c r="QS76" s="47"/>
      <c r="QT76" s="47"/>
      <c r="QU76" s="47"/>
      <c r="QV76" s="47"/>
      <c r="QW76" s="47"/>
      <c r="QX76" s="47"/>
      <c r="QY76" s="47"/>
      <c r="QZ76" s="47"/>
      <c r="RA76" s="47"/>
      <c r="RB76" s="47"/>
      <c r="RC76" s="47"/>
      <c r="RD76" s="47"/>
      <c r="RE76" s="47"/>
      <c r="RF76" s="47"/>
      <c r="RG76" s="47"/>
      <c r="RH76" s="47"/>
      <c r="RI76" s="47"/>
      <c r="RJ76" s="47"/>
      <c r="RK76" s="47"/>
      <c r="RL76" s="47"/>
      <c r="RM76" s="47"/>
      <c r="RN76" s="47"/>
      <c r="RO76" s="47"/>
      <c r="RP76" s="47"/>
      <c r="RQ76" s="47"/>
      <c r="RR76" s="47"/>
      <c r="RS76" s="47"/>
      <c r="RT76" s="47"/>
      <c r="RU76" s="47"/>
      <c r="RV76" s="47"/>
      <c r="RW76" s="47"/>
      <c r="RX76" s="47"/>
      <c r="RY76" s="47"/>
      <c r="RZ76" s="47"/>
      <c r="SA76" s="47"/>
    </row>
    <row r="77" spans="1:495" s="48" customFormat="1" ht="174.75" customHeight="1">
      <c r="A77" s="164"/>
      <c r="B77" s="167"/>
      <c r="C77" s="35" t="s">
        <v>8</v>
      </c>
      <c r="D77" s="20">
        <v>0</v>
      </c>
      <c r="E77" s="20">
        <v>0</v>
      </c>
      <c r="F77" s="20">
        <v>0</v>
      </c>
      <c r="G77" s="1">
        <v>0</v>
      </c>
      <c r="H77" s="86"/>
      <c r="I77" s="86"/>
      <c r="J77" s="80"/>
      <c r="K77" s="75"/>
      <c r="L77" s="113"/>
      <c r="M77" s="83"/>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47"/>
      <c r="MC77" s="47"/>
      <c r="MD77" s="47"/>
      <c r="ME77" s="47"/>
      <c r="MF77" s="47"/>
      <c r="MG77" s="47"/>
      <c r="MH77" s="47"/>
      <c r="MI77" s="47"/>
      <c r="MJ77" s="47"/>
      <c r="MK77" s="47"/>
      <c r="ML77" s="47"/>
      <c r="MM77" s="47"/>
      <c r="MN77" s="47"/>
      <c r="MO77" s="47"/>
      <c r="MP77" s="47"/>
      <c r="MQ77" s="47"/>
      <c r="MR77" s="47"/>
      <c r="MS77" s="47"/>
      <c r="MT77" s="47"/>
      <c r="MU77" s="47"/>
      <c r="MV77" s="47"/>
      <c r="MW77" s="47"/>
      <c r="MX77" s="47"/>
      <c r="MY77" s="47"/>
      <c r="MZ77" s="47"/>
      <c r="NA77" s="47"/>
      <c r="NB77" s="47"/>
      <c r="NC77" s="47"/>
      <c r="ND77" s="47"/>
      <c r="NE77" s="47"/>
      <c r="NF77" s="47"/>
      <c r="NG77" s="47"/>
      <c r="NH77" s="47"/>
      <c r="NI77" s="47"/>
      <c r="NJ77" s="47"/>
      <c r="NK77" s="47"/>
      <c r="NL77" s="47"/>
      <c r="NM77" s="47"/>
      <c r="NN77" s="47"/>
      <c r="NO77" s="47"/>
      <c r="NP77" s="47"/>
      <c r="NQ77" s="47"/>
      <c r="NR77" s="47"/>
      <c r="NS77" s="47"/>
      <c r="NT77" s="47"/>
      <c r="NU77" s="47"/>
      <c r="NV77" s="47"/>
      <c r="NW77" s="47"/>
      <c r="NX77" s="47"/>
      <c r="NY77" s="47"/>
      <c r="NZ77" s="47"/>
      <c r="OA77" s="47"/>
      <c r="OB77" s="47"/>
      <c r="OC77" s="47"/>
      <c r="OD77" s="47"/>
      <c r="OE77" s="47"/>
      <c r="OF77" s="47"/>
      <c r="OG77" s="47"/>
      <c r="OH77" s="47"/>
      <c r="OI77" s="47"/>
      <c r="OJ77" s="47"/>
      <c r="OK77" s="47"/>
      <c r="OL77" s="47"/>
      <c r="OM77" s="47"/>
      <c r="ON77" s="47"/>
      <c r="OO77" s="47"/>
      <c r="OP77" s="47"/>
      <c r="OQ77" s="47"/>
      <c r="OR77" s="47"/>
      <c r="OS77" s="47"/>
      <c r="OT77" s="47"/>
      <c r="OU77" s="47"/>
      <c r="OV77" s="47"/>
      <c r="OW77" s="47"/>
      <c r="OX77" s="47"/>
      <c r="OY77" s="47"/>
      <c r="OZ77" s="47"/>
      <c r="PA77" s="47"/>
      <c r="PB77" s="47"/>
      <c r="PC77" s="47"/>
      <c r="PD77" s="47"/>
      <c r="PE77" s="47"/>
      <c r="PF77" s="47"/>
      <c r="PG77" s="47"/>
      <c r="PH77" s="47"/>
      <c r="PI77" s="47"/>
      <c r="PJ77" s="47"/>
      <c r="PK77" s="47"/>
      <c r="PL77" s="47"/>
      <c r="PM77" s="47"/>
      <c r="PN77" s="47"/>
      <c r="PO77" s="47"/>
      <c r="PP77" s="47"/>
      <c r="PQ77" s="47"/>
      <c r="PR77" s="47"/>
      <c r="PS77" s="47"/>
      <c r="PT77" s="47"/>
      <c r="PU77" s="47"/>
      <c r="PV77" s="47"/>
      <c r="PW77" s="47"/>
      <c r="PX77" s="47"/>
      <c r="PY77" s="47"/>
      <c r="PZ77" s="47"/>
      <c r="QA77" s="47"/>
      <c r="QB77" s="47"/>
      <c r="QC77" s="47"/>
      <c r="QD77" s="47"/>
      <c r="QE77" s="47"/>
      <c r="QF77" s="47"/>
      <c r="QG77" s="47"/>
      <c r="QH77" s="47"/>
      <c r="QI77" s="47"/>
      <c r="QJ77" s="47"/>
      <c r="QK77" s="47"/>
      <c r="QL77" s="47"/>
      <c r="QM77" s="47"/>
      <c r="QN77" s="47"/>
      <c r="QO77" s="47"/>
      <c r="QP77" s="47"/>
      <c r="QQ77" s="47"/>
      <c r="QR77" s="47"/>
      <c r="QS77" s="47"/>
      <c r="QT77" s="47"/>
      <c r="QU77" s="47"/>
      <c r="QV77" s="47"/>
      <c r="QW77" s="47"/>
      <c r="QX77" s="47"/>
      <c r="QY77" s="47"/>
      <c r="QZ77" s="47"/>
      <c r="RA77" s="47"/>
      <c r="RB77" s="47"/>
      <c r="RC77" s="47"/>
      <c r="RD77" s="47"/>
      <c r="RE77" s="47"/>
      <c r="RF77" s="47"/>
      <c r="RG77" s="47"/>
      <c r="RH77" s="47"/>
      <c r="RI77" s="47"/>
      <c r="RJ77" s="47"/>
      <c r="RK77" s="47"/>
      <c r="RL77" s="47"/>
      <c r="RM77" s="47"/>
      <c r="RN77" s="47"/>
      <c r="RO77" s="47"/>
      <c r="RP77" s="47"/>
      <c r="RQ77" s="47"/>
      <c r="RR77" s="47"/>
      <c r="RS77" s="47"/>
      <c r="RT77" s="47"/>
      <c r="RU77" s="47"/>
      <c r="RV77" s="47"/>
      <c r="RW77" s="47"/>
      <c r="RX77" s="47"/>
      <c r="RY77" s="47"/>
      <c r="RZ77" s="47"/>
      <c r="SA77" s="47"/>
    </row>
    <row r="78" spans="1:495" s="48" customFormat="1" ht="15" customHeight="1">
      <c r="A78" s="157" t="s">
        <v>251</v>
      </c>
      <c r="B78" s="73" t="s">
        <v>333</v>
      </c>
      <c r="C78" s="35" t="s">
        <v>4</v>
      </c>
      <c r="D78" s="20">
        <f>D79+D80+D81+D82</f>
        <v>50000</v>
      </c>
      <c r="E78" s="20">
        <f t="shared" ref="E78:F78" si="52">E79+E80+E81+E82</f>
        <v>0</v>
      </c>
      <c r="F78" s="20">
        <f t="shared" si="52"/>
        <v>0</v>
      </c>
      <c r="G78" s="1">
        <f>F78/D78</f>
        <v>0</v>
      </c>
      <c r="H78" s="94" t="s">
        <v>252</v>
      </c>
      <c r="I78" s="94" t="s">
        <v>377</v>
      </c>
      <c r="J78" s="78" t="s">
        <v>146</v>
      </c>
      <c r="K78" s="75" t="s">
        <v>253</v>
      </c>
      <c r="L78" s="75" t="s">
        <v>341</v>
      </c>
      <c r="M78" s="81">
        <v>810</v>
      </c>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row>
    <row r="79" spans="1:495" s="48" customFormat="1" ht="12.75">
      <c r="A79" s="157"/>
      <c r="B79" s="73"/>
      <c r="C79" s="35" t="s">
        <v>5</v>
      </c>
      <c r="D79" s="20">
        <v>50000</v>
      </c>
      <c r="E79" s="20">
        <v>0</v>
      </c>
      <c r="F79" s="20">
        <v>0</v>
      </c>
      <c r="G79" s="1">
        <f>F79/D79</f>
        <v>0</v>
      </c>
      <c r="H79" s="85"/>
      <c r="I79" s="85"/>
      <c r="J79" s="176"/>
      <c r="K79" s="75"/>
      <c r="L79" s="75"/>
      <c r="M79" s="82"/>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47"/>
      <c r="MC79" s="47"/>
      <c r="MD79" s="47"/>
      <c r="ME79" s="47"/>
      <c r="MF79" s="47"/>
      <c r="MG79" s="47"/>
      <c r="MH79" s="47"/>
      <c r="MI79" s="47"/>
      <c r="MJ79" s="47"/>
      <c r="MK79" s="47"/>
      <c r="ML79" s="47"/>
      <c r="MM79" s="47"/>
      <c r="MN79" s="47"/>
      <c r="MO79" s="47"/>
      <c r="MP79" s="47"/>
      <c r="MQ79" s="47"/>
      <c r="MR79" s="47"/>
      <c r="MS79" s="47"/>
      <c r="MT79" s="47"/>
      <c r="MU79" s="47"/>
      <c r="MV79" s="47"/>
      <c r="MW79" s="47"/>
      <c r="MX79" s="47"/>
      <c r="MY79" s="47"/>
      <c r="MZ79" s="47"/>
      <c r="NA79" s="47"/>
      <c r="NB79" s="47"/>
      <c r="NC79" s="47"/>
      <c r="ND79" s="47"/>
      <c r="NE79" s="47"/>
      <c r="NF79" s="47"/>
      <c r="NG79" s="47"/>
      <c r="NH79" s="47"/>
      <c r="NI79" s="47"/>
      <c r="NJ79" s="47"/>
      <c r="NK79" s="47"/>
      <c r="NL79" s="47"/>
      <c r="NM79" s="47"/>
      <c r="NN79" s="47"/>
      <c r="NO79" s="47"/>
      <c r="NP79" s="47"/>
      <c r="NQ79" s="47"/>
      <c r="NR79" s="47"/>
      <c r="NS79" s="47"/>
      <c r="NT79" s="47"/>
      <c r="NU79" s="47"/>
      <c r="NV79" s="47"/>
      <c r="NW79" s="47"/>
      <c r="NX79" s="47"/>
      <c r="NY79" s="47"/>
      <c r="NZ79" s="47"/>
      <c r="OA79" s="47"/>
      <c r="OB79" s="47"/>
      <c r="OC79" s="47"/>
      <c r="OD79" s="47"/>
      <c r="OE79" s="47"/>
      <c r="OF79" s="47"/>
      <c r="OG79" s="47"/>
      <c r="OH79" s="47"/>
      <c r="OI79" s="47"/>
      <c r="OJ79" s="47"/>
      <c r="OK79" s="47"/>
      <c r="OL79" s="47"/>
      <c r="OM79" s="47"/>
      <c r="ON79" s="47"/>
      <c r="OO79" s="47"/>
      <c r="OP79" s="47"/>
      <c r="OQ79" s="47"/>
      <c r="OR79" s="47"/>
      <c r="OS79" s="47"/>
      <c r="OT79" s="47"/>
      <c r="OU79" s="47"/>
      <c r="OV79" s="47"/>
      <c r="OW79" s="47"/>
      <c r="OX79" s="47"/>
      <c r="OY79" s="47"/>
      <c r="OZ79" s="47"/>
      <c r="PA79" s="47"/>
      <c r="PB79" s="47"/>
      <c r="PC79" s="47"/>
      <c r="PD79" s="47"/>
      <c r="PE79" s="47"/>
      <c r="PF79" s="47"/>
      <c r="PG79" s="47"/>
      <c r="PH79" s="47"/>
      <c r="PI79" s="47"/>
      <c r="PJ79" s="47"/>
      <c r="PK79" s="47"/>
      <c r="PL79" s="47"/>
      <c r="PM79" s="47"/>
      <c r="PN79" s="47"/>
      <c r="PO79" s="47"/>
      <c r="PP79" s="47"/>
      <c r="PQ79" s="47"/>
      <c r="PR79" s="47"/>
      <c r="PS79" s="47"/>
      <c r="PT79" s="47"/>
      <c r="PU79" s="47"/>
      <c r="PV79" s="47"/>
      <c r="PW79" s="47"/>
      <c r="PX79" s="47"/>
      <c r="PY79" s="47"/>
      <c r="PZ79" s="47"/>
      <c r="QA79" s="47"/>
      <c r="QB79" s="47"/>
      <c r="QC79" s="47"/>
      <c r="QD79" s="47"/>
      <c r="QE79" s="47"/>
      <c r="QF79" s="47"/>
      <c r="QG79" s="47"/>
      <c r="QH79" s="47"/>
      <c r="QI79" s="47"/>
      <c r="QJ79" s="47"/>
      <c r="QK79" s="47"/>
      <c r="QL79" s="47"/>
      <c r="QM79" s="47"/>
      <c r="QN79" s="47"/>
      <c r="QO79" s="47"/>
      <c r="QP79" s="47"/>
      <c r="QQ79" s="47"/>
      <c r="QR79" s="47"/>
      <c r="QS79" s="47"/>
      <c r="QT79" s="47"/>
      <c r="QU79" s="47"/>
      <c r="QV79" s="47"/>
      <c r="QW79" s="47"/>
      <c r="QX79" s="47"/>
      <c r="QY79" s="47"/>
      <c r="QZ79" s="47"/>
      <c r="RA79" s="47"/>
      <c r="RB79" s="47"/>
      <c r="RC79" s="47"/>
      <c r="RD79" s="47"/>
      <c r="RE79" s="47"/>
      <c r="RF79" s="47"/>
      <c r="RG79" s="47"/>
      <c r="RH79" s="47"/>
      <c r="RI79" s="47"/>
      <c r="RJ79" s="47"/>
      <c r="RK79" s="47"/>
      <c r="RL79" s="47"/>
      <c r="RM79" s="47"/>
      <c r="RN79" s="47"/>
      <c r="RO79" s="47"/>
      <c r="RP79" s="47"/>
      <c r="RQ79" s="47"/>
      <c r="RR79" s="47"/>
      <c r="RS79" s="47"/>
      <c r="RT79" s="47"/>
      <c r="RU79" s="47"/>
      <c r="RV79" s="47"/>
      <c r="RW79" s="47"/>
      <c r="RX79" s="47"/>
      <c r="RY79" s="47"/>
      <c r="RZ79" s="47"/>
      <c r="SA79" s="47"/>
    </row>
    <row r="80" spans="1:495" s="48" customFormat="1" ht="12.75">
      <c r="A80" s="157"/>
      <c r="B80" s="73"/>
      <c r="C80" s="35" t="s">
        <v>6</v>
      </c>
      <c r="D80" s="20">
        <v>0</v>
      </c>
      <c r="E80" s="20">
        <v>0</v>
      </c>
      <c r="F80" s="20">
        <v>0</v>
      </c>
      <c r="G80" s="20">
        <v>0</v>
      </c>
      <c r="H80" s="85"/>
      <c r="I80" s="85"/>
      <c r="J80" s="176"/>
      <c r="K80" s="75"/>
      <c r="L80" s="75"/>
      <c r="M80" s="82"/>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c r="MD80" s="47"/>
      <c r="ME80" s="47"/>
      <c r="MF80" s="47"/>
      <c r="MG80" s="47"/>
      <c r="MH80" s="47"/>
      <c r="MI80" s="47"/>
      <c r="MJ80" s="47"/>
      <c r="MK80" s="47"/>
      <c r="ML80" s="47"/>
      <c r="MM80" s="47"/>
      <c r="MN80" s="47"/>
      <c r="MO80" s="47"/>
      <c r="MP80" s="47"/>
      <c r="MQ80" s="47"/>
      <c r="MR80" s="47"/>
      <c r="MS80" s="47"/>
      <c r="MT80" s="47"/>
      <c r="MU80" s="47"/>
      <c r="MV80" s="47"/>
      <c r="MW80" s="47"/>
      <c r="MX80" s="47"/>
      <c r="MY80" s="47"/>
      <c r="MZ80" s="47"/>
      <c r="NA80" s="47"/>
      <c r="NB80" s="47"/>
      <c r="NC80" s="47"/>
      <c r="ND80" s="47"/>
      <c r="NE80" s="47"/>
      <c r="NF80" s="47"/>
      <c r="NG80" s="47"/>
      <c r="NH80" s="47"/>
      <c r="NI80" s="47"/>
      <c r="NJ80" s="47"/>
      <c r="NK80" s="47"/>
      <c r="NL80" s="47"/>
      <c r="NM80" s="47"/>
      <c r="NN80" s="47"/>
      <c r="NO80" s="47"/>
      <c r="NP80" s="47"/>
      <c r="NQ80" s="47"/>
      <c r="NR80" s="47"/>
      <c r="NS80" s="47"/>
      <c r="NT80" s="47"/>
      <c r="NU80" s="47"/>
      <c r="NV80" s="47"/>
      <c r="NW80" s="47"/>
      <c r="NX80" s="47"/>
      <c r="NY80" s="47"/>
      <c r="NZ80" s="47"/>
      <c r="OA80" s="47"/>
      <c r="OB80" s="47"/>
      <c r="OC80" s="47"/>
      <c r="OD80" s="47"/>
      <c r="OE80" s="47"/>
      <c r="OF80" s="47"/>
      <c r="OG80" s="47"/>
      <c r="OH80" s="47"/>
      <c r="OI80" s="47"/>
      <c r="OJ80" s="47"/>
      <c r="OK80" s="47"/>
      <c r="OL80" s="47"/>
      <c r="OM80" s="47"/>
      <c r="ON80" s="47"/>
      <c r="OO80" s="47"/>
      <c r="OP80" s="47"/>
      <c r="OQ80" s="47"/>
      <c r="OR80" s="47"/>
      <c r="OS80" s="47"/>
      <c r="OT80" s="47"/>
      <c r="OU80" s="47"/>
      <c r="OV80" s="47"/>
      <c r="OW80" s="47"/>
      <c r="OX80" s="47"/>
      <c r="OY80" s="47"/>
      <c r="OZ80" s="47"/>
      <c r="PA80" s="47"/>
      <c r="PB80" s="47"/>
      <c r="PC80" s="47"/>
      <c r="PD80" s="47"/>
      <c r="PE80" s="47"/>
      <c r="PF80" s="47"/>
      <c r="PG80" s="47"/>
      <c r="PH80" s="47"/>
      <c r="PI80" s="47"/>
      <c r="PJ80" s="47"/>
      <c r="PK80" s="47"/>
      <c r="PL80" s="47"/>
      <c r="PM80" s="47"/>
      <c r="PN80" s="47"/>
      <c r="PO80" s="47"/>
      <c r="PP80" s="47"/>
      <c r="PQ80" s="47"/>
      <c r="PR80" s="47"/>
      <c r="PS80" s="47"/>
      <c r="PT80" s="47"/>
      <c r="PU80" s="47"/>
      <c r="PV80" s="47"/>
      <c r="PW80" s="47"/>
      <c r="PX80" s="47"/>
      <c r="PY80" s="47"/>
      <c r="PZ80" s="47"/>
      <c r="QA80" s="47"/>
      <c r="QB80" s="47"/>
      <c r="QC80" s="47"/>
      <c r="QD80" s="47"/>
      <c r="QE80" s="47"/>
      <c r="QF80" s="47"/>
      <c r="QG80" s="47"/>
      <c r="QH80" s="47"/>
      <c r="QI80" s="47"/>
      <c r="QJ80" s="47"/>
      <c r="QK80" s="47"/>
      <c r="QL80" s="47"/>
      <c r="QM80" s="47"/>
      <c r="QN80" s="47"/>
      <c r="QO80" s="47"/>
      <c r="QP80" s="47"/>
      <c r="QQ80" s="47"/>
      <c r="QR80" s="47"/>
      <c r="QS80" s="47"/>
      <c r="QT80" s="47"/>
      <c r="QU80" s="47"/>
      <c r="QV80" s="47"/>
      <c r="QW80" s="47"/>
      <c r="QX80" s="47"/>
      <c r="QY80" s="47"/>
      <c r="QZ80" s="47"/>
      <c r="RA80" s="47"/>
      <c r="RB80" s="47"/>
      <c r="RC80" s="47"/>
      <c r="RD80" s="47"/>
      <c r="RE80" s="47"/>
      <c r="RF80" s="47"/>
      <c r="RG80" s="47"/>
      <c r="RH80" s="47"/>
      <c r="RI80" s="47"/>
      <c r="RJ80" s="47"/>
      <c r="RK80" s="47"/>
      <c r="RL80" s="47"/>
      <c r="RM80" s="47"/>
      <c r="RN80" s="47"/>
      <c r="RO80" s="47"/>
      <c r="RP80" s="47"/>
      <c r="RQ80" s="47"/>
      <c r="RR80" s="47"/>
      <c r="RS80" s="47"/>
      <c r="RT80" s="47"/>
      <c r="RU80" s="47"/>
      <c r="RV80" s="47"/>
      <c r="RW80" s="47"/>
      <c r="RX80" s="47"/>
      <c r="RY80" s="47"/>
      <c r="RZ80" s="47"/>
      <c r="SA80" s="47"/>
    </row>
    <row r="81" spans="1:495" s="48" customFormat="1" ht="12.75">
      <c r="A81" s="157"/>
      <c r="B81" s="73"/>
      <c r="C81" s="35" t="s">
        <v>7</v>
      </c>
      <c r="D81" s="20">
        <v>0</v>
      </c>
      <c r="E81" s="20">
        <v>0</v>
      </c>
      <c r="F81" s="20">
        <v>0</v>
      </c>
      <c r="G81" s="20">
        <v>0</v>
      </c>
      <c r="H81" s="85"/>
      <c r="I81" s="85"/>
      <c r="J81" s="176"/>
      <c r="K81" s="75"/>
      <c r="L81" s="75"/>
      <c r="M81" s="82"/>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c r="LX81" s="47"/>
      <c r="LY81" s="47"/>
      <c r="LZ81" s="47"/>
      <c r="MA81" s="47"/>
      <c r="MB81" s="47"/>
      <c r="MC81" s="47"/>
      <c r="MD81" s="47"/>
      <c r="ME81" s="47"/>
      <c r="MF81" s="47"/>
      <c r="MG81" s="47"/>
      <c r="MH81" s="47"/>
      <c r="MI81" s="47"/>
      <c r="MJ81" s="47"/>
      <c r="MK81" s="47"/>
      <c r="ML81" s="47"/>
      <c r="MM81" s="47"/>
      <c r="MN81" s="47"/>
      <c r="MO81" s="47"/>
      <c r="MP81" s="47"/>
      <c r="MQ81" s="47"/>
      <c r="MR81" s="47"/>
      <c r="MS81" s="47"/>
      <c r="MT81" s="47"/>
      <c r="MU81" s="47"/>
      <c r="MV81" s="47"/>
      <c r="MW81" s="47"/>
      <c r="MX81" s="47"/>
      <c r="MY81" s="47"/>
      <c r="MZ81" s="47"/>
      <c r="NA81" s="47"/>
      <c r="NB81" s="47"/>
      <c r="NC81" s="47"/>
      <c r="ND81" s="47"/>
      <c r="NE81" s="47"/>
      <c r="NF81" s="47"/>
      <c r="NG81" s="47"/>
      <c r="NH81" s="47"/>
      <c r="NI81" s="47"/>
      <c r="NJ81" s="47"/>
      <c r="NK81" s="47"/>
      <c r="NL81" s="47"/>
      <c r="NM81" s="47"/>
      <c r="NN81" s="47"/>
      <c r="NO81" s="47"/>
      <c r="NP81" s="47"/>
      <c r="NQ81" s="47"/>
      <c r="NR81" s="47"/>
      <c r="NS81" s="47"/>
      <c r="NT81" s="47"/>
      <c r="NU81" s="47"/>
      <c r="NV81" s="47"/>
      <c r="NW81" s="47"/>
      <c r="NX81" s="47"/>
      <c r="NY81" s="47"/>
      <c r="NZ81" s="47"/>
      <c r="OA81" s="47"/>
      <c r="OB81" s="47"/>
      <c r="OC81" s="47"/>
      <c r="OD81" s="47"/>
      <c r="OE81" s="47"/>
      <c r="OF81" s="47"/>
      <c r="OG81" s="47"/>
      <c r="OH81" s="47"/>
      <c r="OI81" s="47"/>
      <c r="OJ81" s="47"/>
      <c r="OK81" s="47"/>
      <c r="OL81" s="47"/>
      <c r="OM81" s="47"/>
      <c r="ON81" s="47"/>
      <c r="OO81" s="47"/>
      <c r="OP81" s="47"/>
      <c r="OQ81" s="47"/>
      <c r="OR81" s="47"/>
      <c r="OS81" s="47"/>
      <c r="OT81" s="47"/>
      <c r="OU81" s="47"/>
      <c r="OV81" s="47"/>
      <c r="OW81" s="47"/>
      <c r="OX81" s="47"/>
      <c r="OY81" s="47"/>
      <c r="OZ81" s="47"/>
      <c r="PA81" s="47"/>
      <c r="PB81" s="47"/>
      <c r="PC81" s="47"/>
      <c r="PD81" s="47"/>
      <c r="PE81" s="47"/>
      <c r="PF81" s="47"/>
      <c r="PG81" s="47"/>
      <c r="PH81" s="47"/>
      <c r="PI81" s="47"/>
      <c r="PJ81" s="47"/>
      <c r="PK81" s="47"/>
      <c r="PL81" s="47"/>
      <c r="PM81" s="47"/>
      <c r="PN81" s="47"/>
      <c r="PO81" s="47"/>
      <c r="PP81" s="47"/>
      <c r="PQ81" s="47"/>
      <c r="PR81" s="47"/>
      <c r="PS81" s="47"/>
      <c r="PT81" s="47"/>
      <c r="PU81" s="47"/>
      <c r="PV81" s="47"/>
      <c r="PW81" s="47"/>
      <c r="PX81" s="47"/>
      <c r="PY81" s="47"/>
      <c r="PZ81" s="47"/>
      <c r="QA81" s="47"/>
      <c r="QB81" s="47"/>
      <c r="QC81" s="47"/>
      <c r="QD81" s="47"/>
      <c r="QE81" s="47"/>
      <c r="QF81" s="47"/>
      <c r="QG81" s="47"/>
      <c r="QH81" s="47"/>
      <c r="QI81" s="47"/>
      <c r="QJ81" s="47"/>
      <c r="QK81" s="47"/>
      <c r="QL81" s="47"/>
      <c r="QM81" s="47"/>
      <c r="QN81" s="47"/>
      <c r="QO81" s="47"/>
      <c r="QP81" s="47"/>
      <c r="QQ81" s="47"/>
      <c r="QR81" s="47"/>
      <c r="QS81" s="47"/>
      <c r="QT81" s="47"/>
      <c r="QU81" s="47"/>
      <c r="QV81" s="47"/>
      <c r="QW81" s="47"/>
      <c r="QX81" s="47"/>
      <c r="QY81" s="47"/>
      <c r="QZ81" s="47"/>
      <c r="RA81" s="47"/>
      <c r="RB81" s="47"/>
      <c r="RC81" s="47"/>
      <c r="RD81" s="47"/>
      <c r="RE81" s="47"/>
      <c r="RF81" s="47"/>
      <c r="RG81" s="47"/>
      <c r="RH81" s="47"/>
      <c r="RI81" s="47"/>
      <c r="RJ81" s="47"/>
      <c r="RK81" s="47"/>
      <c r="RL81" s="47"/>
      <c r="RM81" s="47"/>
      <c r="RN81" s="47"/>
      <c r="RO81" s="47"/>
      <c r="RP81" s="47"/>
      <c r="RQ81" s="47"/>
      <c r="RR81" s="47"/>
      <c r="RS81" s="47"/>
      <c r="RT81" s="47"/>
      <c r="RU81" s="47"/>
      <c r="RV81" s="47"/>
      <c r="RW81" s="47"/>
      <c r="RX81" s="47"/>
      <c r="RY81" s="47"/>
      <c r="RZ81" s="47"/>
      <c r="SA81" s="47"/>
    </row>
    <row r="82" spans="1:495" s="48" customFormat="1" ht="29.25" customHeight="1">
      <c r="A82" s="157"/>
      <c r="B82" s="73"/>
      <c r="C82" s="35" t="s">
        <v>8</v>
      </c>
      <c r="D82" s="20">
        <v>0</v>
      </c>
      <c r="E82" s="20">
        <v>0</v>
      </c>
      <c r="F82" s="20">
        <v>0</v>
      </c>
      <c r="G82" s="20">
        <v>0</v>
      </c>
      <c r="H82" s="86"/>
      <c r="I82" s="86"/>
      <c r="J82" s="177"/>
      <c r="K82" s="75"/>
      <c r="L82" s="75"/>
      <c r="M82" s="83"/>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c r="LU82" s="47"/>
      <c r="LV82" s="47"/>
      <c r="LW82" s="47"/>
      <c r="LX82" s="47"/>
      <c r="LY82" s="47"/>
      <c r="LZ82" s="47"/>
      <c r="MA82" s="47"/>
      <c r="MB82" s="47"/>
      <c r="MC82" s="47"/>
      <c r="MD82" s="47"/>
      <c r="ME82" s="47"/>
      <c r="MF82" s="47"/>
      <c r="MG82" s="47"/>
      <c r="MH82" s="47"/>
      <c r="MI82" s="47"/>
      <c r="MJ82" s="47"/>
      <c r="MK82" s="47"/>
      <c r="ML82" s="47"/>
      <c r="MM82" s="47"/>
      <c r="MN82" s="47"/>
      <c r="MO82" s="47"/>
      <c r="MP82" s="47"/>
      <c r="MQ82" s="47"/>
      <c r="MR82" s="47"/>
      <c r="MS82" s="47"/>
      <c r="MT82" s="47"/>
      <c r="MU82" s="47"/>
      <c r="MV82" s="47"/>
      <c r="MW82" s="47"/>
      <c r="MX82" s="47"/>
      <c r="MY82" s="47"/>
      <c r="MZ82" s="47"/>
      <c r="NA82" s="47"/>
      <c r="NB82" s="47"/>
      <c r="NC82" s="47"/>
      <c r="ND82" s="47"/>
      <c r="NE82" s="47"/>
      <c r="NF82" s="47"/>
      <c r="NG82" s="47"/>
      <c r="NH82" s="47"/>
      <c r="NI82" s="47"/>
      <c r="NJ82" s="47"/>
      <c r="NK82" s="47"/>
      <c r="NL82" s="47"/>
      <c r="NM82" s="47"/>
      <c r="NN82" s="47"/>
      <c r="NO82" s="47"/>
      <c r="NP82" s="47"/>
      <c r="NQ82" s="47"/>
      <c r="NR82" s="47"/>
      <c r="NS82" s="47"/>
      <c r="NT82" s="47"/>
      <c r="NU82" s="47"/>
      <c r="NV82" s="47"/>
      <c r="NW82" s="47"/>
      <c r="NX82" s="47"/>
      <c r="NY82" s="47"/>
      <c r="NZ82" s="47"/>
      <c r="OA82" s="47"/>
      <c r="OB82" s="47"/>
      <c r="OC82" s="47"/>
      <c r="OD82" s="47"/>
      <c r="OE82" s="47"/>
      <c r="OF82" s="47"/>
      <c r="OG82" s="47"/>
      <c r="OH82" s="47"/>
      <c r="OI82" s="47"/>
      <c r="OJ82" s="47"/>
      <c r="OK82" s="47"/>
      <c r="OL82" s="47"/>
      <c r="OM82" s="47"/>
      <c r="ON82" s="47"/>
      <c r="OO82" s="47"/>
      <c r="OP82" s="47"/>
      <c r="OQ82" s="47"/>
      <c r="OR82" s="47"/>
      <c r="OS82" s="47"/>
      <c r="OT82" s="47"/>
      <c r="OU82" s="47"/>
      <c r="OV82" s="47"/>
      <c r="OW82" s="47"/>
      <c r="OX82" s="47"/>
      <c r="OY82" s="47"/>
      <c r="OZ82" s="47"/>
      <c r="PA82" s="47"/>
      <c r="PB82" s="47"/>
      <c r="PC82" s="47"/>
      <c r="PD82" s="47"/>
      <c r="PE82" s="47"/>
      <c r="PF82" s="47"/>
      <c r="PG82" s="47"/>
      <c r="PH82" s="47"/>
      <c r="PI82" s="47"/>
      <c r="PJ82" s="47"/>
      <c r="PK82" s="47"/>
      <c r="PL82" s="47"/>
      <c r="PM82" s="47"/>
      <c r="PN82" s="47"/>
      <c r="PO82" s="47"/>
      <c r="PP82" s="47"/>
      <c r="PQ82" s="47"/>
      <c r="PR82" s="47"/>
      <c r="PS82" s="47"/>
      <c r="PT82" s="47"/>
      <c r="PU82" s="47"/>
      <c r="PV82" s="47"/>
      <c r="PW82" s="47"/>
      <c r="PX82" s="47"/>
      <c r="PY82" s="47"/>
      <c r="PZ82" s="47"/>
      <c r="QA82" s="47"/>
      <c r="QB82" s="47"/>
      <c r="QC82" s="47"/>
      <c r="QD82" s="47"/>
      <c r="QE82" s="47"/>
      <c r="QF82" s="47"/>
      <c r="QG82" s="47"/>
      <c r="QH82" s="47"/>
      <c r="QI82" s="47"/>
      <c r="QJ82" s="47"/>
      <c r="QK82" s="47"/>
      <c r="QL82" s="47"/>
      <c r="QM82" s="47"/>
      <c r="QN82" s="47"/>
      <c r="QO82" s="47"/>
      <c r="QP82" s="47"/>
      <c r="QQ82" s="47"/>
      <c r="QR82" s="47"/>
      <c r="QS82" s="47"/>
      <c r="QT82" s="47"/>
      <c r="QU82" s="47"/>
      <c r="QV82" s="47"/>
      <c r="QW82" s="47"/>
      <c r="QX82" s="47"/>
      <c r="QY82" s="47"/>
      <c r="QZ82" s="47"/>
      <c r="RA82" s="47"/>
      <c r="RB82" s="47"/>
      <c r="RC82" s="47"/>
      <c r="RD82" s="47"/>
      <c r="RE82" s="47"/>
      <c r="RF82" s="47"/>
      <c r="RG82" s="47"/>
      <c r="RH82" s="47"/>
      <c r="RI82" s="47"/>
      <c r="RJ82" s="47"/>
      <c r="RK82" s="47"/>
      <c r="RL82" s="47"/>
      <c r="RM82" s="47"/>
      <c r="RN82" s="47"/>
      <c r="RO82" s="47"/>
      <c r="RP82" s="47"/>
      <c r="RQ82" s="47"/>
      <c r="RR82" s="47"/>
      <c r="RS82" s="47"/>
      <c r="RT82" s="47"/>
      <c r="RU82" s="47"/>
      <c r="RV82" s="47"/>
      <c r="RW82" s="47"/>
      <c r="RX82" s="47"/>
      <c r="RY82" s="47"/>
      <c r="RZ82" s="47"/>
      <c r="SA82" s="47"/>
    </row>
    <row r="83" spans="1:495" s="48" customFormat="1" ht="15" customHeight="1">
      <c r="A83" s="157" t="s">
        <v>259</v>
      </c>
      <c r="B83" s="73" t="s">
        <v>166</v>
      </c>
      <c r="C83" s="35" t="s">
        <v>4</v>
      </c>
      <c r="D83" s="20">
        <f>D84+D85+D86+D87</f>
        <v>12869.1</v>
      </c>
      <c r="E83" s="20">
        <f t="shared" ref="E83:F83" si="53">E84+E85+E86+E87</f>
        <v>3213.1</v>
      </c>
      <c r="F83" s="20">
        <f t="shared" si="53"/>
        <v>3213.1</v>
      </c>
      <c r="G83" s="1">
        <f>F83/D83</f>
        <v>0.24967557948885313</v>
      </c>
      <c r="H83" s="94"/>
      <c r="I83" s="58" t="s">
        <v>24</v>
      </c>
      <c r="J83" s="57">
        <v>1</v>
      </c>
      <c r="K83" s="75" t="s">
        <v>254</v>
      </c>
      <c r="L83" s="78"/>
      <c r="M83" s="81">
        <v>809</v>
      </c>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7"/>
      <c r="LS83" s="47"/>
      <c r="LT83" s="47"/>
      <c r="LU83" s="47"/>
      <c r="LV83" s="47"/>
      <c r="LW83" s="47"/>
      <c r="LX83" s="47"/>
      <c r="LY83" s="47"/>
      <c r="LZ83" s="47"/>
      <c r="MA83" s="47"/>
      <c r="MB83" s="47"/>
      <c r="MC83" s="47"/>
      <c r="MD83" s="47"/>
      <c r="ME83" s="47"/>
      <c r="MF83" s="47"/>
      <c r="MG83" s="47"/>
      <c r="MH83" s="47"/>
      <c r="MI83" s="47"/>
      <c r="MJ83" s="47"/>
      <c r="MK83" s="47"/>
      <c r="ML83" s="47"/>
      <c r="MM83" s="47"/>
      <c r="MN83" s="47"/>
      <c r="MO83" s="47"/>
      <c r="MP83" s="47"/>
      <c r="MQ83" s="47"/>
      <c r="MR83" s="47"/>
      <c r="MS83" s="47"/>
      <c r="MT83" s="47"/>
      <c r="MU83" s="47"/>
      <c r="MV83" s="47"/>
      <c r="MW83" s="47"/>
      <c r="MX83" s="47"/>
      <c r="MY83" s="47"/>
      <c r="MZ83" s="47"/>
      <c r="NA83" s="47"/>
      <c r="NB83" s="47"/>
      <c r="NC83" s="47"/>
      <c r="ND83" s="47"/>
      <c r="NE83" s="47"/>
      <c r="NF83" s="47"/>
      <c r="NG83" s="47"/>
      <c r="NH83" s="47"/>
      <c r="NI83" s="47"/>
      <c r="NJ83" s="47"/>
      <c r="NK83" s="47"/>
      <c r="NL83" s="47"/>
      <c r="NM83" s="47"/>
      <c r="NN83" s="47"/>
      <c r="NO83" s="47"/>
      <c r="NP83" s="47"/>
      <c r="NQ83" s="47"/>
      <c r="NR83" s="47"/>
      <c r="NS83" s="47"/>
      <c r="NT83" s="47"/>
      <c r="NU83" s="47"/>
      <c r="NV83" s="47"/>
      <c r="NW83" s="47"/>
      <c r="NX83" s="47"/>
      <c r="NY83" s="47"/>
      <c r="NZ83" s="47"/>
      <c r="OA83" s="47"/>
      <c r="OB83" s="47"/>
      <c r="OC83" s="47"/>
      <c r="OD83" s="47"/>
      <c r="OE83" s="47"/>
      <c r="OF83" s="47"/>
      <c r="OG83" s="47"/>
      <c r="OH83" s="47"/>
      <c r="OI83" s="47"/>
      <c r="OJ83" s="47"/>
      <c r="OK83" s="47"/>
      <c r="OL83" s="47"/>
      <c r="OM83" s="47"/>
      <c r="ON83" s="47"/>
      <c r="OO83" s="47"/>
      <c r="OP83" s="47"/>
      <c r="OQ83" s="47"/>
      <c r="OR83" s="47"/>
      <c r="OS83" s="47"/>
      <c r="OT83" s="47"/>
      <c r="OU83" s="47"/>
      <c r="OV83" s="47"/>
      <c r="OW83" s="47"/>
      <c r="OX83" s="47"/>
      <c r="OY83" s="47"/>
      <c r="OZ83" s="47"/>
      <c r="PA83" s="47"/>
      <c r="PB83" s="47"/>
      <c r="PC83" s="47"/>
      <c r="PD83" s="47"/>
      <c r="PE83" s="47"/>
      <c r="PF83" s="47"/>
      <c r="PG83" s="47"/>
      <c r="PH83" s="47"/>
      <c r="PI83" s="47"/>
      <c r="PJ83" s="47"/>
      <c r="PK83" s="47"/>
      <c r="PL83" s="47"/>
      <c r="PM83" s="47"/>
      <c r="PN83" s="47"/>
      <c r="PO83" s="47"/>
      <c r="PP83" s="47"/>
      <c r="PQ83" s="47"/>
      <c r="PR83" s="47"/>
      <c r="PS83" s="47"/>
      <c r="PT83" s="47"/>
      <c r="PU83" s="47"/>
      <c r="PV83" s="47"/>
      <c r="PW83" s="47"/>
      <c r="PX83" s="47"/>
      <c r="PY83" s="47"/>
      <c r="PZ83" s="47"/>
      <c r="QA83" s="47"/>
      <c r="QB83" s="47"/>
      <c r="QC83" s="47"/>
      <c r="QD83" s="47"/>
      <c r="QE83" s="47"/>
      <c r="QF83" s="47"/>
      <c r="QG83" s="47"/>
      <c r="QH83" s="47"/>
      <c r="QI83" s="47"/>
      <c r="QJ83" s="47"/>
      <c r="QK83" s="47"/>
      <c r="QL83" s="47"/>
      <c r="QM83" s="47"/>
      <c r="QN83" s="47"/>
      <c r="QO83" s="47"/>
      <c r="QP83" s="47"/>
      <c r="QQ83" s="47"/>
      <c r="QR83" s="47"/>
      <c r="QS83" s="47"/>
      <c r="QT83" s="47"/>
      <c r="QU83" s="47"/>
      <c r="QV83" s="47"/>
      <c r="QW83" s="47"/>
      <c r="QX83" s="47"/>
      <c r="QY83" s="47"/>
      <c r="QZ83" s="47"/>
      <c r="RA83" s="47"/>
      <c r="RB83" s="47"/>
      <c r="RC83" s="47"/>
      <c r="RD83" s="47"/>
      <c r="RE83" s="47"/>
      <c r="RF83" s="47"/>
      <c r="RG83" s="47"/>
      <c r="RH83" s="47"/>
      <c r="RI83" s="47"/>
      <c r="RJ83" s="47"/>
      <c r="RK83" s="47"/>
      <c r="RL83" s="47"/>
      <c r="RM83" s="47"/>
      <c r="RN83" s="47"/>
      <c r="RO83" s="47"/>
      <c r="RP83" s="47"/>
      <c r="RQ83" s="47"/>
      <c r="RR83" s="47"/>
      <c r="RS83" s="47"/>
      <c r="RT83" s="47"/>
      <c r="RU83" s="47"/>
      <c r="RV83" s="47"/>
      <c r="RW83" s="47"/>
      <c r="RX83" s="47"/>
      <c r="RY83" s="47"/>
      <c r="RZ83" s="47"/>
      <c r="SA83" s="47"/>
    </row>
    <row r="84" spans="1:495" s="48" customFormat="1" ht="12.75">
      <c r="A84" s="157"/>
      <c r="B84" s="73"/>
      <c r="C84" s="35" t="s">
        <v>5</v>
      </c>
      <c r="D84" s="20">
        <v>12869.1</v>
      </c>
      <c r="E84" s="20">
        <v>3213.1</v>
      </c>
      <c r="F84" s="20">
        <v>3213.1</v>
      </c>
      <c r="G84" s="1">
        <f>F84/D84</f>
        <v>0.24967557948885313</v>
      </c>
      <c r="H84" s="85"/>
      <c r="I84" s="58" t="s">
        <v>25</v>
      </c>
      <c r="J84" s="57">
        <v>0</v>
      </c>
      <c r="K84" s="75"/>
      <c r="L84" s="79"/>
      <c r="M84" s="82"/>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row>
    <row r="85" spans="1:495" s="48" customFormat="1" ht="12.75">
      <c r="A85" s="157"/>
      <c r="B85" s="73"/>
      <c r="C85" s="35" t="s">
        <v>6</v>
      </c>
      <c r="D85" s="20">
        <v>0</v>
      </c>
      <c r="E85" s="20">
        <v>0</v>
      </c>
      <c r="F85" s="20">
        <v>0</v>
      </c>
      <c r="G85" s="20">
        <v>0</v>
      </c>
      <c r="H85" s="85"/>
      <c r="I85" s="58" t="s">
        <v>26</v>
      </c>
      <c r="J85" s="57">
        <v>0</v>
      </c>
      <c r="K85" s="75"/>
      <c r="L85" s="79"/>
      <c r="M85" s="82"/>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row>
    <row r="86" spans="1:495" s="48" customFormat="1" ht="12.75">
      <c r="A86" s="157"/>
      <c r="B86" s="73"/>
      <c r="C86" s="35" t="s">
        <v>7</v>
      </c>
      <c r="D86" s="20">
        <v>0</v>
      </c>
      <c r="E86" s="20">
        <v>0</v>
      </c>
      <c r="F86" s="20">
        <v>0</v>
      </c>
      <c r="G86" s="20">
        <v>0</v>
      </c>
      <c r="H86" s="85"/>
      <c r="I86" s="58" t="s">
        <v>27</v>
      </c>
      <c r="J86" s="57">
        <v>1</v>
      </c>
      <c r="K86" s="75"/>
      <c r="L86" s="79"/>
      <c r="M86" s="82"/>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row>
    <row r="87" spans="1:495" s="48" customFormat="1" ht="35.25" customHeight="1">
      <c r="A87" s="157"/>
      <c r="B87" s="73"/>
      <c r="C87" s="35" t="s">
        <v>8</v>
      </c>
      <c r="D87" s="20">
        <v>0</v>
      </c>
      <c r="E87" s="20">
        <v>0</v>
      </c>
      <c r="F87" s="20">
        <v>0</v>
      </c>
      <c r="G87" s="20">
        <v>0</v>
      </c>
      <c r="H87" s="86"/>
      <c r="I87" s="58" t="s">
        <v>28</v>
      </c>
      <c r="J87" s="1">
        <f>(J84+0.5*J85)/J83</f>
        <v>0</v>
      </c>
      <c r="K87" s="75"/>
      <c r="L87" s="80"/>
      <c r="M87" s="83"/>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row>
    <row r="88" spans="1:495" s="48" customFormat="1" ht="15" customHeight="1">
      <c r="A88" s="157" t="s">
        <v>255</v>
      </c>
      <c r="B88" s="73" t="s">
        <v>167</v>
      </c>
      <c r="C88" s="35" t="s">
        <v>4</v>
      </c>
      <c r="D88" s="20">
        <f>D89+D90+D91+D92</f>
        <v>12869.1</v>
      </c>
      <c r="E88" s="20">
        <f t="shared" ref="E88:F88" si="54">E89+E90+E91+E92</f>
        <v>3213.1</v>
      </c>
      <c r="F88" s="20">
        <f t="shared" si="54"/>
        <v>3213.1</v>
      </c>
      <c r="G88" s="1">
        <f>F88/D88</f>
        <v>0.24967557948885313</v>
      </c>
      <c r="H88" s="94" t="s">
        <v>256</v>
      </c>
      <c r="I88" s="94" t="s">
        <v>378</v>
      </c>
      <c r="J88" s="78" t="s">
        <v>146</v>
      </c>
      <c r="K88" s="75" t="s">
        <v>254</v>
      </c>
      <c r="L88" s="75" t="s">
        <v>342</v>
      </c>
      <c r="M88" s="81">
        <v>809</v>
      </c>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row>
    <row r="89" spans="1:495" s="48" customFormat="1" ht="12.75">
      <c r="A89" s="157"/>
      <c r="B89" s="73"/>
      <c r="C89" s="35" t="s">
        <v>5</v>
      </c>
      <c r="D89" s="20">
        <v>12869.1</v>
      </c>
      <c r="E89" s="20">
        <v>3213.1</v>
      </c>
      <c r="F89" s="20">
        <v>3213.1</v>
      </c>
      <c r="G89" s="1">
        <f>F89/D89</f>
        <v>0.24967557948885313</v>
      </c>
      <c r="H89" s="85"/>
      <c r="I89" s="85"/>
      <c r="J89" s="79"/>
      <c r="K89" s="75"/>
      <c r="L89" s="75"/>
      <c r="M89" s="82"/>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row>
    <row r="90" spans="1:495" s="48" customFormat="1" ht="12.75">
      <c r="A90" s="157"/>
      <c r="B90" s="73"/>
      <c r="C90" s="35" t="s">
        <v>6</v>
      </c>
      <c r="D90" s="20">
        <v>0</v>
      </c>
      <c r="E90" s="20">
        <v>0</v>
      </c>
      <c r="F90" s="20">
        <v>0</v>
      </c>
      <c r="G90" s="1">
        <v>0</v>
      </c>
      <c r="H90" s="85"/>
      <c r="I90" s="85"/>
      <c r="J90" s="79"/>
      <c r="K90" s="75"/>
      <c r="L90" s="75"/>
      <c r="M90" s="82"/>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row>
    <row r="91" spans="1:495" s="48" customFormat="1" ht="12.75">
      <c r="A91" s="157"/>
      <c r="B91" s="73"/>
      <c r="C91" s="35" t="s">
        <v>7</v>
      </c>
      <c r="D91" s="20">
        <v>0</v>
      </c>
      <c r="E91" s="20">
        <v>0</v>
      </c>
      <c r="F91" s="20">
        <v>0</v>
      </c>
      <c r="G91" s="1">
        <v>0</v>
      </c>
      <c r="H91" s="85"/>
      <c r="I91" s="85"/>
      <c r="J91" s="79"/>
      <c r="K91" s="75"/>
      <c r="L91" s="75"/>
      <c r="M91" s="82"/>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row>
    <row r="92" spans="1:495" s="48" customFormat="1" ht="63.75" customHeight="1">
      <c r="A92" s="157"/>
      <c r="B92" s="73"/>
      <c r="C92" s="35" t="s">
        <v>8</v>
      </c>
      <c r="D92" s="20">
        <v>0</v>
      </c>
      <c r="E92" s="20">
        <v>0</v>
      </c>
      <c r="F92" s="20">
        <v>0</v>
      </c>
      <c r="G92" s="1">
        <v>0</v>
      </c>
      <c r="H92" s="86"/>
      <c r="I92" s="86"/>
      <c r="J92" s="80"/>
      <c r="K92" s="75"/>
      <c r="L92" s="75"/>
      <c r="M92" s="83"/>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row>
    <row r="93" spans="1:495" s="48" customFormat="1" ht="15" customHeight="1">
      <c r="A93" s="103" t="s">
        <v>168</v>
      </c>
      <c r="B93" s="95" t="s">
        <v>169</v>
      </c>
      <c r="C93" s="35" t="s">
        <v>4</v>
      </c>
      <c r="D93" s="20">
        <v>19500</v>
      </c>
      <c r="E93" s="20">
        <v>9750</v>
      </c>
      <c r="F93" s="20">
        <v>9750</v>
      </c>
      <c r="G93" s="1">
        <f>F93/D93</f>
        <v>0.5</v>
      </c>
      <c r="H93" s="94" t="s">
        <v>376</v>
      </c>
      <c r="I93" s="58" t="s">
        <v>24</v>
      </c>
      <c r="J93" s="57">
        <v>1</v>
      </c>
      <c r="K93" s="78" t="s">
        <v>292</v>
      </c>
      <c r="L93" s="154"/>
      <c r="M93" s="81">
        <v>809</v>
      </c>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row>
    <row r="94" spans="1:495" s="48" customFormat="1" ht="12.75">
      <c r="A94" s="104"/>
      <c r="B94" s="153"/>
      <c r="C94" s="35" t="s">
        <v>5</v>
      </c>
      <c r="D94" s="20">
        <v>0</v>
      </c>
      <c r="E94" s="20">
        <v>0</v>
      </c>
      <c r="F94" s="20">
        <v>0</v>
      </c>
      <c r="G94" s="1">
        <v>0</v>
      </c>
      <c r="H94" s="85"/>
      <c r="I94" s="58" t="s">
        <v>25</v>
      </c>
      <c r="J94" s="57">
        <v>0</v>
      </c>
      <c r="K94" s="79"/>
      <c r="L94" s="155"/>
      <c r="M94" s="82"/>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row>
    <row r="95" spans="1:495" s="48" customFormat="1" ht="12.75">
      <c r="A95" s="104"/>
      <c r="B95" s="153"/>
      <c r="C95" s="35" t="s">
        <v>6</v>
      </c>
      <c r="D95" s="20">
        <v>19500</v>
      </c>
      <c r="E95" s="20">
        <v>9750</v>
      </c>
      <c r="F95" s="20">
        <v>9750</v>
      </c>
      <c r="G95" s="1">
        <f t="shared" ref="G95:G100" si="55">F95/D95</f>
        <v>0.5</v>
      </c>
      <c r="H95" s="85"/>
      <c r="I95" s="58" t="s">
        <v>26</v>
      </c>
      <c r="J95" s="57">
        <v>1</v>
      </c>
      <c r="K95" s="79"/>
      <c r="L95" s="155"/>
      <c r="M95" s="82"/>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row>
    <row r="96" spans="1:495" s="48" customFormat="1" ht="12.75">
      <c r="A96" s="104"/>
      <c r="B96" s="153"/>
      <c r="C96" s="35" t="s">
        <v>7</v>
      </c>
      <c r="D96" s="20">
        <v>0</v>
      </c>
      <c r="E96" s="20">
        <v>0</v>
      </c>
      <c r="F96" s="20">
        <v>0</v>
      </c>
      <c r="G96" s="1">
        <v>0</v>
      </c>
      <c r="H96" s="85"/>
      <c r="I96" s="58" t="s">
        <v>27</v>
      </c>
      <c r="J96" s="57">
        <v>0</v>
      </c>
      <c r="K96" s="79"/>
      <c r="L96" s="155"/>
      <c r="M96" s="82"/>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row>
    <row r="97" spans="1:495" s="48" customFormat="1" ht="12.75">
      <c r="A97" s="104"/>
      <c r="B97" s="153"/>
      <c r="C97" s="35" t="s">
        <v>8</v>
      </c>
      <c r="D97" s="20">
        <v>0</v>
      </c>
      <c r="E97" s="20">
        <v>0</v>
      </c>
      <c r="F97" s="20">
        <v>0</v>
      </c>
      <c r="G97" s="1">
        <v>0</v>
      </c>
      <c r="H97" s="86"/>
      <c r="I97" s="58" t="s">
        <v>28</v>
      </c>
      <c r="J97" s="1">
        <f>(J94+0.5*J95)/J93</f>
        <v>0.5</v>
      </c>
      <c r="K97" s="80"/>
      <c r="L97" s="156"/>
      <c r="M97" s="83"/>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row>
    <row r="98" spans="1:495" s="48" customFormat="1" ht="15" customHeight="1">
      <c r="A98" s="103" t="s">
        <v>170</v>
      </c>
      <c r="B98" s="95" t="s">
        <v>171</v>
      </c>
      <c r="C98" s="35" t="s">
        <v>4</v>
      </c>
      <c r="D98" s="20">
        <v>19500</v>
      </c>
      <c r="E98" s="20">
        <v>9750</v>
      </c>
      <c r="F98" s="20">
        <v>9750</v>
      </c>
      <c r="G98" s="1">
        <f t="shared" si="55"/>
        <v>0.5</v>
      </c>
      <c r="H98" s="94" t="s">
        <v>380</v>
      </c>
      <c r="I98" s="94" t="s">
        <v>354</v>
      </c>
      <c r="J98" s="87" t="s">
        <v>145</v>
      </c>
      <c r="K98" s="78" t="s">
        <v>51</v>
      </c>
      <c r="L98" s="154"/>
      <c r="M98" s="81">
        <v>809</v>
      </c>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row>
    <row r="99" spans="1:495" s="48" customFormat="1" ht="12.75">
      <c r="A99" s="104"/>
      <c r="B99" s="153"/>
      <c r="C99" s="35" t="s">
        <v>5</v>
      </c>
      <c r="D99" s="20">
        <v>0</v>
      </c>
      <c r="E99" s="20">
        <v>0</v>
      </c>
      <c r="F99" s="20">
        <v>0</v>
      </c>
      <c r="G99" s="1">
        <v>0</v>
      </c>
      <c r="H99" s="85"/>
      <c r="I99" s="85"/>
      <c r="J99" s="88"/>
      <c r="K99" s="79"/>
      <c r="L99" s="155"/>
      <c r="M99" s="82"/>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row>
    <row r="100" spans="1:495" s="48" customFormat="1" ht="12.75">
      <c r="A100" s="104"/>
      <c r="B100" s="153"/>
      <c r="C100" s="35" t="s">
        <v>6</v>
      </c>
      <c r="D100" s="20">
        <v>19500</v>
      </c>
      <c r="E100" s="20">
        <v>9750</v>
      </c>
      <c r="F100" s="20">
        <v>9750</v>
      </c>
      <c r="G100" s="1">
        <f t="shared" si="55"/>
        <v>0.5</v>
      </c>
      <c r="H100" s="85"/>
      <c r="I100" s="85"/>
      <c r="J100" s="88"/>
      <c r="K100" s="79"/>
      <c r="L100" s="155"/>
      <c r="M100" s="82"/>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row>
    <row r="101" spans="1:495" s="48" customFormat="1" ht="12.75">
      <c r="A101" s="104"/>
      <c r="B101" s="153"/>
      <c r="C101" s="35" t="s">
        <v>7</v>
      </c>
      <c r="D101" s="20">
        <v>0</v>
      </c>
      <c r="E101" s="20">
        <v>0</v>
      </c>
      <c r="F101" s="20">
        <v>0</v>
      </c>
      <c r="G101" s="1">
        <v>0</v>
      </c>
      <c r="H101" s="85"/>
      <c r="I101" s="85"/>
      <c r="J101" s="88"/>
      <c r="K101" s="79"/>
      <c r="L101" s="155"/>
      <c r="M101" s="82"/>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row>
    <row r="102" spans="1:495" s="48" customFormat="1" ht="39.75" customHeight="1">
      <c r="A102" s="104"/>
      <c r="B102" s="153"/>
      <c r="C102" s="35" t="s">
        <v>8</v>
      </c>
      <c r="D102" s="20">
        <v>0</v>
      </c>
      <c r="E102" s="20">
        <v>0</v>
      </c>
      <c r="F102" s="20">
        <v>0</v>
      </c>
      <c r="G102" s="1">
        <v>0</v>
      </c>
      <c r="H102" s="86"/>
      <c r="I102" s="86"/>
      <c r="J102" s="89"/>
      <c r="K102" s="80"/>
      <c r="L102" s="156"/>
      <c r="M102" s="83"/>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row>
    <row r="103" spans="1:495" s="48" customFormat="1" ht="15" customHeight="1">
      <c r="A103" s="109" t="s">
        <v>172</v>
      </c>
      <c r="B103" s="110" t="s">
        <v>173</v>
      </c>
      <c r="C103" s="35" t="s">
        <v>4</v>
      </c>
      <c r="D103" s="20">
        <v>0</v>
      </c>
      <c r="E103" s="20">
        <v>0</v>
      </c>
      <c r="F103" s="20">
        <v>0</v>
      </c>
      <c r="G103" s="1">
        <v>0</v>
      </c>
      <c r="H103" s="94" t="s">
        <v>376</v>
      </c>
      <c r="I103" s="94" t="s">
        <v>293</v>
      </c>
      <c r="J103" s="87" t="s">
        <v>145</v>
      </c>
      <c r="K103" s="78" t="s">
        <v>51</v>
      </c>
      <c r="L103" s="161" t="s">
        <v>148</v>
      </c>
      <c r="M103" s="81">
        <v>809</v>
      </c>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row>
    <row r="104" spans="1:495" s="48" customFormat="1" ht="12.75">
      <c r="A104" s="109"/>
      <c r="B104" s="110"/>
      <c r="C104" s="35" t="s">
        <v>5</v>
      </c>
      <c r="D104" s="20">
        <v>0</v>
      </c>
      <c r="E104" s="20">
        <v>0</v>
      </c>
      <c r="F104" s="20">
        <v>0</v>
      </c>
      <c r="G104" s="1">
        <v>0</v>
      </c>
      <c r="H104" s="85"/>
      <c r="I104" s="85"/>
      <c r="J104" s="88"/>
      <c r="K104" s="79"/>
      <c r="L104" s="162"/>
      <c r="M104" s="82"/>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row>
    <row r="105" spans="1:495" s="48" customFormat="1" ht="12.75">
      <c r="A105" s="109"/>
      <c r="B105" s="110"/>
      <c r="C105" s="35" t="s">
        <v>6</v>
      </c>
      <c r="D105" s="20">
        <v>0</v>
      </c>
      <c r="E105" s="20">
        <v>0</v>
      </c>
      <c r="F105" s="20">
        <v>0</v>
      </c>
      <c r="G105" s="1">
        <v>0</v>
      </c>
      <c r="H105" s="85"/>
      <c r="I105" s="85"/>
      <c r="J105" s="88"/>
      <c r="K105" s="79"/>
      <c r="L105" s="162"/>
      <c r="M105" s="82"/>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row>
    <row r="106" spans="1:495" s="48" customFormat="1" ht="12.75">
      <c r="A106" s="109"/>
      <c r="B106" s="110"/>
      <c r="C106" s="35" t="s">
        <v>7</v>
      </c>
      <c r="D106" s="20">
        <v>0</v>
      </c>
      <c r="E106" s="20">
        <v>0</v>
      </c>
      <c r="F106" s="20">
        <v>0</v>
      </c>
      <c r="G106" s="1">
        <v>0</v>
      </c>
      <c r="H106" s="85"/>
      <c r="I106" s="85"/>
      <c r="J106" s="88"/>
      <c r="K106" s="79"/>
      <c r="L106" s="162"/>
      <c r="M106" s="82"/>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row>
    <row r="107" spans="1:495" s="48" customFormat="1" ht="12.75">
      <c r="A107" s="109"/>
      <c r="B107" s="110"/>
      <c r="C107" s="35" t="s">
        <v>8</v>
      </c>
      <c r="D107" s="20">
        <v>0</v>
      </c>
      <c r="E107" s="20">
        <v>0</v>
      </c>
      <c r="F107" s="20">
        <v>0</v>
      </c>
      <c r="G107" s="1">
        <v>0</v>
      </c>
      <c r="H107" s="86"/>
      <c r="I107" s="86"/>
      <c r="J107" s="89"/>
      <c r="K107" s="80"/>
      <c r="L107" s="163"/>
      <c r="M107" s="83"/>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row>
    <row r="108" spans="1:495" s="48" customFormat="1" ht="15" customHeight="1">
      <c r="A108" s="168" t="s">
        <v>174</v>
      </c>
      <c r="B108" s="165" t="s">
        <v>175</v>
      </c>
      <c r="C108" s="35" t="s">
        <v>4</v>
      </c>
      <c r="D108" s="20">
        <f>D109+D110+D111+D112</f>
        <v>0</v>
      </c>
      <c r="E108" s="20">
        <f>E109+E110+E111+E112</f>
        <v>0</v>
      </c>
      <c r="F108" s="20">
        <f>F109+F110+F111+F112</f>
        <v>0</v>
      </c>
      <c r="G108" s="1">
        <v>0</v>
      </c>
      <c r="H108" s="73" t="s">
        <v>295</v>
      </c>
      <c r="I108" s="74" t="s">
        <v>296</v>
      </c>
      <c r="J108" s="75" t="s">
        <v>146</v>
      </c>
      <c r="K108" s="78" t="s">
        <v>51</v>
      </c>
      <c r="L108" s="75" t="s">
        <v>297</v>
      </c>
      <c r="M108" s="75">
        <v>809</v>
      </c>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row>
    <row r="109" spans="1:495" s="48" customFormat="1" ht="12.75">
      <c r="A109" s="164"/>
      <c r="B109" s="166"/>
      <c r="C109" s="35" t="s">
        <v>5</v>
      </c>
      <c r="D109" s="20">
        <v>0</v>
      </c>
      <c r="E109" s="20">
        <v>0</v>
      </c>
      <c r="F109" s="20">
        <v>0</v>
      </c>
      <c r="G109" s="1">
        <v>0</v>
      </c>
      <c r="H109" s="73"/>
      <c r="I109" s="74"/>
      <c r="J109" s="75"/>
      <c r="K109" s="79"/>
      <c r="L109" s="75"/>
      <c r="M109" s="75"/>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row>
    <row r="110" spans="1:495" s="48" customFormat="1" ht="12.75">
      <c r="A110" s="164"/>
      <c r="B110" s="166"/>
      <c r="C110" s="35" t="s">
        <v>6</v>
      </c>
      <c r="D110" s="20">
        <v>0</v>
      </c>
      <c r="E110" s="20">
        <v>0</v>
      </c>
      <c r="F110" s="20">
        <v>0</v>
      </c>
      <c r="G110" s="1">
        <v>0</v>
      </c>
      <c r="H110" s="73"/>
      <c r="I110" s="74"/>
      <c r="J110" s="75"/>
      <c r="K110" s="79"/>
      <c r="L110" s="75"/>
      <c r="M110" s="75"/>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row>
    <row r="111" spans="1:495" s="48" customFormat="1" ht="12.75">
      <c r="A111" s="164"/>
      <c r="B111" s="166"/>
      <c r="C111" s="35" t="s">
        <v>7</v>
      </c>
      <c r="D111" s="20">
        <v>0</v>
      </c>
      <c r="E111" s="20">
        <v>0</v>
      </c>
      <c r="F111" s="20">
        <v>0</v>
      </c>
      <c r="G111" s="1">
        <v>0</v>
      </c>
      <c r="H111" s="73"/>
      <c r="I111" s="74"/>
      <c r="J111" s="75"/>
      <c r="K111" s="79"/>
      <c r="L111" s="75"/>
      <c r="M111" s="75"/>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row>
    <row r="112" spans="1:495" s="48" customFormat="1" ht="42.75" customHeight="1">
      <c r="A112" s="164"/>
      <c r="B112" s="166"/>
      <c r="C112" s="35" t="s">
        <v>8</v>
      </c>
      <c r="D112" s="20">
        <v>0</v>
      </c>
      <c r="E112" s="20">
        <v>0</v>
      </c>
      <c r="F112" s="20">
        <v>0</v>
      </c>
      <c r="G112" s="34">
        <v>0</v>
      </c>
      <c r="H112" s="73"/>
      <c r="I112" s="74"/>
      <c r="J112" s="75"/>
      <c r="K112" s="80"/>
      <c r="L112" s="75"/>
      <c r="M112" s="75"/>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row>
    <row r="113" spans="1:495" s="48" customFormat="1" ht="13.5" customHeight="1">
      <c r="A113" s="97">
        <v>2</v>
      </c>
      <c r="B113" s="158" t="s">
        <v>63</v>
      </c>
      <c r="C113" s="35" t="s">
        <v>4</v>
      </c>
      <c r="D113" s="20">
        <f>SUM(D114:D117)</f>
        <v>237951.23862000002</v>
      </c>
      <c r="E113" s="20">
        <f>SUM(E114:E117)</f>
        <v>169017.26225999999</v>
      </c>
      <c r="F113" s="20">
        <f>SUM(F114:F117)</f>
        <v>87862.524770000004</v>
      </c>
      <c r="G113" s="1">
        <f>F113/D113</f>
        <v>0.36924592315450583</v>
      </c>
      <c r="H113" s="100"/>
      <c r="I113" s="58" t="s">
        <v>24</v>
      </c>
      <c r="J113" s="57">
        <f>SUM(J114:J116)</f>
        <v>24</v>
      </c>
      <c r="K113" s="75" t="s">
        <v>355</v>
      </c>
      <c r="L113" s="75"/>
      <c r="M113" s="7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row>
    <row r="114" spans="1:495" s="48" customFormat="1" ht="13.5" customHeight="1">
      <c r="A114" s="98"/>
      <c r="B114" s="159"/>
      <c r="C114" s="35" t="s">
        <v>5</v>
      </c>
      <c r="D114" s="20">
        <f t="shared" ref="D114:F117" si="56">D119+D149+D159+D204+D219+D234+D264</f>
        <v>99117.738619999989</v>
      </c>
      <c r="E114" s="20">
        <f t="shared" si="56"/>
        <v>50282.162259999997</v>
      </c>
      <c r="F114" s="20">
        <f t="shared" si="56"/>
        <v>27770.324769999996</v>
      </c>
      <c r="G114" s="1">
        <f>F114/D114</f>
        <v>0.28017512462089705</v>
      </c>
      <c r="H114" s="101"/>
      <c r="I114" s="58" t="s">
        <v>25</v>
      </c>
      <c r="J114" s="62">
        <f>J119+J149+J159+J204+J219+J234+J264</f>
        <v>1</v>
      </c>
      <c r="K114" s="75"/>
      <c r="L114" s="75"/>
      <c r="M114" s="7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row>
    <row r="115" spans="1:495" s="48" customFormat="1" ht="13.5" customHeight="1">
      <c r="A115" s="98"/>
      <c r="B115" s="159"/>
      <c r="C115" s="35" t="s">
        <v>6</v>
      </c>
      <c r="D115" s="20">
        <f t="shared" si="56"/>
        <v>138697.90000000002</v>
      </c>
      <c r="E115" s="20">
        <f t="shared" si="56"/>
        <v>118735.1</v>
      </c>
      <c r="F115" s="20">
        <f t="shared" si="56"/>
        <v>60092.200000000004</v>
      </c>
      <c r="G115" s="1">
        <f>F115/D115</f>
        <v>0.43325962397411927</v>
      </c>
      <c r="H115" s="101"/>
      <c r="I115" s="58" t="s">
        <v>26</v>
      </c>
      <c r="J115" s="62">
        <f>J120+J150+J160+J205+J220+J235+J265</f>
        <v>5</v>
      </c>
      <c r="K115" s="75"/>
      <c r="L115" s="75"/>
      <c r="M115" s="7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row>
    <row r="116" spans="1:495" s="48" customFormat="1" ht="13.5" customHeight="1">
      <c r="A116" s="98"/>
      <c r="B116" s="159"/>
      <c r="C116" s="35" t="s">
        <v>7</v>
      </c>
      <c r="D116" s="20">
        <f t="shared" si="56"/>
        <v>0</v>
      </c>
      <c r="E116" s="20">
        <f t="shared" si="56"/>
        <v>0</v>
      </c>
      <c r="F116" s="20">
        <f t="shared" si="56"/>
        <v>0</v>
      </c>
      <c r="G116" s="1">
        <v>0</v>
      </c>
      <c r="H116" s="101"/>
      <c r="I116" s="58" t="s">
        <v>27</v>
      </c>
      <c r="J116" s="62">
        <f>J121+J151+J161+J206+J221+J236+J266</f>
        <v>18</v>
      </c>
      <c r="K116" s="75"/>
      <c r="L116" s="75"/>
      <c r="M116" s="7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row>
    <row r="117" spans="1:495" s="48" customFormat="1" ht="75" customHeight="1">
      <c r="A117" s="99"/>
      <c r="B117" s="160"/>
      <c r="C117" s="35" t="s">
        <v>8</v>
      </c>
      <c r="D117" s="20">
        <f t="shared" si="56"/>
        <v>135.6</v>
      </c>
      <c r="E117" s="20">
        <f t="shared" si="56"/>
        <v>0</v>
      </c>
      <c r="F117" s="20">
        <f t="shared" si="56"/>
        <v>0</v>
      </c>
      <c r="G117" s="1">
        <f t="shared" ref="G117:G169" si="57">F117/D117</f>
        <v>0</v>
      </c>
      <c r="H117" s="102"/>
      <c r="I117" s="58" t="s">
        <v>28</v>
      </c>
      <c r="J117" s="1">
        <f>(J114+0.5*J115)/J113</f>
        <v>0.14583333333333334</v>
      </c>
      <c r="K117" s="75"/>
      <c r="L117" s="75"/>
      <c r="M117" s="7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row>
    <row r="118" spans="1:495" s="48" customFormat="1" ht="13.5" customHeight="1">
      <c r="A118" s="103" t="s">
        <v>64</v>
      </c>
      <c r="B118" s="95" t="s">
        <v>65</v>
      </c>
      <c r="C118" s="35" t="s">
        <v>4</v>
      </c>
      <c r="D118" s="20">
        <f>SUM(D119:D122)</f>
        <v>29800</v>
      </c>
      <c r="E118" s="20">
        <f t="shared" ref="E118:F118" si="58">SUM(E119:E122)</f>
        <v>4181.2534100000003</v>
      </c>
      <c r="F118" s="20">
        <f t="shared" si="58"/>
        <v>4181.2534100000003</v>
      </c>
      <c r="G118" s="1">
        <f t="shared" si="57"/>
        <v>0.14031051711409398</v>
      </c>
      <c r="H118" s="100"/>
      <c r="I118" s="58" t="s">
        <v>24</v>
      </c>
      <c r="J118" s="57">
        <f>SUM(J119:J121)</f>
        <v>5</v>
      </c>
      <c r="K118" s="75" t="s">
        <v>356</v>
      </c>
      <c r="L118" s="75"/>
      <c r="M118" s="7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row>
    <row r="119" spans="1:495" s="48" customFormat="1" ht="13.5" customHeight="1">
      <c r="A119" s="104"/>
      <c r="B119" s="96"/>
      <c r="C119" s="35" t="s">
        <v>5</v>
      </c>
      <c r="D119" s="20">
        <f>D124+D129+D134+D139+D144</f>
        <v>29800</v>
      </c>
      <c r="E119" s="20">
        <f t="shared" ref="E119:F119" si="59">E124+E129+E134+E139+E144</f>
        <v>4181.2534100000003</v>
      </c>
      <c r="F119" s="20">
        <f t="shared" si="59"/>
        <v>4181.2534100000003</v>
      </c>
      <c r="G119" s="1">
        <f t="shared" si="57"/>
        <v>0.14031051711409398</v>
      </c>
      <c r="H119" s="101"/>
      <c r="I119" s="58" t="s">
        <v>25</v>
      </c>
      <c r="J119" s="57">
        <v>0</v>
      </c>
      <c r="K119" s="75"/>
      <c r="L119" s="75"/>
      <c r="M119" s="7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row>
    <row r="120" spans="1:495" s="48" customFormat="1" ht="13.5" customHeight="1">
      <c r="A120" s="104"/>
      <c r="B120" s="96"/>
      <c r="C120" s="35" t="s">
        <v>6</v>
      </c>
      <c r="D120" s="20">
        <f t="shared" ref="D120:F122" si="60">D125+D130+D135+D140+D145</f>
        <v>0</v>
      </c>
      <c r="E120" s="20">
        <f>E125+E130+E135+E140+E145</f>
        <v>0</v>
      </c>
      <c r="F120" s="20">
        <f t="shared" si="60"/>
        <v>0</v>
      </c>
      <c r="G120" s="1">
        <v>0</v>
      </c>
      <c r="H120" s="101"/>
      <c r="I120" s="58" t="s">
        <v>26</v>
      </c>
      <c r="J120" s="57">
        <v>0</v>
      </c>
      <c r="K120" s="75"/>
      <c r="L120" s="75"/>
      <c r="M120" s="7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row>
    <row r="121" spans="1:495" s="48" customFormat="1" ht="13.5" customHeight="1">
      <c r="A121" s="104"/>
      <c r="B121" s="96"/>
      <c r="C121" s="35" t="s">
        <v>7</v>
      </c>
      <c r="D121" s="20">
        <f t="shared" si="60"/>
        <v>0</v>
      </c>
      <c r="E121" s="20">
        <f t="shared" si="60"/>
        <v>0</v>
      </c>
      <c r="F121" s="20">
        <f t="shared" si="60"/>
        <v>0</v>
      </c>
      <c r="G121" s="1">
        <v>0</v>
      </c>
      <c r="H121" s="101"/>
      <c r="I121" s="58" t="s">
        <v>27</v>
      </c>
      <c r="J121" s="57">
        <v>5</v>
      </c>
      <c r="K121" s="75"/>
      <c r="L121" s="75"/>
      <c r="M121" s="7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row>
    <row r="122" spans="1:495" s="48" customFormat="1" ht="75" customHeight="1">
      <c r="A122" s="105"/>
      <c r="B122" s="106"/>
      <c r="C122" s="35" t="s">
        <v>8</v>
      </c>
      <c r="D122" s="20">
        <f t="shared" si="60"/>
        <v>0</v>
      </c>
      <c r="E122" s="20">
        <f t="shared" si="60"/>
        <v>0</v>
      </c>
      <c r="F122" s="20">
        <f t="shared" si="60"/>
        <v>0</v>
      </c>
      <c r="G122" s="1">
        <v>0</v>
      </c>
      <c r="H122" s="102"/>
      <c r="I122" s="58" t="s">
        <v>28</v>
      </c>
      <c r="J122" s="1">
        <f>(J119+0.5*J120)/J118</f>
        <v>0</v>
      </c>
      <c r="K122" s="75"/>
      <c r="L122" s="75"/>
      <c r="M122" s="7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row>
    <row r="123" spans="1:495" s="48" customFormat="1" ht="13.5" customHeight="1">
      <c r="A123" s="103" t="s">
        <v>66</v>
      </c>
      <c r="B123" s="95" t="s">
        <v>67</v>
      </c>
      <c r="C123" s="36" t="s">
        <v>4</v>
      </c>
      <c r="D123" s="11">
        <f>SUM(D124:D127)</f>
        <v>1000</v>
      </c>
      <c r="E123" s="11">
        <f t="shared" ref="E123:F123" si="61">SUM(E124:E127)</f>
        <v>0</v>
      </c>
      <c r="F123" s="11">
        <f t="shared" si="61"/>
        <v>0</v>
      </c>
      <c r="G123" s="34">
        <f t="shared" ref="G123:G129" si="62">F123/D123</f>
        <v>0</v>
      </c>
      <c r="H123" s="94" t="s">
        <v>147</v>
      </c>
      <c r="I123" s="94"/>
      <c r="J123" s="78" t="s">
        <v>146</v>
      </c>
      <c r="K123" s="78" t="s">
        <v>327</v>
      </c>
      <c r="L123" s="78" t="s">
        <v>341</v>
      </c>
      <c r="M123" s="77">
        <v>809</v>
      </c>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row>
    <row r="124" spans="1:495" s="48" customFormat="1" ht="13.5" customHeight="1">
      <c r="A124" s="104"/>
      <c r="B124" s="96"/>
      <c r="C124" s="36" t="s">
        <v>5</v>
      </c>
      <c r="D124" s="38">
        <v>1000</v>
      </c>
      <c r="E124" s="38">
        <v>0</v>
      </c>
      <c r="F124" s="38">
        <v>0</v>
      </c>
      <c r="G124" s="34">
        <f t="shared" si="62"/>
        <v>0</v>
      </c>
      <c r="H124" s="85"/>
      <c r="I124" s="85"/>
      <c r="J124" s="79"/>
      <c r="K124" s="79"/>
      <c r="L124" s="79"/>
      <c r="M124" s="7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row>
    <row r="125" spans="1:495" s="48" customFormat="1" ht="13.5" customHeight="1">
      <c r="A125" s="104"/>
      <c r="B125" s="96"/>
      <c r="C125" s="36" t="s">
        <v>6</v>
      </c>
      <c r="D125" s="38">
        <v>0</v>
      </c>
      <c r="E125" s="38">
        <v>0</v>
      </c>
      <c r="F125" s="38">
        <v>0</v>
      </c>
      <c r="G125" s="34">
        <v>0</v>
      </c>
      <c r="H125" s="85"/>
      <c r="I125" s="85"/>
      <c r="J125" s="79"/>
      <c r="K125" s="79"/>
      <c r="L125" s="79"/>
      <c r="M125" s="7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row>
    <row r="126" spans="1:495" s="48" customFormat="1" ht="13.5" customHeight="1">
      <c r="A126" s="104"/>
      <c r="B126" s="96"/>
      <c r="C126" s="36" t="s">
        <v>7</v>
      </c>
      <c r="D126" s="38">
        <v>0</v>
      </c>
      <c r="E126" s="38">
        <v>0</v>
      </c>
      <c r="F126" s="38">
        <v>0</v>
      </c>
      <c r="G126" s="34">
        <v>0</v>
      </c>
      <c r="H126" s="85"/>
      <c r="I126" s="85"/>
      <c r="J126" s="79"/>
      <c r="K126" s="79"/>
      <c r="L126" s="79"/>
      <c r="M126" s="7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row>
    <row r="127" spans="1:495" s="48" customFormat="1" ht="15.75" customHeight="1">
      <c r="A127" s="105"/>
      <c r="B127" s="106"/>
      <c r="C127" s="36" t="s">
        <v>8</v>
      </c>
      <c r="D127" s="38">
        <v>0</v>
      </c>
      <c r="E127" s="38">
        <v>0</v>
      </c>
      <c r="F127" s="38">
        <v>0</v>
      </c>
      <c r="G127" s="34">
        <v>0</v>
      </c>
      <c r="H127" s="86"/>
      <c r="I127" s="86"/>
      <c r="J127" s="80"/>
      <c r="K127" s="80"/>
      <c r="L127" s="80"/>
      <c r="M127" s="7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row>
    <row r="128" spans="1:495" s="48" customFormat="1" ht="15.75" customHeight="1">
      <c r="A128" s="117" t="s">
        <v>68</v>
      </c>
      <c r="B128" s="95" t="s">
        <v>69</v>
      </c>
      <c r="C128" s="36" t="s">
        <v>4</v>
      </c>
      <c r="D128" s="38">
        <f>SUM(D129:D132)</f>
        <v>3600</v>
      </c>
      <c r="E128" s="38">
        <f t="shared" ref="E128:F128" si="63">SUM(E129:E132)</f>
        <v>0</v>
      </c>
      <c r="F128" s="38">
        <f t="shared" si="63"/>
        <v>0</v>
      </c>
      <c r="G128" s="34">
        <f t="shared" si="62"/>
        <v>0</v>
      </c>
      <c r="H128" s="94" t="s">
        <v>144</v>
      </c>
      <c r="I128" s="94" t="s">
        <v>381</v>
      </c>
      <c r="J128" s="78" t="s">
        <v>146</v>
      </c>
      <c r="K128" s="78" t="s">
        <v>327</v>
      </c>
      <c r="L128" s="75" t="s">
        <v>343</v>
      </c>
      <c r="M128" s="77">
        <v>809</v>
      </c>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row>
    <row r="129" spans="1:495" s="48" customFormat="1" ht="15.75" customHeight="1">
      <c r="A129" s="118"/>
      <c r="B129" s="96"/>
      <c r="C129" s="36" t="s">
        <v>5</v>
      </c>
      <c r="D129" s="38">
        <v>3600</v>
      </c>
      <c r="E129" s="38">
        <v>0</v>
      </c>
      <c r="F129" s="38">
        <v>0</v>
      </c>
      <c r="G129" s="34">
        <f t="shared" si="62"/>
        <v>0</v>
      </c>
      <c r="H129" s="85"/>
      <c r="I129" s="85"/>
      <c r="J129" s="79"/>
      <c r="K129" s="79"/>
      <c r="L129" s="75"/>
      <c r="M129" s="7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row>
    <row r="130" spans="1:495" s="48" customFormat="1" ht="15.75" customHeight="1">
      <c r="A130" s="118"/>
      <c r="B130" s="96"/>
      <c r="C130" s="36" t="s">
        <v>6</v>
      </c>
      <c r="D130" s="38">
        <v>0</v>
      </c>
      <c r="E130" s="38">
        <v>0</v>
      </c>
      <c r="F130" s="38">
        <v>0</v>
      </c>
      <c r="G130" s="34">
        <v>0</v>
      </c>
      <c r="H130" s="85"/>
      <c r="I130" s="85"/>
      <c r="J130" s="79"/>
      <c r="K130" s="79"/>
      <c r="L130" s="75"/>
      <c r="M130" s="7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row>
    <row r="131" spans="1:495" s="48" customFormat="1" ht="15" customHeight="1">
      <c r="A131" s="118"/>
      <c r="B131" s="96"/>
      <c r="C131" s="36" t="s">
        <v>7</v>
      </c>
      <c r="D131" s="38">
        <v>0</v>
      </c>
      <c r="E131" s="38">
        <v>0</v>
      </c>
      <c r="F131" s="38">
        <v>0</v>
      </c>
      <c r="G131" s="34">
        <v>0</v>
      </c>
      <c r="H131" s="85"/>
      <c r="I131" s="85"/>
      <c r="J131" s="79"/>
      <c r="K131" s="79"/>
      <c r="L131" s="75"/>
      <c r="M131" s="7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row>
    <row r="132" spans="1:495" s="48" customFormat="1" ht="18.75" customHeight="1">
      <c r="A132" s="119"/>
      <c r="B132" s="106"/>
      <c r="C132" s="36" t="s">
        <v>8</v>
      </c>
      <c r="D132" s="38">
        <v>0</v>
      </c>
      <c r="E132" s="38">
        <v>0</v>
      </c>
      <c r="F132" s="38">
        <v>0</v>
      </c>
      <c r="G132" s="34">
        <v>0</v>
      </c>
      <c r="H132" s="86"/>
      <c r="I132" s="86"/>
      <c r="J132" s="80"/>
      <c r="K132" s="80"/>
      <c r="L132" s="75"/>
      <c r="M132" s="7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row>
    <row r="133" spans="1:495" s="48" customFormat="1" ht="15" customHeight="1">
      <c r="A133" s="117" t="s">
        <v>70</v>
      </c>
      <c r="B133" s="95" t="s">
        <v>71</v>
      </c>
      <c r="C133" s="35" t="s">
        <v>4</v>
      </c>
      <c r="D133" s="20">
        <f>SUM(D134:D137)</f>
        <v>7200</v>
      </c>
      <c r="E133" s="20">
        <f t="shared" ref="E133:F133" si="64">SUM(E134:E137)</f>
        <v>1451.55141</v>
      </c>
      <c r="F133" s="20">
        <f t="shared" si="64"/>
        <v>1451.55141</v>
      </c>
      <c r="G133" s="1">
        <f t="shared" si="57"/>
        <v>0.2016043625</v>
      </c>
      <c r="H133" s="94" t="s">
        <v>143</v>
      </c>
      <c r="I133" s="94" t="s">
        <v>382</v>
      </c>
      <c r="J133" s="78" t="s">
        <v>146</v>
      </c>
      <c r="K133" s="78" t="s">
        <v>51</v>
      </c>
      <c r="L133" s="75" t="s">
        <v>375</v>
      </c>
      <c r="M133" s="77">
        <v>809</v>
      </c>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row>
    <row r="134" spans="1:495" s="48" customFormat="1" ht="12.75">
      <c r="A134" s="118"/>
      <c r="B134" s="96"/>
      <c r="C134" s="35" t="s">
        <v>5</v>
      </c>
      <c r="D134" s="20">
        <v>7200</v>
      </c>
      <c r="E134" s="23">
        <v>1451.55141</v>
      </c>
      <c r="F134" s="23">
        <v>1451.55141</v>
      </c>
      <c r="G134" s="1">
        <f t="shared" si="57"/>
        <v>0.2016043625</v>
      </c>
      <c r="H134" s="85"/>
      <c r="I134" s="85"/>
      <c r="J134" s="79"/>
      <c r="K134" s="79"/>
      <c r="L134" s="75"/>
      <c r="M134" s="7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row>
    <row r="135" spans="1:495" s="48" customFormat="1" ht="15" customHeight="1">
      <c r="A135" s="118"/>
      <c r="B135" s="96"/>
      <c r="C135" s="35" t="s">
        <v>6</v>
      </c>
      <c r="D135" s="20">
        <v>0</v>
      </c>
      <c r="E135" s="20">
        <v>0</v>
      </c>
      <c r="F135" s="20">
        <v>0</v>
      </c>
      <c r="G135" s="1">
        <v>0</v>
      </c>
      <c r="H135" s="85"/>
      <c r="I135" s="85"/>
      <c r="J135" s="79"/>
      <c r="K135" s="79"/>
      <c r="L135" s="75"/>
      <c r="M135" s="7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row>
    <row r="136" spans="1:495" s="48" customFormat="1" ht="12.75">
      <c r="A136" s="118"/>
      <c r="B136" s="96"/>
      <c r="C136" s="35" t="s">
        <v>7</v>
      </c>
      <c r="D136" s="20">
        <v>0</v>
      </c>
      <c r="E136" s="20">
        <v>0</v>
      </c>
      <c r="F136" s="20">
        <v>0</v>
      </c>
      <c r="G136" s="1">
        <v>0</v>
      </c>
      <c r="H136" s="85"/>
      <c r="I136" s="85"/>
      <c r="J136" s="79"/>
      <c r="K136" s="79"/>
      <c r="L136" s="75"/>
      <c r="M136" s="7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row>
    <row r="137" spans="1:495" s="48" customFormat="1" ht="73.5" customHeight="1">
      <c r="A137" s="119"/>
      <c r="B137" s="106"/>
      <c r="C137" s="35" t="s">
        <v>8</v>
      </c>
      <c r="D137" s="20">
        <v>0</v>
      </c>
      <c r="E137" s="20">
        <v>0</v>
      </c>
      <c r="F137" s="20">
        <v>0</v>
      </c>
      <c r="G137" s="1">
        <v>0</v>
      </c>
      <c r="H137" s="86"/>
      <c r="I137" s="86"/>
      <c r="J137" s="80"/>
      <c r="K137" s="80"/>
      <c r="L137" s="75"/>
      <c r="M137" s="7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row>
    <row r="138" spans="1:495" s="48" customFormat="1" ht="14.25" customHeight="1">
      <c r="A138" s="103" t="s">
        <v>72</v>
      </c>
      <c r="B138" s="95" t="s">
        <v>73</v>
      </c>
      <c r="C138" s="35" t="s">
        <v>4</v>
      </c>
      <c r="D138" s="20">
        <f>SUM(D139:D142)</f>
        <v>15000</v>
      </c>
      <c r="E138" s="20">
        <f t="shared" ref="E138:F138" si="65">SUM(E139:E142)</f>
        <v>2729.7020000000002</v>
      </c>
      <c r="F138" s="20">
        <f t="shared" si="65"/>
        <v>2729.7020000000002</v>
      </c>
      <c r="G138" s="1">
        <f>F138/D138</f>
        <v>0.18198013333333335</v>
      </c>
      <c r="H138" s="94" t="s">
        <v>142</v>
      </c>
      <c r="I138" s="94" t="s">
        <v>344</v>
      </c>
      <c r="J138" s="78" t="s">
        <v>146</v>
      </c>
      <c r="K138" s="75" t="s">
        <v>322</v>
      </c>
      <c r="L138" s="75" t="s">
        <v>359</v>
      </c>
      <c r="M138" s="81">
        <v>809</v>
      </c>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row>
    <row r="139" spans="1:495" s="48" customFormat="1" ht="14.25" customHeight="1">
      <c r="A139" s="104"/>
      <c r="B139" s="96"/>
      <c r="C139" s="35" t="s">
        <v>5</v>
      </c>
      <c r="D139" s="20">
        <v>15000</v>
      </c>
      <c r="E139" s="22">
        <v>2729.7020000000002</v>
      </c>
      <c r="F139" s="22">
        <v>2729.7020000000002</v>
      </c>
      <c r="G139" s="1">
        <f t="shared" si="57"/>
        <v>0.18198013333333335</v>
      </c>
      <c r="H139" s="85"/>
      <c r="I139" s="85"/>
      <c r="J139" s="79"/>
      <c r="K139" s="75"/>
      <c r="L139" s="75"/>
      <c r="M139" s="82"/>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row>
    <row r="140" spans="1:495" s="48" customFormat="1" ht="14.25" customHeight="1">
      <c r="A140" s="104"/>
      <c r="B140" s="96"/>
      <c r="C140" s="35" t="s">
        <v>6</v>
      </c>
      <c r="D140" s="20">
        <v>0</v>
      </c>
      <c r="E140" s="20">
        <v>0</v>
      </c>
      <c r="F140" s="20">
        <v>0</v>
      </c>
      <c r="G140" s="1">
        <v>0</v>
      </c>
      <c r="H140" s="85"/>
      <c r="I140" s="85"/>
      <c r="J140" s="79"/>
      <c r="K140" s="75"/>
      <c r="L140" s="75"/>
      <c r="M140" s="82"/>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row>
    <row r="141" spans="1:495" s="48" customFormat="1" ht="14.25" customHeight="1">
      <c r="A141" s="104"/>
      <c r="B141" s="96"/>
      <c r="C141" s="35" t="s">
        <v>7</v>
      </c>
      <c r="D141" s="20">
        <v>0</v>
      </c>
      <c r="E141" s="20">
        <v>0</v>
      </c>
      <c r="F141" s="20">
        <v>0</v>
      </c>
      <c r="G141" s="1">
        <v>0</v>
      </c>
      <c r="H141" s="85"/>
      <c r="I141" s="85"/>
      <c r="J141" s="79"/>
      <c r="K141" s="75"/>
      <c r="L141" s="75"/>
      <c r="M141" s="82"/>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row>
    <row r="142" spans="1:495" s="48" customFormat="1" ht="16.5" customHeight="1">
      <c r="A142" s="105"/>
      <c r="B142" s="106"/>
      <c r="C142" s="35" t="s">
        <v>8</v>
      </c>
      <c r="D142" s="20">
        <v>0</v>
      </c>
      <c r="E142" s="20">
        <v>0</v>
      </c>
      <c r="F142" s="20">
        <v>0</v>
      </c>
      <c r="G142" s="1">
        <v>0</v>
      </c>
      <c r="H142" s="86"/>
      <c r="I142" s="86"/>
      <c r="J142" s="80"/>
      <c r="K142" s="75"/>
      <c r="L142" s="75"/>
      <c r="M142" s="83"/>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row>
    <row r="143" spans="1:495" s="48" customFormat="1" ht="12.75">
      <c r="A143" s="109" t="s">
        <v>74</v>
      </c>
      <c r="B143" s="110" t="s">
        <v>75</v>
      </c>
      <c r="C143" s="35" t="s">
        <v>4</v>
      </c>
      <c r="D143" s="20">
        <f>SUM(D144:D147)</f>
        <v>3000</v>
      </c>
      <c r="E143" s="20">
        <f t="shared" ref="E143:F143" si="66">SUM(E144:E147)</f>
        <v>0</v>
      </c>
      <c r="F143" s="20">
        <f t="shared" si="66"/>
        <v>0</v>
      </c>
      <c r="G143" s="1">
        <f t="shared" si="57"/>
        <v>0</v>
      </c>
      <c r="H143" s="73" t="s">
        <v>141</v>
      </c>
      <c r="I143" s="73"/>
      <c r="J143" s="78" t="s">
        <v>146</v>
      </c>
      <c r="K143" s="75" t="s">
        <v>322</v>
      </c>
      <c r="L143" s="75" t="s">
        <v>345</v>
      </c>
      <c r="M143" s="77">
        <v>809</v>
      </c>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row>
    <row r="144" spans="1:495" s="48" customFormat="1" ht="12.75">
      <c r="A144" s="109"/>
      <c r="B144" s="110"/>
      <c r="C144" s="35" t="s">
        <v>5</v>
      </c>
      <c r="D144" s="20">
        <v>3000</v>
      </c>
      <c r="E144" s="22">
        <v>0</v>
      </c>
      <c r="F144" s="22">
        <v>0</v>
      </c>
      <c r="G144" s="1">
        <f t="shared" si="57"/>
        <v>0</v>
      </c>
      <c r="H144" s="73"/>
      <c r="I144" s="73"/>
      <c r="J144" s="79"/>
      <c r="K144" s="75"/>
      <c r="L144" s="75"/>
      <c r="M144" s="7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row>
    <row r="145" spans="1:495" s="48" customFormat="1" ht="12.75">
      <c r="A145" s="109"/>
      <c r="B145" s="110"/>
      <c r="C145" s="35" t="s">
        <v>6</v>
      </c>
      <c r="D145" s="20">
        <v>0</v>
      </c>
      <c r="E145" s="20">
        <v>0</v>
      </c>
      <c r="F145" s="20">
        <v>0</v>
      </c>
      <c r="G145" s="1">
        <v>0</v>
      </c>
      <c r="H145" s="73"/>
      <c r="I145" s="73"/>
      <c r="J145" s="79"/>
      <c r="K145" s="75"/>
      <c r="L145" s="75"/>
      <c r="M145" s="7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row>
    <row r="146" spans="1:495" s="48" customFormat="1" ht="12.75">
      <c r="A146" s="109"/>
      <c r="B146" s="110"/>
      <c r="C146" s="35" t="s">
        <v>7</v>
      </c>
      <c r="D146" s="20">
        <v>0</v>
      </c>
      <c r="E146" s="20">
        <v>0</v>
      </c>
      <c r="F146" s="20">
        <v>0</v>
      </c>
      <c r="G146" s="1">
        <v>0</v>
      </c>
      <c r="H146" s="73"/>
      <c r="I146" s="73"/>
      <c r="J146" s="79"/>
      <c r="K146" s="75"/>
      <c r="L146" s="75"/>
      <c r="M146" s="7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row>
    <row r="147" spans="1:495" s="48" customFormat="1" ht="15" customHeight="1">
      <c r="A147" s="109"/>
      <c r="B147" s="110"/>
      <c r="C147" s="35" t="s">
        <v>8</v>
      </c>
      <c r="D147" s="20">
        <v>0</v>
      </c>
      <c r="E147" s="20">
        <v>0</v>
      </c>
      <c r="F147" s="20">
        <v>0</v>
      </c>
      <c r="G147" s="1">
        <v>0</v>
      </c>
      <c r="H147" s="73"/>
      <c r="I147" s="73"/>
      <c r="J147" s="80"/>
      <c r="K147" s="75"/>
      <c r="L147" s="75"/>
      <c r="M147" s="7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row>
    <row r="148" spans="1:495" s="48" customFormat="1" ht="15" customHeight="1">
      <c r="A148" s="109" t="s">
        <v>76</v>
      </c>
      <c r="B148" s="110" t="s">
        <v>77</v>
      </c>
      <c r="C148" s="35" t="s">
        <v>4</v>
      </c>
      <c r="D148" s="37">
        <f>SUM(D149:D152)</f>
        <v>23800</v>
      </c>
      <c r="E148" s="37">
        <f t="shared" ref="E148:F148" si="67">SUM(E149:E152)</f>
        <v>9460.9090899999992</v>
      </c>
      <c r="F148" s="37">
        <f t="shared" si="67"/>
        <v>9460.9090899999992</v>
      </c>
      <c r="G148" s="1">
        <f t="shared" si="57"/>
        <v>0.39751718865546215</v>
      </c>
      <c r="H148" s="73"/>
      <c r="I148" s="58" t="s">
        <v>24</v>
      </c>
      <c r="J148" s="57">
        <f>SUM(J149:J151)</f>
        <v>1</v>
      </c>
      <c r="K148" s="75" t="s">
        <v>323</v>
      </c>
      <c r="L148" s="75"/>
      <c r="M148" s="7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row>
    <row r="149" spans="1:495" s="48" customFormat="1" ht="12.75">
      <c r="A149" s="109"/>
      <c r="B149" s="110"/>
      <c r="C149" s="35" t="s">
        <v>5</v>
      </c>
      <c r="D149" s="37">
        <f>D154</f>
        <v>23800</v>
      </c>
      <c r="E149" s="37">
        <f t="shared" ref="E149:F149" si="68">E154</f>
        <v>9460.9090899999992</v>
      </c>
      <c r="F149" s="37">
        <f t="shared" si="68"/>
        <v>9460.9090899999992</v>
      </c>
      <c r="G149" s="1">
        <f t="shared" si="57"/>
        <v>0.39751718865546215</v>
      </c>
      <c r="H149" s="73"/>
      <c r="I149" s="58" t="s">
        <v>25</v>
      </c>
      <c r="J149" s="57">
        <v>0</v>
      </c>
      <c r="K149" s="75"/>
      <c r="L149" s="75"/>
      <c r="M149" s="7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row>
    <row r="150" spans="1:495" s="48" customFormat="1" ht="12.75">
      <c r="A150" s="109"/>
      <c r="B150" s="110"/>
      <c r="C150" s="35" t="s">
        <v>6</v>
      </c>
      <c r="D150" s="37">
        <f t="shared" ref="D150:F152" si="69">D155</f>
        <v>0</v>
      </c>
      <c r="E150" s="37">
        <f t="shared" si="69"/>
        <v>0</v>
      </c>
      <c r="F150" s="37">
        <f t="shared" si="69"/>
        <v>0</v>
      </c>
      <c r="G150" s="1">
        <v>0</v>
      </c>
      <c r="H150" s="73"/>
      <c r="I150" s="58" t="s">
        <v>26</v>
      </c>
      <c r="J150" s="57">
        <v>1</v>
      </c>
      <c r="K150" s="75"/>
      <c r="L150" s="75"/>
      <c r="M150" s="7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row>
    <row r="151" spans="1:495" s="48" customFormat="1" ht="12.75">
      <c r="A151" s="109"/>
      <c r="B151" s="110"/>
      <c r="C151" s="35" t="s">
        <v>7</v>
      </c>
      <c r="D151" s="37">
        <f t="shared" si="69"/>
        <v>0</v>
      </c>
      <c r="E151" s="37">
        <f t="shared" si="69"/>
        <v>0</v>
      </c>
      <c r="F151" s="37">
        <f t="shared" si="69"/>
        <v>0</v>
      </c>
      <c r="G151" s="1">
        <v>0</v>
      </c>
      <c r="H151" s="73"/>
      <c r="I151" s="58" t="s">
        <v>27</v>
      </c>
      <c r="J151" s="57">
        <v>0</v>
      </c>
      <c r="K151" s="75"/>
      <c r="L151" s="75"/>
      <c r="M151" s="7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row>
    <row r="152" spans="1:495" s="48" customFormat="1" ht="40.5" customHeight="1">
      <c r="A152" s="109"/>
      <c r="B152" s="110"/>
      <c r="C152" s="35" t="s">
        <v>8</v>
      </c>
      <c r="D152" s="37">
        <f t="shared" si="69"/>
        <v>0</v>
      </c>
      <c r="E152" s="37">
        <f t="shared" si="69"/>
        <v>0</v>
      </c>
      <c r="F152" s="37">
        <f t="shared" si="69"/>
        <v>0</v>
      </c>
      <c r="G152" s="1">
        <v>0</v>
      </c>
      <c r="H152" s="73"/>
      <c r="I152" s="58" t="s">
        <v>28</v>
      </c>
      <c r="J152" s="1">
        <f>(J149+0.5*J150)/J148</f>
        <v>0.5</v>
      </c>
      <c r="K152" s="75"/>
      <c r="L152" s="75"/>
      <c r="M152" s="7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row>
    <row r="153" spans="1:495" s="48" customFormat="1" ht="15" customHeight="1">
      <c r="A153" s="111" t="s">
        <v>78</v>
      </c>
      <c r="B153" s="112" t="s">
        <v>363</v>
      </c>
      <c r="C153" s="35" t="s">
        <v>4</v>
      </c>
      <c r="D153" s="20">
        <f>SUM(D154:D157)</f>
        <v>23800</v>
      </c>
      <c r="E153" s="20">
        <f>SUM(E154:E157)</f>
        <v>9460.9090899999992</v>
      </c>
      <c r="F153" s="20">
        <f t="shared" ref="F153" si="70">SUM(F154:F157)</f>
        <v>9460.9090899999992</v>
      </c>
      <c r="G153" s="1">
        <f t="shared" si="57"/>
        <v>0.39751718865546215</v>
      </c>
      <c r="H153" s="73" t="s">
        <v>140</v>
      </c>
      <c r="I153" s="114" t="s">
        <v>358</v>
      </c>
      <c r="J153" s="75" t="s">
        <v>145</v>
      </c>
      <c r="K153" s="75" t="s">
        <v>324</v>
      </c>
      <c r="L153" s="75" t="s">
        <v>346</v>
      </c>
      <c r="M153" s="77">
        <v>809</v>
      </c>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row>
    <row r="154" spans="1:495" s="48" customFormat="1" ht="15" customHeight="1">
      <c r="A154" s="111"/>
      <c r="B154" s="112"/>
      <c r="C154" s="21" t="s">
        <v>5</v>
      </c>
      <c r="D154" s="20">
        <v>23800</v>
      </c>
      <c r="E154" s="22">
        <v>9460.9090899999992</v>
      </c>
      <c r="F154" s="22">
        <v>9460.9090899999992</v>
      </c>
      <c r="G154" s="1">
        <f t="shared" si="57"/>
        <v>0.39751718865546215</v>
      </c>
      <c r="H154" s="73"/>
      <c r="I154" s="115"/>
      <c r="J154" s="75"/>
      <c r="K154" s="75"/>
      <c r="L154" s="75"/>
      <c r="M154" s="7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row>
    <row r="155" spans="1:495" s="48" customFormat="1" ht="12.75">
      <c r="A155" s="111"/>
      <c r="B155" s="112"/>
      <c r="C155" s="21" t="s">
        <v>6</v>
      </c>
      <c r="D155" s="20">
        <v>0</v>
      </c>
      <c r="E155" s="20">
        <v>0</v>
      </c>
      <c r="F155" s="20">
        <v>0</v>
      </c>
      <c r="G155" s="1">
        <v>0</v>
      </c>
      <c r="H155" s="73"/>
      <c r="I155" s="115"/>
      <c r="J155" s="75"/>
      <c r="K155" s="75"/>
      <c r="L155" s="75"/>
      <c r="M155" s="7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row>
    <row r="156" spans="1:495" s="48" customFormat="1" ht="12.75">
      <c r="A156" s="111"/>
      <c r="B156" s="112"/>
      <c r="C156" s="21" t="s">
        <v>7</v>
      </c>
      <c r="D156" s="20">
        <v>0</v>
      </c>
      <c r="E156" s="20">
        <v>0</v>
      </c>
      <c r="F156" s="20">
        <v>0</v>
      </c>
      <c r="G156" s="1">
        <v>0</v>
      </c>
      <c r="H156" s="73"/>
      <c r="I156" s="115"/>
      <c r="J156" s="75"/>
      <c r="K156" s="75"/>
      <c r="L156" s="75"/>
      <c r="M156" s="7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row>
    <row r="157" spans="1:495" s="48" customFormat="1" ht="37.5" customHeight="1">
      <c r="A157" s="111"/>
      <c r="B157" s="112"/>
      <c r="C157" s="21" t="s">
        <v>8</v>
      </c>
      <c r="D157" s="20">
        <v>0</v>
      </c>
      <c r="E157" s="20">
        <v>0</v>
      </c>
      <c r="F157" s="20">
        <v>0</v>
      </c>
      <c r="G157" s="1">
        <v>0</v>
      </c>
      <c r="H157" s="73"/>
      <c r="I157" s="116"/>
      <c r="J157" s="75"/>
      <c r="K157" s="75"/>
      <c r="L157" s="75"/>
      <c r="M157" s="7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row>
    <row r="158" spans="1:495" s="48" customFormat="1" ht="15" customHeight="1">
      <c r="A158" s="109" t="s">
        <v>79</v>
      </c>
      <c r="B158" s="110" t="s">
        <v>80</v>
      </c>
      <c r="C158" s="21" t="s">
        <v>4</v>
      </c>
      <c r="D158" s="37">
        <f>D159+D160+D161+D162</f>
        <v>3186.2999999999997</v>
      </c>
      <c r="E158" s="37">
        <f t="shared" ref="E158:F158" si="71">E159+E160+E161+E162</f>
        <v>1163.5999999999999</v>
      </c>
      <c r="F158" s="37">
        <f t="shared" si="71"/>
        <v>247.5</v>
      </c>
      <c r="G158" s="1">
        <f t="shared" si="57"/>
        <v>7.7676301666509753E-2</v>
      </c>
      <c r="H158" s="73"/>
      <c r="I158" s="58" t="s">
        <v>24</v>
      </c>
      <c r="J158" s="57">
        <f>SUM(J159:J161)</f>
        <v>8</v>
      </c>
      <c r="K158" s="75" t="s">
        <v>325</v>
      </c>
      <c r="L158" s="75"/>
      <c r="M158" s="7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row>
    <row r="159" spans="1:495" s="48" customFormat="1" ht="15" customHeight="1">
      <c r="A159" s="109"/>
      <c r="B159" s="110"/>
      <c r="C159" s="21" t="s">
        <v>5</v>
      </c>
      <c r="D159" s="37">
        <f>D164+D169+D174+D179+D184+D189+D194+D199</f>
        <v>2921.7</v>
      </c>
      <c r="E159" s="37">
        <f>E164+E169+E174+E179+E184+E189+E194+E199</f>
        <v>1163.5999999999999</v>
      </c>
      <c r="F159" s="37">
        <f t="shared" ref="F159" si="72">F164+F169+F174+F179+F184+F189+F194+F199</f>
        <v>247.5</v>
      </c>
      <c r="G159" s="1">
        <f t="shared" si="57"/>
        <v>8.471095595030291E-2</v>
      </c>
      <c r="H159" s="73"/>
      <c r="I159" s="58" t="s">
        <v>25</v>
      </c>
      <c r="J159" s="57">
        <v>1</v>
      </c>
      <c r="K159" s="75"/>
      <c r="L159" s="75"/>
      <c r="M159" s="7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row>
    <row r="160" spans="1:495" s="48" customFormat="1" ht="15" customHeight="1">
      <c r="A160" s="109"/>
      <c r="B160" s="110"/>
      <c r="C160" s="21" t="s">
        <v>6</v>
      </c>
      <c r="D160" s="37">
        <f t="shared" ref="D160:F162" si="73">D165+D170+D175+D180+D185+D190+D195+D200</f>
        <v>129</v>
      </c>
      <c r="E160" s="37">
        <f t="shared" si="73"/>
        <v>0</v>
      </c>
      <c r="F160" s="37">
        <f t="shared" si="73"/>
        <v>0</v>
      </c>
      <c r="G160" s="1">
        <f t="shared" si="57"/>
        <v>0</v>
      </c>
      <c r="H160" s="73"/>
      <c r="I160" s="58" t="s">
        <v>26</v>
      </c>
      <c r="J160" s="57">
        <v>2</v>
      </c>
      <c r="K160" s="75"/>
      <c r="L160" s="75"/>
      <c r="M160" s="7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row>
    <row r="161" spans="1:495" s="48" customFormat="1" ht="15" customHeight="1">
      <c r="A161" s="109"/>
      <c r="B161" s="110"/>
      <c r="C161" s="21" t="s">
        <v>7</v>
      </c>
      <c r="D161" s="37">
        <f t="shared" si="73"/>
        <v>0</v>
      </c>
      <c r="E161" s="37">
        <f t="shared" si="73"/>
        <v>0</v>
      </c>
      <c r="F161" s="37">
        <f t="shared" si="73"/>
        <v>0</v>
      </c>
      <c r="G161" s="1">
        <v>0</v>
      </c>
      <c r="H161" s="73"/>
      <c r="I161" s="58" t="s">
        <v>27</v>
      </c>
      <c r="J161" s="57">
        <v>5</v>
      </c>
      <c r="K161" s="75"/>
      <c r="L161" s="75"/>
      <c r="M161" s="7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row>
    <row r="162" spans="1:495" s="48" customFormat="1" ht="45.75" customHeight="1">
      <c r="A162" s="109"/>
      <c r="B162" s="110"/>
      <c r="C162" s="21" t="s">
        <v>8</v>
      </c>
      <c r="D162" s="37">
        <f t="shared" si="73"/>
        <v>135.6</v>
      </c>
      <c r="E162" s="37">
        <f t="shared" si="73"/>
        <v>0</v>
      </c>
      <c r="F162" s="37">
        <f t="shared" si="73"/>
        <v>0</v>
      </c>
      <c r="G162" s="1">
        <f t="shared" si="57"/>
        <v>0</v>
      </c>
      <c r="H162" s="73"/>
      <c r="I162" s="58" t="s">
        <v>28</v>
      </c>
      <c r="J162" s="1">
        <f>(J159+0.5*J160)/J158</f>
        <v>0.25</v>
      </c>
      <c r="K162" s="75"/>
      <c r="L162" s="75"/>
      <c r="M162" s="7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row>
    <row r="163" spans="1:495" s="48" customFormat="1" ht="15" customHeight="1">
      <c r="A163" s="109" t="s">
        <v>81</v>
      </c>
      <c r="B163" s="122" t="s">
        <v>82</v>
      </c>
      <c r="C163" s="21" t="s">
        <v>4</v>
      </c>
      <c r="D163" s="20">
        <f>SUM(D164:D167)</f>
        <v>450</v>
      </c>
      <c r="E163" s="20">
        <f t="shared" ref="E163:F163" si="74">SUM(E164:E167)</f>
        <v>0</v>
      </c>
      <c r="F163" s="20">
        <f t="shared" si="74"/>
        <v>0</v>
      </c>
      <c r="G163" s="1">
        <f t="shared" si="57"/>
        <v>0</v>
      </c>
      <c r="H163" s="73" t="s">
        <v>139</v>
      </c>
      <c r="I163" s="73"/>
      <c r="J163" s="75" t="s">
        <v>146</v>
      </c>
      <c r="K163" s="75" t="s">
        <v>51</v>
      </c>
      <c r="L163" s="75" t="s">
        <v>298</v>
      </c>
      <c r="M163" s="77">
        <v>809</v>
      </c>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row>
    <row r="164" spans="1:495" s="48" customFormat="1" ht="12.75">
      <c r="A164" s="109"/>
      <c r="B164" s="123"/>
      <c r="C164" s="21" t="s">
        <v>5</v>
      </c>
      <c r="D164" s="20">
        <v>450</v>
      </c>
      <c r="E164" s="20">
        <v>0</v>
      </c>
      <c r="F164" s="20">
        <v>0</v>
      </c>
      <c r="G164" s="1">
        <f t="shared" si="57"/>
        <v>0</v>
      </c>
      <c r="H164" s="73"/>
      <c r="I164" s="73"/>
      <c r="J164" s="75"/>
      <c r="K164" s="75"/>
      <c r="L164" s="75"/>
      <c r="M164" s="7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row>
    <row r="165" spans="1:495" s="48" customFormat="1" ht="12.75">
      <c r="A165" s="109"/>
      <c r="B165" s="123"/>
      <c r="C165" s="21" t="s">
        <v>6</v>
      </c>
      <c r="D165" s="20">
        <v>0</v>
      </c>
      <c r="E165" s="20">
        <v>0</v>
      </c>
      <c r="F165" s="20">
        <v>0</v>
      </c>
      <c r="G165" s="1">
        <v>0</v>
      </c>
      <c r="H165" s="73"/>
      <c r="I165" s="73"/>
      <c r="J165" s="75"/>
      <c r="K165" s="75"/>
      <c r="L165" s="75"/>
      <c r="M165" s="7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row>
    <row r="166" spans="1:495" s="48" customFormat="1" ht="15" customHeight="1">
      <c r="A166" s="109"/>
      <c r="B166" s="123"/>
      <c r="C166" s="21" t="s">
        <v>7</v>
      </c>
      <c r="D166" s="20">
        <v>0</v>
      </c>
      <c r="E166" s="20">
        <v>0</v>
      </c>
      <c r="F166" s="20">
        <v>0</v>
      </c>
      <c r="G166" s="1">
        <v>0</v>
      </c>
      <c r="H166" s="73"/>
      <c r="I166" s="73"/>
      <c r="J166" s="75"/>
      <c r="K166" s="75"/>
      <c r="L166" s="75"/>
      <c r="M166" s="7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row>
    <row r="167" spans="1:495" s="48" customFormat="1" ht="63" customHeight="1">
      <c r="A167" s="109"/>
      <c r="B167" s="124"/>
      <c r="C167" s="21" t="s">
        <v>8</v>
      </c>
      <c r="D167" s="20">
        <v>0</v>
      </c>
      <c r="E167" s="20">
        <v>0</v>
      </c>
      <c r="F167" s="20">
        <v>0</v>
      </c>
      <c r="G167" s="1">
        <v>0</v>
      </c>
      <c r="H167" s="73"/>
      <c r="I167" s="73"/>
      <c r="J167" s="75"/>
      <c r="K167" s="75"/>
      <c r="L167" s="75"/>
      <c r="M167" s="7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row>
    <row r="168" spans="1:495" s="48" customFormat="1" ht="15" customHeight="1">
      <c r="A168" s="107" t="s">
        <v>83</v>
      </c>
      <c r="B168" s="122" t="s">
        <v>84</v>
      </c>
      <c r="C168" s="21" t="s">
        <v>4</v>
      </c>
      <c r="D168" s="20">
        <f>SUM(D169:D172)</f>
        <v>927.2</v>
      </c>
      <c r="E168" s="20">
        <f t="shared" ref="E168" si="75">SUM(E169:E172)</f>
        <v>0</v>
      </c>
      <c r="F168" s="20">
        <f>SUM(F169:F172)</f>
        <v>0</v>
      </c>
      <c r="G168" s="1">
        <f t="shared" si="57"/>
        <v>0</v>
      </c>
      <c r="H168" s="94" t="s">
        <v>138</v>
      </c>
      <c r="I168" s="94"/>
      <c r="J168" s="78" t="s">
        <v>146</v>
      </c>
      <c r="K168" s="78" t="s">
        <v>51</v>
      </c>
      <c r="L168" s="75" t="s">
        <v>299</v>
      </c>
      <c r="M168" s="81">
        <v>809</v>
      </c>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row>
    <row r="169" spans="1:495" s="48" customFormat="1" ht="12.75">
      <c r="A169" s="107"/>
      <c r="B169" s="123"/>
      <c r="C169" s="21" t="s">
        <v>5</v>
      </c>
      <c r="D169" s="20">
        <v>927.2</v>
      </c>
      <c r="E169" s="20">
        <v>0</v>
      </c>
      <c r="F169" s="20">
        <v>0</v>
      </c>
      <c r="G169" s="1">
        <f t="shared" si="57"/>
        <v>0</v>
      </c>
      <c r="H169" s="85"/>
      <c r="I169" s="85"/>
      <c r="J169" s="79"/>
      <c r="K169" s="79"/>
      <c r="L169" s="75"/>
      <c r="M169" s="82"/>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row>
    <row r="170" spans="1:495" s="48" customFormat="1" ht="12.75">
      <c r="A170" s="107"/>
      <c r="B170" s="123"/>
      <c r="C170" s="21" t="s">
        <v>6</v>
      </c>
      <c r="D170" s="20">
        <v>0</v>
      </c>
      <c r="E170" s="20">
        <v>0</v>
      </c>
      <c r="F170" s="20">
        <v>0</v>
      </c>
      <c r="G170" s="1">
        <v>0</v>
      </c>
      <c r="H170" s="85"/>
      <c r="I170" s="85"/>
      <c r="J170" s="79"/>
      <c r="K170" s="79"/>
      <c r="L170" s="75"/>
      <c r="M170" s="82"/>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row>
    <row r="171" spans="1:495" s="48" customFormat="1" ht="12.75">
      <c r="A171" s="107"/>
      <c r="B171" s="123"/>
      <c r="C171" s="21" t="s">
        <v>7</v>
      </c>
      <c r="D171" s="20">
        <v>0</v>
      </c>
      <c r="E171" s="20">
        <v>0</v>
      </c>
      <c r="F171" s="20">
        <v>0</v>
      </c>
      <c r="G171" s="1">
        <v>0</v>
      </c>
      <c r="H171" s="85"/>
      <c r="I171" s="85"/>
      <c r="J171" s="79"/>
      <c r="K171" s="79"/>
      <c r="L171" s="75"/>
      <c r="M171" s="82"/>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row>
    <row r="172" spans="1:495" s="48" customFormat="1" ht="61.5" customHeight="1">
      <c r="A172" s="107"/>
      <c r="B172" s="124"/>
      <c r="C172" s="21" t="s">
        <v>8</v>
      </c>
      <c r="D172" s="20">
        <v>0</v>
      </c>
      <c r="E172" s="20">
        <v>0</v>
      </c>
      <c r="F172" s="20">
        <v>0</v>
      </c>
      <c r="G172" s="1">
        <v>0</v>
      </c>
      <c r="H172" s="86"/>
      <c r="I172" s="86"/>
      <c r="J172" s="80"/>
      <c r="K172" s="80"/>
      <c r="L172" s="75"/>
      <c r="M172" s="83"/>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row>
    <row r="173" spans="1:495" s="48" customFormat="1" ht="15" customHeight="1">
      <c r="A173" s="107" t="s">
        <v>85</v>
      </c>
      <c r="B173" s="74" t="s">
        <v>86</v>
      </c>
      <c r="C173" s="21" t="s">
        <v>4</v>
      </c>
      <c r="D173" s="20">
        <f>SUM(D174:D177)</f>
        <v>90</v>
      </c>
      <c r="E173" s="20">
        <f t="shared" ref="E173:F173" si="76">SUM(E174:E177)</f>
        <v>0</v>
      </c>
      <c r="F173" s="20">
        <f t="shared" si="76"/>
        <v>0</v>
      </c>
      <c r="G173" s="1">
        <f t="shared" ref="G173:G235" si="77">F173/D173</f>
        <v>0</v>
      </c>
      <c r="H173" s="73" t="s">
        <v>137</v>
      </c>
      <c r="I173" s="73"/>
      <c r="J173" s="75" t="s">
        <v>146</v>
      </c>
      <c r="K173" s="75" t="s">
        <v>51</v>
      </c>
      <c r="L173" s="75" t="s">
        <v>299</v>
      </c>
      <c r="M173" s="77">
        <v>809</v>
      </c>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row>
    <row r="174" spans="1:495" s="48" customFormat="1" ht="15" customHeight="1">
      <c r="A174" s="107"/>
      <c r="B174" s="74"/>
      <c r="C174" s="35" t="s">
        <v>5</v>
      </c>
      <c r="D174" s="20">
        <v>90</v>
      </c>
      <c r="E174" s="20">
        <v>0</v>
      </c>
      <c r="F174" s="20">
        <v>0</v>
      </c>
      <c r="G174" s="1">
        <f t="shared" si="77"/>
        <v>0</v>
      </c>
      <c r="H174" s="73"/>
      <c r="I174" s="73"/>
      <c r="J174" s="75"/>
      <c r="K174" s="75"/>
      <c r="L174" s="75"/>
      <c r="M174" s="7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row>
    <row r="175" spans="1:495" s="48" customFormat="1" ht="12.75">
      <c r="A175" s="107"/>
      <c r="B175" s="74"/>
      <c r="C175" s="35" t="s">
        <v>6</v>
      </c>
      <c r="D175" s="20">
        <v>0</v>
      </c>
      <c r="E175" s="20">
        <v>0</v>
      </c>
      <c r="F175" s="20">
        <v>0</v>
      </c>
      <c r="G175" s="1">
        <v>0</v>
      </c>
      <c r="H175" s="73"/>
      <c r="I175" s="73"/>
      <c r="J175" s="75"/>
      <c r="K175" s="75"/>
      <c r="L175" s="75"/>
      <c r="M175" s="7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row>
    <row r="176" spans="1:495" s="48" customFormat="1" ht="12.75">
      <c r="A176" s="107"/>
      <c r="B176" s="74"/>
      <c r="C176" s="35" t="s">
        <v>7</v>
      </c>
      <c r="D176" s="20">
        <v>0</v>
      </c>
      <c r="E176" s="20">
        <v>0</v>
      </c>
      <c r="F176" s="20">
        <v>0</v>
      </c>
      <c r="G176" s="1">
        <v>0</v>
      </c>
      <c r="H176" s="73"/>
      <c r="I176" s="73"/>
      <c r="J176" s="75"/>
      <c r="K176" s="75"/>
      <c r="L176" s="75"/>
      <c r="M176" s="7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row>
    <row r="177" spans="1:495" s="48" customFormat="1" ht="50.25" customHeight="1">
      <c r="A177" s="107"/>
      <c r="B177" s="74"/>
      <c r="C177" s="35" t="s">
        <v>8</v>
      </c>
      <c r="D177" s="20">
        <v>0</v>
      </c>
      <c r="E177" s="20">
        <v>0</v>
      </c>
      <c r="F177" s="20">
        <v>0</v>
      </c>
      <c r="G177" s="1">
        <v>0</v>
      </c>
      <c r="H177" s="73"/>
      <c r="I177" s="73"/>
      <c r="J177" s="75"/>
      <c r="K177" s="75"/>
      <c r="L177" s="75"/>
      <c r="M177" s="7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row>
    <row r="178" spans="1:495" s="48" customFormat="1" ht="12.75">
      <c r="A178" s="107" t="s">
        <v>87</v>
      </c>
      <c r="B178" s="74" t="s">
        <v>88</v>
      </c>
      <c r="C178" s="35" t="s">
        <v>4</v>
      </c>
      <c r="D178" s="20">
        <f>SUM(D179:D182)</f>
        <v>180</v>
      </c>
      <c r="E178" s="20">
        <f t="shared" ref="E178:F178" si="78">SUM(E179:E182)</f>
        <v>180</v>
      </c>
      <c r="F178" s="20">
        <f t="shared" si="78"/>
        <v>180</v>
      </c>
      <c r="G178" s="1">
        <f t="shared" si="77"/>
        <v>1</v>
      </c>
      <c r="H178" s="73" t="s">
        <v>136</v>
      </c>
      <c r="I178" s="73" t="s">
        <v>347</v>
      </c>
      <c r="J178" s="75" t="s">
        <v>149</v>
      </c>
      <c r="K178" s="75" t="s">
        <v>51</v>
      </c>
      <c r="L178" s="75"/>
      <c r="M178" s="77">
        <v>809</v>
      </c>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row>
    <row r="179" spans="1:495" s="48" customFormat="1" ht="12.75">
      <c r="A179" s="107"/>
      <c r="B179" s="74"/>
      <c r="C179" s="35" t="s">
        <v>5</v>
      </c>
      <c r="D179" s="20">
        <v>180</v>
      </c>
      <c r="E179" s="20">
        <v>180</v>
      </c>
      <c r="F179" s="20">
        <v>180</v>
      </c>
      <c r="G179" s="1">
        <f t="shared" si="77"/>
        <v>1</v>
      </c>
      <c r="H179" s="73"/>
      <c r="I179" s="73"/>
      <c r="J179" s="75"/>
      <c r="K179" s="75"/>
      <c r="L179" s="75"/>
      <c r="M179" s="7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row>
    <row r="180" spans="1:495" s="48" customFormat="1" ht="15" customHeight="1">
      <c r="A180" s="107"/>
      <c r="B180" s="74"/>
      <c r="C180" s="35" t="s">
        <v>6</v>
      </c>
      <c r="D180" s="20">
        <v>0</v>
      </c>
      <c r="E180" s="20">
        <v>0</v>
      </c>
      <c r="F180" s="20">
        <v>0</v>
      </c>
      <c r="G180" s="1">
        <v>0</v>
      </c>
      <c r="H180" s="73"/>
      <c r="I180" s="73"/>
      <c r="J180" s="75"/>
      <c r="K180" s="75"/>
      <c r="L180" s="75"/>
      <c r="M180" s="7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row>
    <row r="181" spans="1:495" s="48" customFormat="1" ht="12.75">
      <c r="A181" s="107"/>
      <c r="B181" s="74"/>
      <c r="C181" s="35" t="s">
        <v>7</v>
      </c>
      <c r="D181" s="20">
        <v>0</v>
      </c>
      <c r="E181" s="20">
        <v>0</v>
      </c>
      <c r="F181" s="20">
        <v>0</v>
      </c>
      <c r="G181" s="1">
        <v>0</v>
      </c>
      <c r="H181" s="73"/>
      <c r="I181" s="73"/>
      <c r="J181" s="75"/>
      <c r="K181" s="75"/>
      <c r="L181" s="75"/>
      <c r="M181" s="7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row>
    <row r="182" spans="1:495" s="48" customFormat="1" ht="12.75">
      <c r="A182" s="107"/>
      <c r="B182" s="74"/>
      <c r="C182" s="35" t="s">
        <v>8</v>
      </c>
      <c r="D182" s="20">
        <v>0</v>
      </c>
      <c r="E182" s="20">
        <v>0</v>
      </c>
      <c r="F182" s="20">
        <v>0</v>
      </c>
      <c r="G182" s="1">
        <v>0</v>
      </c>
      <c r="H182" s="73"/>
      <c r="I182" s="73"/>
      <c r="J182" s="75"/>
      <c r="K182" s="75"/>
      <c r="L182" s="75"/>
      <c r="M182" s="7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row>
    <row r="183" spans="1:495" s="48" customFormat="1" ht="15" customHeight="1">
      <c r="A183" s="120" t="s">
        <v>89</v>
      </c>
      <c r="B183" s="121" t="s">
        <v>90</v>
      </c>
      <c r="C183" s="35" t="s">
        <v>4</v>
      </c>
      <c r="D183" s="20">
        <f>SUM(D184:D187)</f>
        <v>90</v>
      </c>
      <c r="E183" s="20">
        <f t="shared" ref="E183:F183" si="79">SUM(E184:E187)</f>
        <v>0</v>
      </c>
      <c r="F183" s="20">
        <f t="shared" si="79"/>
        <v>0</v>
      </c>
      <c r="G183" s="1">
        <f t="shared" si="77"/>
        <v>0</v>
      </c>
      <c r="H183" s="73" t="s">
        <v>135</v>
      </c>
      <c r="I183" s="73"/>
      <c r="J183" s="75" t="s">
        <v>146</v>
      </c>
      <c r="K183" s="75" t="s">
        <v>51</v>
      </c>
      <c r="L183" s="75" t="s">
        <v>299</v>
      </c>
      <c r="M183" s="77">
        <v>809</v>
      </c>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row>
    <row r="184" spans="1:495" s="48" customFormat="1" ht="12.75">
      <c r="A184" s="120"/>
      <c r="B184" s="121"/>
      <c r="C184" s="35" t="s">
        <v>5</v>
      </c>
      <c r="D184" s="20">
        <v>90</v>
      </c>
      <c r="E184" s="20">
        <v>0</v>
      </c>
      <c r="F184" s="20">
        <v>0</v>
      </c>
      <c r="G184" s="1">
        <f t="shared" si="77"/>
        <v>0</v>
      </c>
      <c r="H184" s="73"/>
      <c r="I184" s="73"/>
      <c r="J184" s="75"/>
      <c r="K184" s="75"/>
      <c r="L184" s="75"/>
      <c r="M184" s="7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row>
    <row r="185" spans="1:495" s="48" customFormat="1" ht="12.75">
      <c r="A185" s="120"/>
      <c r="B185" s="121"/>
      <c r="C185" s="35" t="s">
        <v>6</v>
      </c>
      <c r="D185" s="20">
        <v>0</v>
      </c>
      <c r="E185" s="20">
        <v>0</v>
      </c>
      <c r="F185" s="20">
        <v>0</v>
      </c>
      <c r="G185" s="1">
        <v>0</v>
      </c>
      <c r="H185" s="73"/>
      <c r="I185" s="73"/>
      <c r="J185" s="75"/>
      <c r="K185" s="75"/>
      <c r="L185" s="75"/>
      <c r="M185" s="7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row>
    <row r="186" spans="1:495" s="48" customFormat="1" ht="15" customHeight="1">
      <c r="A186" s="120"/>
      <c r="B186" s="121"/>
      <c r="C186" s="35" t="s">
        <v>7</v>
      </c>
      <c r="D186" s="20">
        <v>0</v>
      </c>
      <c r="E186" s="20">
        <v>0</v>
      </c>
      <c r="F186" s="20">
        <v>0</v>
      </c>
      <c r="G186" s="1">
        <v>0</v>
      </c>
      <c r="H186" s="73"/>
      <c r="I186" s="73"/>
      <c r="J186" s="75"/>
      <c r="K186" s="75"/>
      <c r="L186" s="75"/>
      <c r="M186" s="7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row>
    <row r="187" spans="1:495" s="48" customFormat="1" ht="12.75">
      <c r="A187" s="120"/>
      <c r="B187" s="121"/>
      <c r="C187" s="35" t="s">
        <v>8</v>
      </c>
      <c r="D187" s="20">
        <v>0</v>
      </c>
      <c r="E187" s="20">
        <v>0</v>
      </c>
      <c r="F187" s="20">
        <v>0</v>
      </c>
      <c r="G187" s="1">
        <v>0</v>
      </c>
      <c r="H187" s="73"/>
      <c r="I187" s="73"/>
      <c r="J187" s="75"/>
      <c r="K187" s="75"/>
      <c r="L187" s="75"/>
      <c r="M187" s="7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row>
    <row r="188" spans="1:495" s="48" customFormat="1" ht="12.75">
      <c r="A188" s="107" t="s">
        <v>91</v>
      </c>
      <c r="B188" s="108" t="s">
        <v>92</v>
      </c>
      <c r="C188" s="35" t="s">
        <v>4</v>
      </c>
      <c r="D188" s="20">
        <f>SUM(D189:D192)</f>
        <v>398.9</v>
      </c>
      <c r="E188" s="20">
        <f>SUM(E189:E192)</f>
        <v>0</v>
      </c>
      <c r="F188" s="20">
        <f t="shared" ref="F188" si="80">SUM(F189:F192)</f>
        <v>0</v>
      </c>
      <c r="G188" s="1">
        <f t="shared" si="77"/>
        <v>0</v>
      </c>
      <c r="H188" s="73" t="s">
        <v>134</v>
      </c>
      <c r="I188" s="74" t="s">
        <v>349</v>
      </c>
      <c r="J188" s="75" t="s">
        <v>146</v>
      </c>
      <c r="K188" s="75" t="s">
        <v>326</v>
      </c>
      <c r="L188" s="75" t="s">
        <v>348</v>
      </c>
      <c r="M188" s="77">
        <v>809</v>
      </c>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row>
    <row r="189" spans="1:495" s="48" customFormat="1" ht="12.75">
      <c r="A189" s="107"/>
      <c r="B189" s="108"/>
      <c r="C189" s="35" t="s">
        <v>5</v>
      </c>
      <c r="D189" s="22">
        <v>134.30000000000001</v>
      </c>
      <c r="E189" s="22">
        <v>0</v>
      </c>
      <c r="F189" s="22">
        <v>0</v>
      </c>
      <c r="G189" s="1">
        <f t="shared" si="77"/>
        <v>0</v>
      </c>
      <c r="H189" s="73"/>
      <c r="I189" s="74"/>
      <c r="J189" s="75"/>
      <c r="K189" s="75"/>
      <c r="L189" s="75"/>
      <c r="M189" s="7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row>
    <row r="190" spans="1:495" s="48" customFormat="1" ht="12.75">
      <c r="A190" s="107"/>
      <c r="B190" s="108"/>
      <c r="C190" s="35" t="s">
        <v>6</v>
      </c>
      <c r="D190" s="22">
        <v>129</v>
      </c>
      <c r="E190" s="22">
        <v>0</v>
      </c>
      <c r="F190" s="22">
        <v>0</v>
      </c>
      <c r="G190" s="1">
        <f t="shared" si="77"/>
        <v>0</v>
      </c>
      <c r="H190" s="73"/>
      <c r="I190" s="74"/>
      <c r="J190" s="75"/>
      <c r="K190" s="75"/>
      <c r="L190" s="75"/>
      <c r="M190" s="7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row>
    <row r="191" spans="1:495" s="48" customFormat="1" ht="12.75">
      <c r="A191" s="107"/>
      <c r="B191" s="108"/>
      <c r="C191" s="35" t="s">
        <v>7</v>
      </c>
      <c r="D191" s="20">
        <v>0</v>
      </c>
      <c r="E191" s="20">
        <v>0</v>
      </c>
      <c r="F191" s="20">
        <v>0</v>
      </c>
      <c r="G191" s="1">
        <v>0</v>
      </c>
      <c r="H191" s="73"/>
      <c r="I191" s="74"/>
      <c r="J191" s="75"/>
      <c r="K191" s="75"/>
      <c r="L191" s="75"/>
      <c r="M191" s="7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row>
    <row r="192" spans="1:495" s="48" customFormat="1" ht="39" customHeight="1">
      <c r="A192" s="107"/>
      <c r="B192" s="108"/>
      <c r="C192" s="35" t="s">
        <v>8</v>
      </c>
      <c r="D192" s="20">
        <v>135.6</v>
      </c>
      <c r="E192" s="22">
        <v>0</v>
      </c>
      <c r="F192" s="22">
        <v>0</v>
      </c>
      <c r="G192" s="1">
        <f t="shared" si="77"/>
        <v>0</v>
      </c>
      <c r="H192" s="73"/>
      <c r="I192" s="74"/>
      <c r="J192" s="75"/>
      <c r="K192" s="75"/>
      <c r="L192" s="75"/>
      <c r="M192" s="7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row>
    <row r="193" spans="1:495" s="48" customFormat="1" ht="15" customHeight="1">
      <c r="A193" s="107" t="s">
        <v>93</v>
      </c>
      <c r="B193" s="108" t="s">
        <v>94</v>
      </c>
      <c r="C193" s="35" t="s">
        <v>4</v>
      </c>
      <c r="D193" s="20">
        <f>SUM(D194:D197)</f>
        <v>150.19999999999999</v>
      </c>
      <c r="E193" s="20">
        <f t="shared" ref="E193:F193" si="81">SUM(E194:E197)</f>
        <v>83.6</v>
      </c>
      <c r="F193" s="20">
        <f t="shared" si="81"/>
        <v>67.5</v>
      </c>
      <c r="G193" s="1">
        <f t="shared" si="77"/>
        <v>0.44940079893475371</v>
      </c>
      <c r="H193" s="93" t="s">
        <v>133</v>
      </c>
      <c r="I193" s="93" t="s">
        <v>154</v>
      </c>
      <c r="J193" s="76" t="s">
        <v>145</v>
      </c>
      <c r="K193" s="76" t="s">
        <v>151</v>
      </c>
      <c r="L193" s="75" t="s">
        <v>357</v>
      </c>
      <c r="M193" s="77">
        <v>831</v>
      </c>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row>
    <row r="194" spans="1:495" s="48" customFormat="1" ht="12.75">
      <c r="A194" s="107"/>
      <c r="B194" s="108"/>
      <c r="C194" s="21" t="s">
        <v>5</v>
      </c>
      <c r="D194" s="20">
        <v>150.19999999999999</v>
      </c>
      <c r="E194" s="22">
        <v>83.6</v>
      </c>
      <c r="F194" s="22">
        <v>67.5</v>
      </c>
      <c r="G194" s="1">
        <f>F194/D194</f>
        <v>0.44940079893475371</v>
      </c>
      <c r="H194" s="93"/>
      <c r="I194" s="93"/>
      <c r="J194" s="76"/>
      <c r="K194" s="76"/>
      <c r="L194" s="75"/>
      <c r="M194" s="7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row>
    <row r="195" spans="1:495" s="48" customFormat="1" ht="12.75">
      <c r="A195" s="107"/>
      <c r="B195" s="108"/>
      <c r="C195" s="21" t="s">
        <v>6</v>
      </c>
      <c r="D195" s="20">
        <v>0</v>
      </c>
      <c r="E195" s="20">
        <v>0</v>
      </c>
      <c r="F195" s="20">
        <v>0</v>
      </c>
      <c r="G195" s="1">
        <v>0</v>
      </c>
      <c r="H195" s="93"/>
      <c r="I195" s="93"/>
      <c r="J195" s="76"/>
      <c r="K195" s="76"/>
      <c r="L195" s="75"/>
      <c r="M195" s="7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row>
    <row r="196" spans="1:495" s="48" customFormat="1" ht="12.75">
      <c r="A196" s="107"/>
      <c r="B196" s="108"/>
      <c r="C196" s="21" t="s">
        <v>7</v>
      </c>
      <c r="D196" s="20">
        <v>0</v>
      </c>
      <c r="E196" s="20">
        <v>0</v>
      </c>
      <c r="F196" s="20">
        <v>0</v>
      </c>
      <c r="G196" s="1">
        <v>0</v>
      </c>
      <c r="H196" s="93"/>
      <c r="I196" s="93"/>
      <c r="J196" s="76"/>
      <c r="K196" s="76"/>
      <c r="L196" s="75"/>
      <c r="M196" s="7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row>
    <row r="197" spans="1:495" s="48" customFormat="1" ht="84" customHeight="1">
      <c r="A197" s="107"/>
      <c r="B197" s="108"/>
      <c r="C197" s="21" t="s">
        <v>8</v>
      </c>
      <c r="D197" s="20">
        <v>0</v>
      </c>
      <c r="E197" s="20">
        <v>0</v>
      </c>
      <c r="F197" s="20">
        <v>0</v>
      </c>
      <c r="G197" s="1">
        <v>0</v>
      </c>
      <c r="H197" s="93"/>
      <c r="I197" s="93"/>
      <c r="J197" s="76"/>
      <c r="K197" s="76"/>
      <c r="L197" s="75"/>
      <c r="M197" s="7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row>
    <row r="198" spans="1:495" s="48" customFormat="1" ht="15" customHeight="1">
      <c r="A198" s="107" t="s">
        <v>95</v>
      </c>
      <c r="B198" s="112" t="s">
        <v>96</v>
      </c>
      <c r="C198" s="21" t="s">
        <v>4</v>
      </c>
      <c r="D198" s="20">
        <f>SUM(D199:D202)</f>
        <v>900</v>
      </c>
      <c r="E198" s="20">
        <f t="shared" ref="E198:F198" si="82">SUM(E199:E202)</f>
        <v>900</v>
      </c>
      <c r="F198" s="20">
        <f t="shared" si="82"/>
        <v>0</v>
      </c>
      <c r="G198" s="1">
        <f t="shared" si="77"/>
        <v>0</v>
      </c>
      <c r="H198" s="73" t="s">
        <v>132</v>
      </c>
      <c r="I198" s="73" t="s">
        <v>383</v>
      </c>
      <c r="J198" s="75" t="s">
        <v>146</v>
      </c>
      <c r="K198" s="75" t="s">
        <v>327</v>
      </c>
      <c r="L198" s="75" t="s">
        <v>384</v>
      </c>
      <c r="M198" s="77">
        <v>809</v>
      </c>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row>
    <row r="199" spans="1:495" s="48" customFormat="1" ht="12.75">
      <c r="A199" s="107"/>
      <c r="B199" s="112"/>
      <c r="C199" s="21" t="s">
        <v>5</v>
      </c>
      <c r="D199" s="20">
        <v>900</v>
      </c>
      <c r="E199" s="20">
        <v>900</v>
      </c>
      <c r="F199" s="20">
        <v>0</v>
      </c>
      <c r="G199" s="1">
        <f t="shared" si="77"/>
        <v>0</v>
      </c>
      <c r="H199" s="73"/>
      <c r="I199" s="73"/>
      <c r="J199" s="75"/>
      <c r="K199" s="75"/>
      <c r="L199" s="75"/>
      <c r="M199" s="7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row>
    <row r="200" spans="1:495" s="48" customFormat="1" ht="12.75">
      <c r="A200" s="107"/>
      <c r="B200" s="112"/>
      <c r="C200" s="21" t="s">
        <v>6</v>
      </c>
      <c r="D200" s="20">
        <v>0</v>
      </c>
      <c r="E200" s="20">
        <v>0</v>
      </c>
      <c r="F200" s="20">
        <v>0</v>
      </c>
      <c r="G200" s="1">
        <v>0</v>
      </c>
      <c r="H200" s="73"/>
      <c r="I200" s="73"/>
      <c r="J200" s="75"/>
      <c r="K200" s="75"/>
      <c r="L200" s="75"/>
      <c r="M200" s="7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row>
    <row r="201" spans="1:495" s="48" customFormat="1" ht="12.75">
      <c r="A201" s="107"/>
      <c r="B201" s="112"/>
      <c r="C201" s="21" t="s">
        <v>7</v>
      </c>
      <c r="D201" s="20">
        <v>0</v>
      </c>
      <c r="E201" s="20">
        <v>0</v>
      </c>
      <c r="F201" s="20">
        <v>0</v>
      </c>
      <c r="G201" s="1">
        <v>0</v>
      </c>
      <c r="H201" s="73"/>
      <c r="I201" s="73"/>
      <c r="J201" s="75"/>
      <c r="K201" s="75"/>
      <c r="L201" s="75"/>
      <c r="M201" s="7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row>
    <row r="202" spans="1:495" s="48" customFormat="1" ht="73.5" customHeight="1">
      <c r="A202" s="107"/>
      <c r="B202" s="112"/>
      <c r="C202" s="21" t="s">
        <v>8</v>
      </c>
      <c r="D202" s="20">
        <v>0</v>
      </c>
      <c r="E202" s="20">
        <v>0</v>
      </c>
      <c r="F202" s="20">
        <v>0</v>
      </c>
      <c r="G202" s="1">
        <v>0</v>
      </c>
      <c r="H202" s="73"/>
      <c r="I202" s="73"/>
      <c r="J202" s="75"/>
      <c r="K202" s="75"/>
      <c r="L202" s="75"/>
      <c r="M202" s="7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row>
    <row r="203" spans="1:495" s="48" customFormat="1" ht="15" customHeight="1">
      <c r="A203" s="109" t="s">
        <v>97</v>
      </c>
      <c r="B203" s="110" t="s">
        <v>98</v>
      </c>
      <c r="C203" s="21" t="s">
        <v>4</v>
      </c>
      <c r="D203" s="37">
        <f>SUM(D204:D207)</f>
        <v>12073.5</v>
      </c>
      <c r="E203" s="37">
        <f t="shared" ref="E203:F203" si="83">SUM(E204:E207)</f>
        <v>6219.8419999999996</v>
      </c>
      <c r="F203" s="37">
        <f t="shared" si="83"/>
        <v>5862.87291</v>
      </c>
      <c r="G203" s="1">
        <f t="shared" si="77"/>
        <v>0.48559845198161261</v>
      </c>
      <c r="H203" s="73"/>
      <c r="I203" s="58" t="s">
        <v>24</v>
      </c>
      <c r="J203" s="57">
        <f>SUM(J204:J206)</f>
        <v>2</v>
      </c>
      <c r="K203" s="75" t="s">
        <v>322</v>
      </c>
      <c r="L203" s="75"/>
      <c r="M203" s="7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row>
    <row r="204" spans="1:495" s="48" customFormat="1" ht="15" customHeight="1">
      <c r="A204" s="109"/>
      <c r="B204" s="110"/>
      <c r="C204" s="21" t="s">
        <v>5</v>
      </c>
      <c r="D204" s="37">
        <f>D209+D214</f>
        <v>12073.5</v>
      </c>
      <c r="E204" s="37">
        <f t="shared" ref="E204:F204" si="84">E209+E214</f>
        <v>6219.8419999999996</v>
      </c>
      <c r="F204" s="37">
        <f t="shared" si="84"/>
        <v>5862.87291</v>
      </c>
      <c r="G204" s="1">
        <f t="shared" si="77"/>
        <v>0.48559845198161261</v>
      </c>
      <c r="H204" s="73"/>
      <c r="I204" s="58" t="s">
        <v>25</v>
      </c>
      <c r="J204" s="57">
        <v>0</v>
      </c>
      <c r="K204" s="75"/>
      <c r="L204" s="75"/>
      <c r="M204" s="7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row>
    <row r="205" spans="1:495" s="48" customFormat="1" ht="12.75">
      <c r="A205" s="109"/>
      <c r="B205" s="110"/>
      <c r="C205" s="21" t="s">
        <v>6</v>
      </c>
      <c r="D205" s="37">
        <f t="shared" ref="D205:F207" si="85">D210+D215</f>
        <v>0</v>
      </c>
      <c r="E205" s="37">
        <f t="shared" si="85"/>
        <v>0</v>
      </c>
      <c r="F205" s="37">
        <f t="shared" si="85"/>
        <v>0</v>
      </c>
      <c r="G205" s="1">
        <v>0</v>
      </c>
      <c r="H205" s="73"/>
      <c r="I205" s="58" t="s">
        <v>26</v>
      </c>
      <c r="J205" s="57">
        <v>1</v>
      </c>
      <c r="K205" s="75"/>
      <c r="L205" s="75"/>
      <c r="M205" s="7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row>
    <row r="206" spans="1:495" s="48" customFormat="1" ht="12.75">
      <c r="A206" s="109"/>
      <c r="B206" s="110"/>
      <c r="C206" s="21" t="s">
        <v>7</v>
      </c>
      <c r="D206" s="37">
        <f t="shared" si="85"/>
        <v>0</v>
      </c>
      <c r="E206" s="37">
        <f t="shared" si="85"/>
        <v>0</v>
      </c>
      <c r="F206" s="37">
        <f t="shared" si="85"/>
        <v>0</v>
      </c>
      <c r="G206" s="1">
        <v>0</v>
      </c>
      <c r="H206" s="73"/>
      <c r="I206" s="58" t="s">
        <v>27</v>
      </c>
      <c r="J206" s="57">
        <v>1</v>
      </c>
      <c r="K206" s="75"/>
      <c r="L206" s="75"/>
      <c r="M206" s="7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row>
    <row r="207" spans="1:495" s="48" customFormat="1" ht="12.75">
      <c r="A207" s="109"/>
      <c r="B207" s="110"/>
      <c r="C207" s="21" t="s">
        <v>8</v>
      </c>
      <c r="D207" s="37">
        <f t="shared" si="85"/>
        <v>0</v>
      </c>
      <c r="E207" s="37">
        <f t="shared" si="85"/>
        <v>0</v>
      </c>
      <c r="F207" s="37">
        <f t="shared" si="85"/>
        <v>0</v>
      </c>
      <c r="G207" s="1">
        <v>0</v>
      </c>
      <c r="H207" s="73"/>
      <c r="I207" s="58" t="s">
        <v>28</v>
      </c>
      <c r="J207" s="1">
        <f>(J204+0.5*J205)/J203</f>
        <v>0.25</v>
      </c>
      <c r="K207" s="75"/>
      <c r="L207" s="75"/>
      <c r="M207" s="7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row>
    <row r="208" spans="1:495" s="48" customFormat="1" ht="12.75">
      <c r="A208" s="107" t="s">
        <v>99</v>
      </c>
      <c r="B208" s="108" t="s">
        <v>100</v>
      </c>
      <c r="C208" s="21" t="s">
        <v>4</v>
      </c>
      <c r="D208" s="20">
        <f>SUM(D209:D212)</f>
        <v>11933.5</v>
      </c>
      <c r="E208" s="20">
        <f t="shared" ref="E208" si="86">SUM(E209:E212)</f>
        <v>6200</v>
      </c>
      <c r="F208" s="20">
        <f>SUM(F209:F212)</f>
        <v>5843.0309100000004</v>
      </c>
      <c r="G208" s="1">
        <f t="shared" si="77"/>
        <v>0.48963262328738427</v>
      </c>
      <c r="H208" s="73" t="s">
        <v>131</v>
      </c>
      <c r="I208" s="73" t="s">
        <v>350</v>
      </c>
      <c r="J208" s="75" t="s">
        <v>145</v>
      </c>
      <c r="K208" s="75" t="s">
        <v>322</v>
      </c>
      <c r="L208" s="113"/>
      <c r="M208" s="77">
        <v>809</v>
      </c>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row>
    <row r="209" spans="1:495" s="48" customFormat="1" ht="12.75">
      <c r="A209" s="107"/>
      <c r="B209" s="108"/>
      <c r="C209" s="21" t="s">
        <v>5</v>
      </c>
      <c r="D209" s="20">
        <v>11933.5</v>
      </c>
      <c r="E209" s="24">
        <v>6200</v>
      </c>
      <c r="F209" s="23">
        <v>5843.0309100000004</v>
      </c>
      <c r="G209" s="1">
        <f t="shared" si="77"/>
        <v>0.48963262328738427</v>
      </c>
      <c r="H209" s="73"/>
      <c r="I209" s="73"/>
      <c r="J209" s="75"/>
      <c r="K209" s="75"/>
      <c r="L209" s="113"/>
      <c r="M209" s="7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7"/>
      <c r="CJ209" s="47"/>
      <c r="CK209" s="47"/>
      <c r="CL209" s="47"/>
      <c r="CM209" s="47"/>
      <c r="CN209" s="47"/>
      <c r="CO209" s="47"/>
      <c r="CP209" s="47"/>
      <c r="CQ209" s="47"/>
      <c r="CR209" s="47"/>
      <c r="CS209" s="47"/>
      <c r="CT209" s="47"/>
      <c r="CU209" s="47"/>
      <c r="CV209" s="47"/>
      <c r="CW209" s="47"/>
      <c r="CX209" s="47"/>
      <c r="CY209" s="47"/>
      <c r="CZ209" s="47"/>
      <c r="DA209" s="47"/>
      <c r="DB209" s="47"/>
      <c r="DC209" s="47"/>
      <c r="DD209" s="47"/>
      <c r="DE209" s="47"/>
      <c r="DF209" s="47"/>
      <c r="DG209" s="47"/>
      <c r="DH209" s="47"/>
      <c r="DI209" s="47"/>
      <c r="DJ209" s="47"/>
      <c r="DK209" s="47"/>
      <c r="DL209" s="47"/>
      <c r="DM209" s="47"/>
      <c r="DN209" s="47"/>
      <c r="DO209" s="47"/>
      <c r="DP209" s="47"/>
      <c r="DQ209" s="47"/>
      <c r="DR209" s="47"/>
      <c r="DS209" s="47"/>
      <c r="DT209" s="47"/>
      <c r="DU209" s="47"/>
      <c r="DV209" s="47"/>
      <c r="DW209" s="47"/>
      <c r="DX209" s="47"/>
      <c r="DY209" s="47"/>
      <c r="DZ209" s="47"/>
      <c r="EA209" s="47"/>
      <c r="EB209" s="47"/>
      <c r="EC209" s="47"/>
      <c r="ED209" s="47"/>
      <c r="EE209" s="47"/>
      <c r="EF209" s="47"/>
      <c r="EG209" s="47"/>
      <c r="EH209" s="47"/>
      <c r="EI209" s="47"/>
      <c r="EJ209" s="47"/>
      <c r="EK209" s="47"/>
      <c r="EL209" s="47"/>
      <c r="EM209" s="47"/>
      <c r="EN209" s="47"/>
      <c r="EO209" s="47"/>
      <c r="EP209" s="47"/>
      <c r="EQ209" s="47"/>
      <c r="ER209" s="47"/>
      <c r="ES209" s="47"/>
      <c r="ET209" s="47"/>
      <c r="EU209" s="47"/>
      <c r="EV209" s="47"/>
      <c r="EW209" s="47"/>
      <c r="EX209" s="47"/>
      <c r="EY209" s="47"/>
      <c r="EZ209" s="47"/>
      <c r="FA209" s="47"/>
      <c r="FB209" s="47"/>
      <c r="FC209" s="47"/>
      <c r="FD209" s="47"/>
      <c r="FE209" s="47"/>
      <c r="FF209" s="47"/>
      <c r="FG209" s="47"/>
      <c r="FH209" s="47"/>
      <c r="FI209" s="47"/>
      <c r="FJ209" s="47"/>
      <c r="FK209" s="47"/>
      <c r="FL209" s="47"/>
      <c r="FM209" s="47"/>
      <c r="FN209" s="47"/>
      <c r="FO209" s="47"/>
      <c r="FP209" s="47"/>
      <c r="FQ209" s="47"/>
      <c r="FR209" s="47"/>
      <c r="FS209" s="47"/>
      <c r="FT209" s="47"/>
      <c r="FU209" s="47"/>
      <c r="FV209" s="47"/>
      <c r="FW209" s="47"/>
      <c r="FX209" s="47"/>
      <c r="FY209" s="47"/>
      <c r="FZ209" s="47"/>
      <c r="GA209" s="47"/>
      <c r="GB209" s="47"/>
      <c r="GC209" s="47"/>
      <c r="GD209" s="47"/>
      <c r="GE209" s="47"/>
      <c r="GF209" s="47"/>
      <c r="GG209" s="47"/>
      <c r="GH209" s="47"/>
      <c r="GI209" s="47"/>
      <c r="GJ209" s="47"/>
      <c r="GK209" s="47"/>
      <c r="GL209" s="47"/>
      <c r="GM209" s="47"/>
      <c r="GN209" s="47"/>
      <c r="GO209" s="47"/>
      <c r="GP209" s="47"/>
      <c r="GQ209" s="47"/>
      <c r="GR209" s="47"/>
      <c r="GS209" s="47"/>
      <c r="GT209" s="47"/>
      <c r="GU209" s="47"/>
      <c r="GV209" s="47"/>
      <c r="GW209" s="47"/>
      <c r="GX209" s="47"/>
      <c r="GY209" s="47"/>
      <c r="GZ209" s="47"/>
      <c r="HA209" s="47"/>
      <c r="HB209" s="47"/>
      <c r="HC209" s="47"/>
      <c r="HD209" s="47"/>
      <c r="HE209" s="47"/>
      <c r="HF209" s="47"/>
      <c r="HG209" s="47"/>
      <c r="HH209" s="47"/>
      <c r="HI209" s="47"/>
      <c r="HJ209" s="47"/>
      <c r="HK209" s="47"/>
      <c r="HL209" s="47"/>
      <c r="HM209" s="47"/>
      <c r="HN209" s="47"/>
      <c r="HO209" s="47"/>
      <c r="HP209" s="47"/>
      <c r="HQ209" s="47"/>
      <c r="HR209" s="47"/>
      <c r="HS209" s="47"/>
      <c r="HT209" s="47"/>
      <c r="HU209" s="47"/>
      <c r="HV209" s="47"/>
      <c r="HW209" s="47"/>
      <c r="HX209" s="47"/>
      <c r="HY209" s="47"/>
      <c r="HZ209" s="47"/>
      <c r="IA209" s="47"/>
      <c r="IB209" s="47"/>
      <c r="IC209" s="47"/>
      <c r="ID209" s="47"/>
      <c r="IE209" s="47"/>
      <c r="IF209" s="47"/>
      <c r="IG209" s="47"/>
      <c r="IH209" s="47"/>
      <c r="II209" s="47"/>
      <c r="IJ209" s="47"/>
      <c r="IK209" s="47"/>
      <c r="IL209" s="47"/>
      <c r="IM209" s="47"/>
      <c r="IN209" s="47"/>
      <c r="IO209" s="47"/>
      <c r="IP209" s="47"/>
      <c r="IQ209" s="47"/>
      <c r="IR209" s="47"/>
      <c r="IS209" s="47"/>
      <c r="IT209" s="47"/>
      <c r="IU209" s="47"/>
      <c r="IV209" s="47"/>
      <c r="IW209" s="47"/>
      <c r="IX209" s="47"/>
      <c r="IY209" s="47"/>
      <c r="IZ209" s="47"/>
      <c r="JA209" s="47"/>
      <c r="JB209" s="47"/>
      <c r="JC209" s="47"/>
      <c r="JD209" s="47"/>
      <c r="JE209" s="47"/>
      <c r="JF209" s="47"/>
      <c r="JG209" s="47"/>
      <c r="JH209" s="47"/>
      <c r="JI209" s="47"/>
      <c r="JJ209" s="47"/>
      <c r="JK209" s="47"/>
      <c r="JL209" s="47"/>
      <c r="JM209" s="47"/>
      <c r="JN209" s="47"/>
      <c r="JO209" s="47"/>
      <c r="JP209" s="47"/>
      <c r="JQ209" s="47"/>
      <c r="JR209" s="47"/>
      <c r="JS209" s="47"/>
      <c r="JT209" s="47"/>
      <c r="JU209" s="47"/>
      <c r="JV209" s="47"/>
      <c r="JW209" s="47"/>
      <c r="JX209" s="47"/>
      <c r="JY209" s="47"/>
      <c r="JZ209" s="47"/>
      <c r="KA209" s="47"/>
      <c r="KB209" s="47"/>
      <c r="KC209" s="47"/>
      <c r="KD209" s="47"/>
      <c r="KE209" s="47"/>
      <c r="KF209" s="47"/>
      <c r="KG209" s="47"/>
      <c r="KH209" s="47"/>
      <c r="KI209" s="47"/>
      <c r="KJ209" s="47"/>
      <c r="KK209" s="47"/>
      <c r="KL209" s="47"/>
      <c r="KM209" s="47"/>
      <c r="KN209" s="47"/>
      <c r="KO209" s="47"/>
      <c r="KP209" s="47"/>
      <c r="KQ209" s="47"/>
      <c r="KR209" s="47"/>
      <c r="KS209" s="47"/>
      <c r="KT209" s="47"/>
      <c r="KU209" s="47"/>
      <c r="KV209" s="47"/>
      <c r="KW209" s="47"/>
      <c r="KX209" s="47"/>
      <c r="KY209" s="47"/>
      <c r="KZ209" s="47"/>
      <c r="LA209" s="47"/>
      <c r="LB209" s="47"/>
      <c r="LC209" s="47"/>
      <c r="LD209" s="47"/>
      <c r="LE209" s="47"/>
      <c r="LF209" s="47"/>
      <c r="LG209" s="47"/>
      <c r="LH209" s="47"/>
      <c r="LI209" s="47"/>
      <c r="LJ209" s="47"/>
      <c r="LK209" s="47"/>
      <c r="LL209" s="47"/>
      <c r="LM209" s="47"/>
      <c r="LN209" s="47"/>
      <c r="LO209" s="47"/>
      <c r="LP209" s="47"/>
      <c r="LQ209" s="47"/>
      <c r="LR209" s="47"/>
      <c r="LS209" s="47"/>
      <c r="LT209" s="47"/>
      <c r="LU209" s="47"/>
      <c r="LV209" s="47"/>
      <c r="LW209" s="47"/>
      <c r="LX209" s="47"/>
      <c r="LY209" s="47"/>
      <c r="LZ209" s="47"/>
      <c r="MA209" s="47"/>
      <c r="MB209" s="47"/>
      <c r="MC209" s="47"/>
      <c r="MD209" s="47"/>
      <c r="ME209" s="47"/>
      <c r="MF209" s="47"/>
      <c r="MG209" s="47"/>
      <c r="MH209" s="47"/>
      <c r="MI209" s="47"/>
      <c r="MJ209" s="47"/>
      <c r="MK209" s="47"/>
      <c r="ML209" s="47"/>
      <c r="MM209" s="47"/>
      <c r="MN209" s="47"/>
      <c r="MO209" s="47"/>
      <c r="MP209" s="47"/>
      <c r="MQ209" s="47"/>
      <c r="MR209" s="47"/>
      <c r="MS209" s="47"/>
      <c r="MT209" s="47"/>
      <c r="MU209" s="47"/>
      <c r="MV209" s="47"/>
      <c r="MW209" s="47"/>
      <c r="MX209" s="47"/>
      <c r="MY209" s="47"/>
      <c r="MZ209" s="47"/>
      <c r="NA209" s="47"/>
      <c r="NB209" s="47"/>
      <c r="NC209" s="47"/>
      <c r="ND209" s="47"/>
      <c r="NE209" s="47"/>
      <c r="NF209" s="47"/>
      <c r="NG209" s="47"/>
      <c r="NH209" s="47"/>
      <c r="NI209" s="47"/>
      <c r="NJ209" s="47"/>
      <c r="NK209" s="47"/>
      <c r="NL209" s="47"/>
      <c r="NM209" s="47"/>
      <c r="NN209" s="47"/>
      <c r="NO209" s="47"/>
      <c r="NP209" s="47"/>
      <c r="NQ209" s="47"/>
      <c r="NR209" s="47"/>
      <c r="NS209" s="47"/>
      <c r="NT209" s="47"/>
      <c r="NU209" s="47"/>
      <c r="NV209" s="47"/>
      <c r="NW209" s="47"/>
      <c r="NX209" s="47"/>
      <c r="NY209" s="47"/>
      <c r="NZ209" s="47"/>
      <c r="OA209" s="47"/>
      <c r="OB209" s="47"/>
      <c r="OC209" s="47"/>
      <c r="OD209" s="47"/>
      <c r="OE209" s="47"/>
      <c r="OF209" s="47"/>
      <c r="OG209" s="47"/>
      <c r="OH209" s="47"/>
      <c r="OI209" s="47"/>
      <c r="OJ209" s="47"/>
      <c r="OK209" s="47"/>
      <c r="OL209" s="47"/>
      <c r="OM209" s="47"/>
      <c r="ON209" s="47"/>
      <c r="OO209" s="47"/>
      <c r="OP209" s="47"/>
      <c r="OQ209" s="47"/>
      <c r="OR209" s="47"/>
      <c r="OS209" s="47"/>
      <c r="OT209" s="47"/>
      <c r="OU209" s="47"/>
      <c r="OV209" s="47"/>
      <c r="OW209" s="47"/>
      <c r="OX209" s="47"/>
      <c r="OY209" s="47"/>
      <c r="OZ209" s="47"/>
      <c r="PA209" s="47"/>
      <c r="PB209" s="47"/>
      <c r="PC209" s="47"/>
      <c r="PD209" s="47"/>
      <c r="PE209" s="47"/>
      <c r="PF209" s="47"/>
      <c r="PG209" s="47"/>
      <c r="PH209" s="47"/>
      <c r="PI209" s="47"/>
      <c r="PJ209" s="47"/>
      <c r="PK209" s="47"/>
      <c r="PL209" s="47"/>
      <c r="PM209" s="47"/>
      <c r="PN209" s="47"/>
      <c r="PO209" s="47"/>
      <c r="PP209" s="47"/>
      <c r="PQ209" s="47"/>
      <c r="PR209" s="47"/>
      <c r="PS209" s="47"/>
      <c r="PT209" s="47"/>
      <c r="PU209" s="47"/>
      <c r="PV209" s="47"/>
      <c r="PW209" s="47"/>
      <c r="PX209" s="47"/>
      <c r="PY209" s="47"/>
      <c r="PZ209" s="47"/>
      <c r="QA209" s="47"/>
      <c r="QB209" s="47"/>
      <c r="QC209" s="47"/>
      <c r="QD209" s="47"/>
      <c r="QE209" s="47"/>
      <c r="QF209" s="47"/>
      <c r="QG209" s="47"/>
      <c r="QH209" s="47"/>
      <c r="QI209" s="47"/>
      <c r="QJ209" s="47"/>
      <c r="QK209" s="47"/>
      <c r="QL209" s="47"/>
      <c r="QM209" s="47"/>
      <c r="QN209" s="47"/>
      <c r="QO209" s="47"/>
      <c r="QP209" s="47"/>
      <c r="QQ209" s="47"/>
      <c r="QR209" s="47"/>
      <c r="QS209" s="47"/>
      <c r="QT209" s="47"/>
      <c r="QU209" s="47"/>
      <c r="QV209" s="47"/>
      <c r="QW209" s="47"/>
      <c r="QX209" s="47"/>
      <c r="QY209" s="47"/>
      <c r="QZ209" s="47"/>
      <c r="RA209" s="47"/>
      <c r="RB209" s="47"/>
      <c r="RC209" s="47"/>
      <c r="RD209" s="47"/>
      <c r="RE209" s="47"/>
      <c r="RF209" s="47"/>
      <c r="RG209" s="47"/>
      <c r="RH209" s="47"/>
      <c r="RI209" s="47"/>
      <c r="RJ209" s="47"/>
      <c r="RK209" s="47"/>
      <c r="RL209" s="47"/>
      <c r="RM209" s="47"/>
      <c r="RN209" s="47"/>
      <c r="RO209" s="47"/>
      <c r="RP209" s="47"/>
      <c r="RQ209" s="47"/>
      <c r="RR209" s="47"/>
      <c r="RS209" s="47"/>
      <c r="RT209" s="47"/>
      <c r="RU209" s="47"/>
      <c r="RV209" s="47"/>
      <c r="RW209" s="47"/>
      <c r="RX209" s="47"/>
      <c r="RY209" s="47"/>
      <c r="RZ209" s="47"/>
      <c r="SA209" s="47"/>
    </row>
    <row r="210" spans="1:495" s="48" customFormat="1" ht="12.75">
      <c r="A210" s="107"/>
      <c r="B210" s="108"/>
      <c r="C210" s="21" t="s">
        <v>6</v>
      </c>
      <c r="D210" s="20">
        <v>0</v>
      </c>
      <c r="E210" s="20">
        <v>0</v>
      </c>
      <c r="F210" s="20">
        <v>0</v>
      </c>
      <c r="G210" s="1">
        <v>0</v>
      </c>
      <c r="H210" s="73"/>
      <c r="I210" s="73"/>
      <c r="J210" s="75"/>
      <c r="K210" s="75"/>
      <c r="L210" s="113"/>
      <c r="M210" s="7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c r="CG210" s="47"/>
      <c r="CH210" s="47"/>
      <c r="CI210" s="47"/>
      <c r="CJ210" s="47"/>
      <c r="CK210" s="47"/>
      <c r="CL210" s="47"/>
      <c r="CM210" s="47"/>
      <c r="CN210" s="47"/>
      <c r="CO210" s="47"/>
      <c r="CP210" s="47"/>
      <c r="CQ210" s="47"/>
      <c r="CR210" s="47"/>
      <c r="CS210" s="47"/>
      <c r="CT210" s="47"/>
      <c r="CU210" s="47"/>
      <c r="CV210" s="47"/>
      <c r="CW210" s="47"/>
      <c r="CX210" s="47"/>
      <c r="CY210" s="47"/>
      <c r="CZ210" s="47"/>
      <c r="DA210" s="47"/>
      <c r="DB210" s="47"/>
      <c r="DC210" s="47"/>
      <c r="DD210" s="47"/>
      <c r="DE210" s="47"/>
      <c r="DF210" s="47"/>
      <c r="DG210" s="47"/>
      <c r="DH210" s="47"/>
      <c r="DI210" s="47"/>
      <c r="DJ210" s="47"/>
      <c r="DK210" s="47"/>
      <c r="DL210" s="47"/>
      <c r="DM210" s="47"/>
      <c r="DN210" s="47"/>
      <c r="DO210" s="47"/>
      <c r="DP210" s="47"/>
      <c r="DQ210" s="47"/>
      <c r="DR210" s="47"/>
      <c r="DS210" s="47"/>
      <c r="DT210" s="47"/>
      <c r="DU210" s="47"/>
      <c r="DV210" s="47"/>
      <c r="DW210" s="47"/>
      <c r="DX210" s="47"/>
      <c r="DY210" s="47"/>
      <c r="DZ210" s="47"/>
      <c r="EA210" s="47"/>
      <c r="EB210" s="47"/>
      <c r="EC210" s="47"/>
      <c r="ED210" s="47"/>
      <c r="EE210" s="47"/>
      <c r="EF210" s="47"/>
      <c r="EG210" s="47"/>
      <c r="EH210" s="47"/>
      <c r="EI210" s="47"/>
      <c r="EJ210" s="47"/>
      <c r="EK210" s="47"/>
      <c r="EL210" s="47"/>
      <c r="EM210" s="47"/>
      <c r="EN210" s="47"/>
      <c r="EO210" s="47"/>
      <c r="EP210" s="47"/>
      <c r="EQ210" s="47"/>
      <c r="ER210" s="47"/>
      <c r="ES210" s="47"/>
      <c r="ET210" s="47"/>
      <c r="EU210" s="47"/>
      <c r="EV210" s="47"/>
      <c r="EW210" s="47"/>
      <c r="EX210" s="47"/>
      <c r="EY210" s="47"/>
      <c r="EZ210" s="47"/>
      <c r="FA210" s="47"/>
      <c r="FB210" s="47"/>
      <c r="FC210" s="47"/>
      <c r="FD210" s="47"/>
      <c r="FE210" s="47"/>
      <c r="FF210" s="47"/>
      <c r="FG210" s="47"/>
      <c r="FH210" s="47"/>
      <c r="FI210" s="47"/>
      <c r="FJ210" s="47"/>
      <c r="FK210" s="47"/>
      <c r="FL210" s="47"/>
      <c r="FM210" s="47"/>
      <c r="FN210" s="47"/>
      <c r="FO210" s="47"/>
      <c r="FP210" s="47"/>
      <c r="FQ210" s="47"/>
      <c r="FR210" s="47"/>
      <c r="FS210" s="47"/>
      <c r="FT210" s="47"/>
      <c r="FU210" s="47"/>
      <c r="FV210" s="47"/>
      <c r="FW210" s="47"/>
      <c r="FX210" s="47"/>
      <c r="FY210" s="47"/>
      <c r="FZ210" s="47"/>
      <c r="GA210" s="47"/>
      <c r="GB210" s="47"/>
      <c r="GC210" s="47"/>
      <c r="GD210" s="47"/>
      <c r="GE210" s="47"/>
      <c r="GF210" s="47"/>
      <c r="GG210" s="47"/>
      <c r="GH210" s="47"/>
      <c r="GI210" s="47"/>
      <c r="GJ210" s="47"/>
      <c r="GK210" s="47"/>
      <c r="GL210" s="47"/>
      <c r="GM210" s="47"/>
      <c r="GN210" s="47"/>
      <c r="GO210" s="47"/>
      <c r="GP210" s="47"/>
      <c r="GQ210" s="47"/>
      <c r="GR210" s="47"/>
      <c r="GS210" s="47"/>
      <c r="GT210" s="47"/>
      <c r="GU210" s="47"/>
      <c r="GV210" s="47"/>
      <c r="GW210" s="47"/>
      <c r="GX210" s="47"/>
      <c r="GY210" s="47"/>
      <c r="GZ210" s="47"/>
      <c r="HA210" s="47"/>
      <c r="HB210" s="47"/>
      <c r="HC210" s="47"/>
      <c r="HD210" s="47"/>
      <c r="HE210" s="47"/>
      <c r="HF210" s="47"/>
      <c r="HG210" s="47"/>
      <c r="HH210" s="47"/>
      <c r="HI210" s="47"/>
      <c r="HJ210" s="47"/>
      <c r="HK210" s="47"/>
      <c r="HL210" s="47"/>
      <c r="HM210" s="47"/>
      <c r="HN210" s="47"/>
      <c r="HO210" s="47"/>
      <c r="HP210" s="47"/>
      <c r="HQ210" s="47"/>
      <c r="HR210" s="47"/>
      <c r="HS210" s="47"/>
      <c r="HT210" s="47"/>
      <c r="HU210" s="47"/>
      <c r="HV210" s="47"/>
      <c r="HW210" s="47"/>
      <c r="HX210" s="47"/>
      <c r="HY210" s="47"/>
      <c r="HZ210" s="47"/>
      <c r="IA210" s="47"/>
      <c r="IB210" s="47"/>
      <c r="IC210" s="47"/>
      <c r="ID210" s="47"/>
      <c r="IE210" s="47"/>
      <c r="IF210" s="47"/>
      <c r="IG210" s="47"/>
      <c r="IH210" s="47"/>
      <c r="II210" s="47"/>
      <c r="IJ210" s="47"/>
      <c r="IK210" s="47"/>
      <c r="IL210" s="47"/>
      <c r="IM210" s="47"/>
      <c r="IN210" s="47"/>
      <c r="IO210" s="47"/>
      <c r="IP210" s="47"/>
      <c r="IQ210" s="47"/>
      <c r="IR210" s="47"/>
      <c r="IS210" s="47"/>
      <c r="IT210" s="47"/>
      <c r="IU210" s="47"/>
      <c r="IV210" s="47"/>
      <c r="IW210" s="47"/>
      <c r="IX210" s="47"/>
      <c r="IY210" s="47"/>
      <c r="IZ210" s="47"/>
      <c r="JA210" s="47"/>
      <c r="JB210" s="47"/>
      <c r="JC210" s="47"/>
      <c r="JD210" s="47"/>
      <c r="JE210" s="47"/>
      <c r="JF210" s="47"/>
      <c r="JG210" s="47"/>
      <c r="JH210" s="47"/>
      <c r="JI210" s="47"/>
      <c r="JJ210" s="47"/>
      <c r="JK210" s="47"/>
      <c r="JL210" s="47"/>
      <c r="JM210" s="47"/>
      <c r="JN210" s="47"/>
      <c r="JO210" s="47"/>
      <c r="JP210" s="47"/>
      <c r="JQ210" s="47"/>
      <c r="JR210" s="47"/>
      <c r="JS210" s="47"/>
      <c r="JT210" s="47"/>
      <c r="JU210" s="47"/>
      <c r="JV210" s="47"/>
      <c r="JW210" s="47"/>
      <c r="JX210" s="47"/>
      <c r="JY210" s="47"/>
      <c r="JZ210" s="47"/>
      <c r="KA210" s="47"/>
      <c r="KB210" s="47"/>
      <c r="KC210" s="47"/>
      <c r="KD210" s="47"/>
      <c r="KE210" s="47"/>
      <c r="KF210" s="47"/>
      <c r="KG210" s="47"/>
      <c r="KH210" s="47"/>
      <c r="KI210" s="47"/>
      <c r="KJ210" s="47"/>
      <c r="KK210" s="47"/>
      <c r="KL210" s="47"/>
      <c r="KM210" s="47"/>
      <c r="KN210" s="47"/>
      <c r="KO210" s="47"/>
      <c r="KP210" s="47"/>
      <c r="KQ210" s="47"/>
      <c r="KR210" s="47"/>
      <c r="KS210" s="47"/>
      <c r="KT210" s="47"/>
      <c r="KU210" s="47"/>
      <c r="KV210" s="47"/>
      <c r="KW210" s="47"/>
      <c r="KX210" s="47"/>
      <c r="KY210" s="47"/>
      <c r="KZ210" s="47"/>
      <c r="LA210" s="47"/>
      <c r="LB210" s="47"/>
      <c r="LC210" s="47"/>
      <c r="LD210" s="47"/>
      <c r="LE210" s="47"/>
      <c r="LF210" s="47"/>
      <c r="LG210" s="47"/>
      <c r="LH210" s="47"/>
      <c r="LI210" s="47"/>
      <c r="LJ210" s="47"/>
      <c r="LK210" s="47"/>
      <c r="LL210" s="47"/>
      <c r="LM210" s="47"/>
      <c r="LN210" s="47"/>
      <c r="LO210" s="47"/>
      <c r="LP210" s="47"/>
      <c r="LQ210" s="47"/>
      <c r="LR210" s="47"/>
      <c r="LS210" s="47"/>
      <c r="LT210" s="47"/>
      <c r="LU210" s="47"/>
      <c r="LV210" s="47"/>
      <c r="LW210" s="47"/>
      <c r="LX210" s="47"/>
      <c r="LY210" s="47"/>
      <c r="LZ210" s="47"/>
      <c r="MA210" s="47"/>
      <c r="MB210" s="47"/>
      <c r="MC210" s="47"/>
      <c r="MD210" s="47"/>
      <c r="ME210" s="47"/>
      <c r="MF210" s="47"/>
      <c r="MG210" s="47"/>
      <c r="MH210" s="47"/>
      <c r="MI210" s="47"/>
      <c r="MJ210" s="47"/>
      <c r="MK210" s="47"/>
      <c r="ML210" s="47"/>
      <c r="MM210" s="47"/>
      <c r="MN210" s="47"/>
      <c r="MO210" s="47"/>
      <c r="MP210" s="47"/>
      <c r="MQ210" s="47"/>
      <c r="MR210" s="47"/>
      <c r="MS210" s="47"/>
      <c r="MT210" s="47"/>
      <c r="MU210" s="47"/>
      <c r="MV210" s="47"/>
      <c r="MW210" s="47"/>
      <c r="MX210" s="47"/>
      <c r="MY210" s="47"/>
      <c r="MZ210" s="47"/>
      <c r="NA210" s="47"/>
      <c r="NB210" s="47"/>
      <c r="NC210" s="47"/>
      <c r="ND210" s="47"/>
      <c r="NE210" s="47"/>
      <c r="NF210" s="47"/>
      <c r="NG210" s="47"/>
      <c r="NH210" s="47"/>
      <c r="NI210" s="47"/>
      <c r="NJ210" s="47"/>
      <c r="NK210" s="47"/>
      <c r="NL210" s="47"/>
      <c r="NM210" s="47"/>
      <c r="NN210" s="47"/>
      <c r="NO210" s="47"/>
      <c r="NP210" s="47"/>
      <c r="NQ210" s="47"/>
      <c r="NR210" s="47"/>
      <c r="NS210" s="47"/>
      <c r="NT210" s="47"/>
      <c r="NU210" s="47"/>
      <c r="NV210" s="47"/>
      <c r="NW210" s="47"/>
      <c r="NX210" s="47"/>
      <c r="NY210" s="47"/>
      <c r="NZ210" s="47"/>
      <c r="OA210" s="47"/>
      <c r="OB210" s="47"/>
      <c r="OC210" s="47"/>
      <c r="OD210" s="47"/>
      <c r="OE210" s="47"/>
      <c r="OF210" s="47"/>
      <c r="OG210" s="47"/>
      <c r="OH210" s="47"/>
      <c r="OI210" s="47"/>
      <c r="OJ210" s="47"/>
      <c r="OK210" s="47"/>
      <c r="OL210" s="47"/>
      <c r="OM210" s="47"/>
      <c r="ON210" s="47"/>
      <c r="OO210" s="47"/>
      <c r="OP210" s="47"/>
      <c r="OQ210" s="47"/>
      <c r="OR210" s="47"/>
      <c r="OS210" s="47"/>
      <c r="OT210" s="47"/>
      <c r="OU210" s="47"/>
      <c r="OV210" s="47"/>
      <c r="OW210" s="47"/>
      <c r="OX210" s="47"/>
      <c r="OY210" s="47"/>
      <c r="OZ210" s="47"/>
      <c r="PA210" s="47"/>
      <c r="PB210" s="47"/>
      <c r="PC210" s="47"/>
      <c r="PD210" s="47"/>
      <c r="PE210" s="47"/>
      <c r="PF210" s="47"/>
      <c r="PG210" s="47"/>
      <c r="PH210" s="47"/>
      <c r="PI210" s="47"/>
      <c r="PJ210" s="47"/>
      <c r="PK210" s="47"/>
      <c r="PL210" s="47"/>
      <c r="PM210" s="47"/>
      <c r="PN210" s="47"/>
      <c r="PO210" s="47"/>
      <c r="PP210" s="47"/>
      <c r="PQ210" s="47"/>
      <c r="PR210" s="47"/>
      <c r="PS210" s="47"/>
      <c r="PT210" s="47"/>
      <c r="PU210" s="47"/>
      <c r="PV210" s="47"/>
      <c r="PW210" s="47"/>
      <c r="PX210" s="47"/>
      <c r="PY210" s="47"/>
      <c r="PZ210" s="47"/>
      <c r="QA210" s="47"/>
      <c r="QB210" s="47"/>
      <c r="QC210" s="47"/>
      <c r="QD210" s="47"/>
      <c r="QE210" s="47"/>
      <c r="QF210" s="47"/>
      <c r="QG210" s="47"/>
      <c r="QH210" s="47"/>
      <c r="QI210" s="47"/>
      <c r="QJ210" s="47"/>
      <c r="QK210" s="47"/>
      <c r="QL210" s="47"/>
      <c r="QM210" s="47"/>
      <c r="QN210" s="47"/>
      <c r="QO210" s="47"/>
      <c r="QP210" s="47"/>
      <c r="QQ210" s="47"/>
      <c r="QR210" s="47"/>
      <c r="QS210" s="47"/>
      <c r="QT210" s="47"/>
      <c r="QU210" s="47"/>
      <c r="QV210" s="47"/>
      <c r="QW210" s="47"/>
      <c r="QX210" s="47"/>
      <c r="QY210" s="47"/>
      <c r="QZ210" s="47"/>
      <c r="RA210" s="47"/>
      <c r="RB210" s="47"/>
      <c r="RC210" s="47"/>
      <c r="RD210" s="47"/>
      <c r="RE210" s="47"/>
      <c r="RF210" s="47"/>
      <c r="RG210" s="47"/>
      <c r="RH210" s="47"/>
      <c r="RI210" s="47"/>
      <c r="RJ210" s="47"/>
      <c r="RK210" s="47"/>
      <c r="RL210" s="47"/>
      <c r="RM210" s="47"/>
      <c r="RN210" s="47"/>
      <c r="RO210" s="47"/>
      <c r="RP210" s="47"/>
      <c r="RQ210" s="47"/>
      <c r="RR210" s="47"/>
      <c r="RS210" s="47"/>
      <c r="RT210" s="47"/>
      <c r="RU210" s="47"/>
      <c r="RV210" s="47"/>
      <c r="RW210" s="47"/>
      <c r="RX210" s="47"/>
      <c r="RY210" s="47"/>
      <c r="RZ210" s="47"/>
      <c r="SA210" s="47"/>
    </row>
    <row r="211" spans="1:495" s="48" customFormat="1" ht="15" customHeight="1">
      <c r="A211" s="107"/>
      <c r="B211" s="108"/>
      <c r="C211" s="21" t="s">
        <v>7</v>
      </c>
      <c r="D211" s="20">
        <v>0</v>
      </c>
      <c r="E211" s="20">
        <v>0</v>
      </c>
      <c r="F211" s="20">
        <v>0</v>
      </c>
      <c r="G211" s="1">
        <v>0</v>
      </c>
      <c r="H211" s="73"/>
      <c r="I211" s="73"/>
      <c r="J211" s="75"/>
      <c r="K211" s="75"/>
      <c r="L211" s="113"/>
      <c r="M211" s="7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c r="CG211" s="47"/>
      <c r="CH211" s="47"/>
      <c r="CI211" s="47"/>
      <c r="CJ211" s="47"/>
      <c r="CK211" s="47"/>
      <c r="CL211" s="47"/>
      <c r="CM211" s="47"/>
      <c r="CN211" s="47"/>
      <c r="CO211" s="47"/>
      <c r="CP211" s="47"/>
      <c r="CQ211" s="47"/>
      <c r="CR211" s="47"/>
      <c r="CS211" s="47"/>
      <c r="CT211" s="47"/>
      <c r="CU211" s="47"/>
      <c r="CV211" s="47"/>
      <c r="CW211" s="47"/>
      <c r="CX211" s="47"/>
      <c r="CY211" s="47"/>
      <c r="CZ211" s="47"/>
      <c r="DA211" s="47"/>
      <c r="DB211" s="47"/>
      <c r="DC211" s="47"/>
      <c r="DD211" s="47"/>
      <c r="DE211" s="47"/>
      <c r="DF211" s="47"/>
      <c r="DG211" s="47"/>
      <c r="DH211" s="47"/>
      <c r="DI211" s="47"/>
      <c r="DJ211" s="47"/>
      <c r="DK211" s="47"/>
      <c r="DL211" s="47"/>
      <c r="DM211" s="47"/>
      <c r="DN211" s="47"/>
      <c r="DO211" s="47"/>
      <c r="DP211" s="47"/>
      <c r="DQ211" s="47"/>
      <c r="DR211" s="47"/>
      <c r="DS211" s="47"/>
      <c r="DT211" s="47"/>
      <c r="DU211" s="47"/>
      <c r="DV211" s="47"/>
      <c r="DW211" s="47"/>
      <c r="DX211" s="47"/>
      <c r="DY211" s="47"/>
      <c r="DZ211" s="47"/>
      <c r="EA211" s="47"/>
      <c r="EB211" s="47"/>
      <c r="EC211" s="47"/>
      <c r="ED211" s="47"/>
      <c r="EE211" s="47"/>
      <c r="EF211" s="47"/>
      <c r="EG211" s="47"/>
      <c r="EH211" s="47"/>
      <c r="EI211" s="47"/>
      <c r="EJ211" s="47"/>
      <c r="EK211" s="47"/>
      <c r="EL211" s="47"/>
      <c r="EM211" s="47"/>
      <c r="EN211" s="47"/>
      <c r="EO211" s="47"/>
      <c r="EP211" s="47"/>
      <c r="EQ211" s="47"/>
      <c r="ER211" s="47"/>
      <c r="ES211" s="47"/>
      <c r="ET211" s="47"/>
      <c r="EU211" s="47"/>
      <c r="EV211" s="47"/>
      <c r="EW211" s="47"/>
      <c r="EX211" s="47"/>
      <c r="EY211" s="47"/>
      <c r="EZ211" s="47"/>
      <c r="FA211" s="47"/>
      <c r="FB211" s="47"/>
      <c r="FC211" s="47"/>
      <c r="FD211" s="47"/>
      <c r="FE211" s="47"/>
      <c r="FF211" s="47"/>
      <c r="FG211" s="47"/>
      <c r="FH211" s="47"/>
      <c r="FI211" s="47"/>
      <c r="FJ211" s="47"/>
      <c r="FK211" s="47"/>
      <c r="FL211" s="47"/>
      <c r="FM211" s="47"/>
      <c r="FN211" s="47"/>
      <c r="FO211" s="47"/>
      <c r="FP211" s="47"/>
      <c r="FQ211" s="47"/>
      <c r="FR211" s="47"/>
      <c r="FS211" s="47"/>
      <c r="FT211" s="47"/>
      <c r="FU211" s="47"/>
      <c r="FV211" s="47"/>
      <c r="FW211" s="47"/>
      <c r="FX211" s="47"/>
      <c r="FY211" s="47"/>
      <c r="FZ211" s="47"/>
      <c r="GA211" s="47"/>
      <c r="GB211" s="47"/>
      <c r="GC211" s="47"/>
      <c r="GD211" s="47"/>
      <c r="GE211" s="47"/>
      <c r="GF211" s="47"/>
      <c r="GG211" s="47"/>
      <c r="GH211" s="47"/>
      <c r="GI211" s="47"/>
      <c r="GJ211" s="47"/>
      <c r="GK211" s="47"/>
      <c r="GL211" s="47"/>
      <c r="GM211" s="47"/>
      <c r="GN211" s="47"/>
      <c r="GO211" s="47"/>
      <c r="GP211" s="47"/>
      <c r="GQ211" s="47"/>
      <c r="GR211" s="47"/>
      <c r="GS211" s="47"/>
      <c r="GT211" s="47"/>
      <c r="GU211" s="47"/>
      <c r="GV211" s="47"/>
      <c r="GW211" s="47"/>
      <c r="GX211" s="47"/>
      <c r="GY211" s="47"/>
      <c r="GZ211" s="47"/>
      <c r="HA211" s="47"/>
      <c r="HB211" s="47"/>
      <c r="HC211" s="47"/>
      <c r="HD211" s="47"/>
      <c r="HE211" s="47"/>
      <c r="HF211" s="47"/>
      <c r="HG211" s="47"/>
      <c r="HH211" s="47"/>
      <c r="HI211" s="47"/>
      <c r="HJ211" s="47"/>
      <c r="HK211" s="47"/>
      <c r="HL211" s="47"/>
      <c r="HM211" s="47"/>
      <c r="HN211" s="47"/>
      <c r="HO211" s="47"/>
      <c r="HP211" s="47"/>
      <c r="HQ211" s="47"/>
      <c r="HR211" s="47"/>
      <c r="HS211" s="47"/>
      <c r="HT211" s="47"/>
      <c r="HU211" s="47"/>
      <c r="HV211" s="47"/>
      <c r="HW211" s="47"/>
      <c r="HX211" s="47"/>
      <c r="HY211" s="47"/>
      <c r="HZ211" s="47"/>
      <c r="IA211" s="47"/>
      <c r="IB211" s="47"/>
      <c r="IC211" s="47"/>
      <c r="ID211" s="47"/>
      <c r="IE211" s="47"/>
      <c r="IF211" s="47"/>
      <c r="IG211" s="47"/>
      <c r="IH211" s="47"/>
      <c r="II211" s="47"/>
      <c r="IJ211" s="47"/>
      <c r="IK211" s="47"/>
      <c r="IL211" s="47"/>
      <c r="IM211" s="47"/>
      <c r="IN211" s="47"/>
      <c r="IO211" s="47"/>
      <c r="IP211" s="47"/>
      <c r="IQ211" s="47"/>
      <c r="IR211" s="47"/>
      <c r="IS211" s="47"/>
      <c r="IT211" s="47"/>
      <c r="IU211" s="47"/>
      <c r="IV211" s="47"/>
      <c r="IW211" s="47"/>
      <c r="IX211" s="47"/>
      <c r="IY211" s="47"/>
      <c r="IZ211" s="47"/>
      <c r="JA211" s="47"/>
      <c r="JB211" s="47"/>
      <c r="JC211" s="47"/>
      <c r="JD211" s="47"/>
      <c r="JE211" s="47"/>
      <c r="JF211" s="47"/>
      <c r="JG211" s="47"/>
      <c r="JH211" s="47"/>
      <c r="JI211" s="47"/>
      <c r="JJ211" s="47"/>
      <c r="JK211" s="47"/>
      <c r="JL211" s="47"/>
      <c r="JM211" s="47"/>
      <c r="JN211" s="47"/>
      <c r="JO211" s="47"/>
      <c r="JP211" s="47"/>
      <c r="JQ211" s="47"/>
      <c r="JR211" s="47"/>
      <c r="JS211" s="47"/>
      <c r="JT211" s="47"/>
      <c r="JU211" s="47"/>
      <c r="JV211" s="47"/>
      <c r="JW211" s="47"/>
      <c r="JX211" s="47"/>
      <c r="JY211" s="47"/>
      <c r="JZ211" s="47"/>
      <c r="KA211" s="47"/>
      <c r="KB211" s="47"/>
      <c r="KC211" s="47"/>
      <c r="KD211" s="47"/>
      <c r="KE211" s="47"/>
      <c r="KF211" s="47"/>
      <c r="KG211" s="47"/>
      <c r="KH211" s="47"/>
      <c r="KI211" s="47"/>
      <c r="KJ211" s="47"/>
      <c r="KK211" s="47"/>
      <c r="KL211" s="47"/>
      <c r="KM211" s="47"/>
      <c r="KN211" s="47"/>
      <c r="KO211" s="47"/>
      <c r="KP211" s="47"/>
      <c r="KQ211" s="47"/>
      <c r="KR211" s="47"/>
      <c r="KS211" s="47"/>
      <c r="KT211" s="47"/>
      <c r="KU211" s="47"/>
      <c r="KV211" s="47"/>
      <c r="KW211" s="47"/>
      <c r="KX211" s="47"/>
      <c r="KY211" s="47"/>
      <c r="KZ211" s="47"/>
      <c r="LA211" s="47"/>
      <c r="LB211" s="47"/>
      <c r="LC211" s="47"/>
      <c r="LD211" s="47"/>
      <c r="LE211" s="47"/>
      <c r="LF211" s="47"/>
      <c r="LG211" s="47"/>
      <c r="LH211" s="47"/>
      <c r="LI211" s="47"/>
      <c r="LJ211" s="47"/>
      <c r="LK211" s="47"/>
      <c r="LL211" s="47"/>
      <c r="LM211" s="47"/>
      <c r="LN211" s="47"/>
      <c r="LO211" s="47"/>
      <c r="LP211" s="47"/>
      <c r="LQ211" s="47"/>
      <c r="LR211" s="47"/>
      <c r="LS211" s="47"/>
      <c r="LT211" s="47"/>
      <c r="LU211" s="47"/>
      <c r="LV211" s="47"/>
      <c r="LW211" s="47"/>
      <c r="LX211" s="47"/>
      <c r="LY211" s="47"/>
      <c r="LZ211" s="47"/>
      <c r="MA211" s="47"/>
      <c r="MB211" s="47"/>
      <c r="MC211" s="47"/>
      <c r="MD211" s="47"/>
      <c r="ME211" s="47"/>
      <c r="MF211" s="47"/>
      <c r="MG211" s="47"/>
      <c r="MH211" s="47"/>
      <c r="MI211" s="47"/>
      <c r="MJ211" s="47"/>
      <c r="MK211" s="47"/>
      <c r="ML211" s="47"/>
      <c r="MM211" s="47"/>
      <c r="MN211" s="47"/>
      <c r="MO211" s="47"/>
      <c r="MP211" s="47"/>
      <c r="MQ211" s="47"/>
      <c r="MR211" s="47"/>
      <c r="MS211" s="47"/>
      <c r="MT211" s="47"/>
      <c r="MU211" s="47"/>
      <c r="MV211" s="47"/>
      <c r="MW211" s="47"/>
      <c r="MX211" s="47"/>
      <c r="MY211" s="47"/>
      <c r="MZ211" s="47"/>
      <c r="NA211" s="47"/>
      <c r="NB211" s="47"/>
      <c r="NC211" s="47"/>
      <c r="ND211" s="47"/>
      <c r="NE211" s="47"/>
      <c r="NF211" s="47"/>
      <c r="NG211" s="47"/>
      <c r="NH211" s="47"/>
      <c r="NI211" s="47"/>
      <c r="NJ211" s="47"/>
      <c r="NK211" s="47"/>
      <c r="NL211" s="47"/>
      <c r="NM211" s="47"/>
      <c r="NN211" s="47"/>
      <c r="NO211" s="47"/>
      <c r="NP211" s="47"/>
      <c r="NQ211" s="47"/>
      <c r="NR211" s="47"/>
      <c r="NS211" s="47"/>
      <c r="NT211" s="47"/>
      <c r="NU211" s="47"/>
      <c r="NV211" s="47"/>
      <c r="NW211" s="47"/>
      <c r="NX211" s="47"/>
      <c r="NY211" s="47"/>
      <c r="NZ211" s="47"/>
      <c r="OA211" s="47"/>
      <c r="OB211" s="47"/>
      <c r="OC211" s="47"/>
      <c r="OD211" s="47"/>
      <c r="OE211" s="47"/>
      <c r="OF211" s="47"/>
      <c r="OG211" s="47"/>
      <c r="OH211" s="47"/>
      <c r="OI211" s="47"/>
      <c r="OJ211" s="47"/>
      <c r="OK211" s="47"/>
      <c r="OL211" s="47"/>
      <c r="OM211" s="47"/>
      <c r="ON211" s="47"/>
      <c r="OO211" s="47"/>
      <c r="OP211" s="47"/>
      <c r="OQ211" s="47"/>
      <c r="OR211" s="47"/>
      <c r="OS211" s="47"/>
      <c r="OT211" s="47"/>
      <c r="OU211" s="47"/>
      <c r="OV211" s="47"/>
      <c r="OW211" s="47"/>
      <c r="OX211" s="47"/>
      <c r="OY211" s="47"/>
      <c r="OZ211" s="47"/>
      <c r="PA211" s="47"/>
      <c r="PB211" s="47"/>
      <c r="PC211" s="47"/>
      <c r="PD211" s="47"/>
      <c r="PE211" s="47"/>
      <c r="PF211" s="47"/>
      <c r="PG211" s="47"/>
      <c r="PH211" s="47"/>
      <c r="PI211" s="47"/>
      <c r="PJ211" s="47"/>
      <c r="PK211" s="47"/>
      <c r="PL211" s="47"/>
      <c r="PM211" s="47"/>
      <c r="PN211" s="47"/>
      <c r="PO211" s="47"/>
      <c r="PP211" s="47"/>
      <c r="PQ211" s="47"/>
      <c r="PR211" s="47"/>
      <c r="PS211" s="47"/>
      <c r="PT211" s="47"/>
      <c r="PU211" s="47"/>
      <c r="PV211" s="47"/>
      <c r="PW211" s="47"/>
      <c r="PX211" s="47"/>
      <c r="PY211" s="47"/>
      <c r="PZ211" s="47"/>
      <c r="QA211" s="47"/>
      <c r="QB211" s="47"/>
      <c r="QC211" s="47"/>
      <c r="QD211" s="47"/>
      <c r="QE211" s="47"/>
      <c r="QF211" s="47"/>
      <c r="QG211" s="47"/>
      <c r="QH211" s="47"/>
      <c r="QI211" s="47"/>
      <c r="QJ211" s="47"/>
      <c r="QK211" s="47"/>
      <c r="QL211" s="47"/>
      <c r="QM211" s="47"/>
      <c r="QN211" s="47"/>
      <c r="QO211" s="47"/>
      <c r="QP211" s="47"/>
      <c r="QQ211" s="47"/>
      <c r="QR211" s="47"/>
      <c r="QS211" s="47"/>
      <c r="QT211" s="47"/>
      <c r="QU211" s="47"/>
      <c r="QV211" s="47"/>
      <c r="QW211" s="47"/>
      <c r="QX211" s="47"/>
      <c r="QY211" s="47"/>
      <c r="QZ211" s="47"/>
      <c r="RA211" s="47"/>
      <c r="RB211" s="47"/>
      <c r="RC211" s="47"/>
      <c r="RD211" s="47"/>
      <c r="RE211" s="47"/>
      <c r="RF211" s="47"/>
      <c r="RG211" s="47"/>
      <c r="RH211" s="47"/>
      <c r="RI211" s="47"/>
      <c r="RJ211" s="47"/>
      <c r="RK211" s="47"/>
      <c r="RL211" s="47"/>
      <c r="RM211" s="47"/>
      <c r="RN211" s="47"/>
      <c r="RO211" s="47"/>
      <c r="RP211" s="47"/>
      <c r="RQ211" s="47"/>
      <c r="RR211" s="47"/>
      <c r="RS211" s="47"/>
      <c r="RT211" s="47"/>
      <c r="RU211" s="47"/>
      <c r="RV211" s="47"/>
      <c r="RW211" s="47"/>
      <c r="RX211" s="47"/>
      <c r="RY211" s="47"/>
      <c r="RZ211" s="47"/>
      <c r="SA211" s="47"/>
    </row>
    <row r="212" spans="1:495" s="48" customFormat="1" ht="69.75" customHeight="1">
      <c r="A212" s="107"/>
      <c r="B212" s="108"/>
      <c r="C212" s="21" t="s">
        <v>8</v>
      </c>
      <c r="D212" s="20">
        <v>0</v>
      </c>
      <c r="E212" s="20">
        <v>0</v>
      </c>
      <c r="F212" s="20">
        <v>0</v>
      </c>
      <c r="G212" s="1">
        <v>0</v>
      </c>
      <c r="H212" s="73"/>
      <c r="I212" s="73"/>
      <c r="J212" s="75"/>
      <c r="K212" s="75"/>
      <c r="L212" s="113"/>
      <c r="M212" s="7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c r="CH212" s="47"/>
      <c r="CI212" s="47"/>
      <c r="CJ212" s="47"/>
      <c r="CK212" s="47"/>
      <c r="CL212" s="47"/>
      <c r="CM212" s="47"/>
      <c r="CN212" s="47"/>
      <c r="CO212" s="47"/>
      <c r="CP212" s="47"/>
      <c r="CQ212" s="47"/>
      <c r="CR212" s="47"/>
      <c r="CS212" s="47"/>
      <c r="CT212" s="47"/>
      <c r="CU212" s="47"/>
      <c r="CV212" s="47"/>
      <c r="CW212" s="47"/>
      <c r="CX212" s="47"/>
      <c r="CY212" s="47"/>
      <c r="CZ212" s="47"/>
      <c r="DA212" s="47"/>
      <c r="DB212" s="47"/>
      <c r="DC212" s="47"/>
      <c r="DD212" s="47"/>
      <c r="DE212" s="47"/>
      <c r="DF212" s="47"/>
      <c r="DG212" s="47"/>
      <c r="DH212" s="47"/>
      <c r="DI212" s="47"/>
      <c r="DJ212" s="47"/>
      <c r="DK212" s="47"/>
      <c r="DL212" s="47"/>
      <c r="DM212" s="47"/>
      <c r="DN212" s="47"/>
      <c r="DO212" s="47"/>
      <c r="DP212" s="47"/>
      <c r="DQ212" s="47"/>
      <c r="DR212" s="47"/>
      <c r="DS212" s="47"/>
      <c r="DT212" s="47"/>
      <c r="DU212" s="47"/>
      <c r="DV212" s="47"/>
      <c r="DW212" s="47"/>
      <c r="DX212" s="47"/>
      <c r="DY212" s="47"/>
      <c r="DZ212" s="47"/>
      <c r="EA212" s="47"/>
      <c r="EB212" s="47"/>
      <c r="EC212" s="47"/>
      <c r="ED212" s="47"/>
      <c r="EE212" s="47"/>
      <c r="EF212" s="47"/>
      <c r="EG212" s="47"/>
      <c r="EH212" s="47"/>
      <c r="EI212" s="47"/>
      <c r="EJ212" s="47"/>
      <c r="EK212" s="47"/>
      <c r="EL212" s="47"/>
      <c r="EM212" s="47"/>
      <c r="EN212" s="47"/>
      <c r="EO212" s="47"/>
      <c r="EP212" s="47"/>
      <c r="EQ212" s="47"/>
      <c r="ER212" s="47"/>
      <c r="ES212" s="47"/>
      <c r="ET212" s="47"/>
      <c r="EU212" s="47"/>
      <c r="EV212" s="47"/>
      <c r="EW212" s="47"/>
      <c r="EX212" s="47"/>
      <c r="EY212" s="47"/>
      <c r="EZ212" s="47"/>
      <c r="FA212" s="47"/>
      <c r="FB212" s="47"/>
      <c r="FC212" s="47"/>
      <c r="FD212" s="47"/>
      <c r="FE212" s="47"/>
      <c r="FF212" s="47"/>
      <c r="FG212" s="47"/>
      <c r="FH212" s="47"/>
      <c r="FI212" s="47"/>
      <c r="FJ212" s="47"/>
      <c r="FK212" s="47"/>
      <c r="FL212" s="47"/>
      <c r="FM212" s="47"/>
      <c r="FN212" s="47"/>
      <c r="FO212" s="47"/>
      <c r="FP212" s="47"/>
      <c r="FQ212" s="47"/>
      <c r="FR212" s="47"/>
      <c r="FS212" s="47"/>
      <c r="FT212" s="47"/>
      <c r="FU212" s="47"/>
      <c r="FV212" s="47"/>
      <c r="FW212" s="47"/>
      <c r="FX212" s="47"/>
      <c r="FY212" s="47"/>
      <c r="FZ212" s="47"/>
      <c r="GA212" s="47"/>
      <c r="GB212" s="47"/>
      <c r="GC212" s="47"/>
      <c r="GD212" s="47"/>
      <c r="GE212" s="47"/>
      <c r="GF212" s="47"/>
      <c r="GG212" s="47"/>
      <c r="GH212" s="47"/>
      <c r="GI212" s="47"/>
      <c r="GJ212" s="47"/>
      <c r="GK212" s="47"/>
      <c r="GL212" s="47"/>
      <c r="GM212" s="47"/>
      <c r="GN212" s="47"/>
      <c r="GO212" s="47"/>
      <c r="GP212" s="47"/>
      <c r="GQ212" s="47"/>
      <c r="GR212" s="47"/>
      <c r="GS212" s="47"/>
      <c r="GT212" s="47"/>
      <c r="GU212" s="47"/>
      <c r="GV212" s="47"/>
      <c r="GW212" s="47"/>
      <c r="GX212" s="47"/>
      <c r="GY212" s="47"/>
      <c r="GZ212" s="47"/>
      <c r="HA212" s="47"/>
      <c r="HB212" s="47"/>
      <c r="HC212" s="47"/>
      <c r="HD212" s="47"/>
      <c r="HE212" s="47"/>
      <c r="HF212" s="47"/>
      <c r="HG212" s="47"/>
      <c r="HH212" s="47"/>
      <c r="HI212" s="47"/>
      <c r="HJ212" s="47"/>
      <c r="HK212" s="47"/>
      <c r="HL212" s="47"/>
      <c r="HM212" s="47"/>
      <c r="HN212" s="47"/>
      <c r="HO212" s="47"/>
      <c r="HP212" s="47"/>
      <c r="HQ212" s="47"/>
      <c r="HR212" s="47"/>
      <c r="HS212" s="47"/>
      <c r="HT212" s="47"/>
      <c r="HU212" s="47"/>
      <c r="HV212" s="47"/>
      <c r="HW212" s="47"/>
      <c r="HX212" s="47"/>
      <c r="HY212" s="47"/>
      <c r="HZ212" s="47"/>
      <c r="IA212" s="47"/>
      <c r="IB212" s="47"/>
      <c r="IC212" s="47"/>
      <c r="ID212" s="47"/>
      <c r="IE212" s="47"/>
      <c r="IF212" s="47"/>
      <c r="IG212" s="47"/>
      <c r="IH212" s="47"/>
      <c r="II212" s="47"/>
      <c r="IJ212" s="47"/>
      <c r="IK212" s="47"/>
      <c r="IL212" s="47"/>
      <c r="IM212" s="47"/>
      <c r="IN212" s="47"/>
      <c r="IO212" s="47"/>
      <c r="IP212" s="47"/>
      <c r="IQ212" s="47"/>
      <c r="IR212" s="47"/>
      <c r="IS212" s="47"/>
      <c r="IT212" s="47"/>
      <c r="IU212" s="47"/>
      <c r="IV212" s="47"/>
      <c r="IW212" s="47"/>
      <c r="IX212" s="47"/>
      <c r="IY212" s="47"/>
      <c r="IZ212" s="47"/>
      <c r="JA212" s="47"/>
      <c r="JB212" s="47"/>
      <c r="JC212" s="47"/>
      <c r="JD212" s="47"/>
      <c r="JE212" s="47"/>
      <c r="JF212" s="47"/>
      <c r="JG212" s="47"/>
      <c r="JH212" s="47"/>
      <c r="JI212" s="47"/>
      <c r="JJ212" s="47"/>
      <c r="JK212" s="47"/>
      <c r="JL212" s="47"/>
      <c r="JM212" s="47"/>
      <c r="JN212" s="47"/>
      <c r="JO212" s="47"/>
      <c r="JP212" s="47"/>
      <c r="JQ212" s="47"/>
      <c r="JR212" s="47"/>
      <c r="JS212" s="47"/>
      <c r="JT212" s="47"/>
      <c r="JU212" s="47"/>
      <c r="JV212" s="47"/>
      <c r="JW212" s="47"/>
      <c r="JX212" s="47"/>
      <c r="JY212" s="47"/>
      <c r="JZ212" s="47"/>
      <c r="KA212" s="47"/>
      <c r="KB212" s="47"/>
      <c r="KC212" s="47"/>
      <c r="KD212" s="47"/>
      <c r="KE212" s="47"/>
      <c r="KF212" s="47"/>
      <c r="KG212" s="47"/>
      <c r="KH212" s="47"/>
      <c r="KI212" s="47"/>
      <c r="KJ212" s="47"/>
      <c r="KK212" s="47"/>
      <c r="KL212" s="47"/>
      <c r="KM212" s="47"/>
      <c r="KN212" s="47"/>
      <c r="KO212" s="47"/>
      <c r="KP212" s="47"/>
      <c r="KQ212" s="47"/>
      <c r="KR212" s="47"/>
      <c r="KS212" s="47"/>
      <c r="KT212" s="47"/>
      <c r="KU212" s="47"/>
      <c r="KV212" s="47"/>
      <c r="KW212" s="47"/>
      <c r="KX212" s="47"/>
      <c r="KY212" s="47"/>
      <c r="KZ212" s="47"/>
      <c r="LA212" s="47"/>
      <c r="LB212" s="47"/>
      <c r="LC212" s="47"/>
      <c r="LD212" s="47"/>
      <c r="LE212" s="47"/>
      <c r="LF212" s="47"/>
      <c r="LG212" s="47"/>
      <c r="LH212" s="47"/>
      <c r="LI212" s="47"/>
      <c r="LJ212" s="47"/>
      <c r="LK212" s="47"/>
      <c r="LL212" s="47"/>
      <c r="LM212" s="47"/>
      <c r="LN212" s="47"/>
      <c r="LO212" s="47"/>
      <c r="LP212" s="47"/>
      <c r="LQ212" s="47"/>
      <c r="LR212" s="47"/>
      <c r="LS212" s="47"/>
      <c r="LT212" s="47"/>
      <c r="LU212" s="47"/>
      <c r="LV212" s="47"/>
      <c r="LW212" s="47"/>
      <c r="LX212" s="47"/>
      <c r="LY212" s="47"/>
      <c r="LZ212" s="47"/>
      <c r="MA212" s="47"/>
      <c r="MB212" s="47"/>
      <c r="MC212" s="47"/>
      <c r="MD212" s="47"/>
      <c r="ME212" s="47"/>
      <c r="MF212" s="47"/>
      <c r="MG212" s="47"/>
      <c r="MH212" s="47"/>
      <c r="MI212" s="47"/>
      <c r="MJ212" s="47"/>
      <c r="MK212" s="47"/>
      <c r="ML212" s="47"/>
      <c r="MM212" s="47"/>
      <c r="MN212" s="47"/>
      <c r="MO212" s="47"/>
      <c r="MP212" s="47"/>
      <c r="MQ212" s="47"/>
      <c r="MR212" s="47"/>
      <c r="MS212" s="47"/>
      <c r="MT212" s="47"/>
      <c r="MU212" s="47"/>
      <c r="MV212" s="47"/>
      <c r="MW212" s="47"/>
      <c r="MX212" s="47"/>
      <c r="MY212" s="47"/>
      <c r="MZ212" s="47"/>
      <c r="NA212" s="47"/>
      <c r="NB212" s="47"/>
      <c r="NC212" s="47"/>
      <c r="ND212" s="47"/>
      <c r="NE212" s="47"/>
      <c r="NF212" s="47"/>
      <c r="NG212" s="47"/>
      <c r="NH212" s="47"/>
      <c r="NI212" s="47"/>
      <c r="NJ212" s="47"/>
      <c r="NK212" s="47"/>
      <c r="NL212" s="47"/>
      <c r="NM212" s="47"/>
      <c r="NN212" s="47"/>
      <c r="NO212" s="47"/>
      <c r="NP212" s="47"/>
      <c r="NQ212" s="47"/>
      <c r="NR212" s="47"/>
      <c r="NS212" s="47"/>
      <c r="NT212" s="47"/>
      <c r="NU212" s="47"/>
      <c r="NV212" s="47"/>
      <c r="NW212" s="47"/>
      <c r="NX212" s="47"/>
      <c r="NY212" s="47"/>
      <c r="NZ212" s="47"/>
      <c r="OA212" s="47"/>
      <c r="OB212" s="47"/>
      <c r="OC212" s="47"/>
      <c r="OD212" s="47"/>
      <c r="OE212" s="47"/>
      <c r="OF212" s="47"/>
      <c r="OG212" s="47"/>
      <c r="OH212" s="47"/>
      <c r="OI212" s="47"/>
      <c r="OJ212" s="47"/>
      <c r="OK212" s="47"/>
      <c r="OL212" s="47"/>
      <c r="OM212" s="47"/>
      <c r="ON212" s="47"/>
      <c r="OO212" s="47"/>
      <c r="OP212" s="47"/>
      <c r="OQ212" s="47"/>
      <c r="OR212" s="47"/>
      <c r="OS212" s="47"/>
      <c r="OT212" s="47"/>
      <c r="OU212" s="47"/>
      <c r="OV212" s="47"/>
      <c r="OW212" s="47"/>
      <c r="OX212" s="47"/>
      <c r="OY212" s="47"/>
      <c r="OZ212" s="47"/>
      <c r="PA212" s="47"/>
      <c r="PB212" s="47"/>
      <c r="PC212" s="47"/>
      <c r="PD212" s="47"/>
      <c r="PE212" s="47"/>
      <c r="PF212" s="47"/>
      <c r="PG212" s="47"/>
      <c r="PH212" s="47"/>
      <c r="PI212" s="47"/>
      <c r="PJ212" s="47"/>
      <c r="PK212" s="47"/>
      <c r="PL212" s="47"/>
      <c r="PM212" s="47"/>
      <c r="PN212" s="47"/>
      <c r="PO212" s="47"/>
      <c r="PP212" s="47"/>
      <c r="PQ212" s="47"/>
      <c r="PR212" s="47"/>
      <c r="PS212" s="47"/>
      <c r="PT212" s="47"/>
      <c r="PU212" s="47"/>
      <c r="PV212" s="47"/>
      <c r="PW212" s="47"/>
      <c r="PX212" s="47"/>
      <c r="PY212" s="47"/>
      <c r="PZ212" s="47"/>
      <c r="QA212" s="47"/>
      <c r="QB212" s="47"/>
      <c r="QC212" s="47"/>
      <c r="QD212" s="47"/>
      <c r="QE212" s="47"/>
      <c r="QF212" s="47"/>
      <c r="QG212" s="47"/>
      <c r="QH212" s="47"/>
      <c r="QI212" s="47"/>
      <c r="QJ212" s="47"/>
      <c r="QK212" s="47"/>
      <c r="QL212" s="47"/>
      <c r="QM212" s="47"/>
      <c r="QN212" s="47"/>
      <c r="QO212" s="47"/>
      <c r="QP212" s="47"/>
      <c r="QQ212" s="47"/>
      <c r="QR212" s="47"/>
      <c r="QS212" s="47"/>
      <c r="QT212" s="47"/>
      <c r="QU212" s="47"/>
      <c r="QV212" s="47"/>
      <c r="QW212" s="47"/>
      <c r="QX212" s="47"/>
      <c r="QY212" s="47"/>
      <c r="QZ212" s="47"/>
      <c r="RA212" s="47"/>
      <c r="RB212" s="47"/>
      <c r="RC212" s="47"/>
      <c r="RD212" s="47"/>
      <c r="RE212" s="47"/>
      <c r="RF212" s="47"/>
      <c r="RG212" s="47"/>
      <c r="RH212" s="47"/>
      <c r="RI212" s="47"/>
      <c r="RJ212" s="47"/>
      <c r="RK212" s="47"/>
      <c r="RL212" s="47"/>
      <c r="RM212" s="47"/>
      <c r="RN212" s="47"/>
      <c r="RO212" s="47"/>
      <c r="RP212" s="47"/>
      <c r="RQ212" s="47"/>
      <c r="RR212" s="47"/>
      <c r="RS212" s="47"/>
      <c r="RT212" s="47"/>
      <c r="RU212" s="47"/>
      <c r="RV212" s="47"/>
      <c r="RW212" s="47"/>
      <c r="RX212" s="47"/>
      <c r="RY212" s="47"/>
      <c r="RZ212" s="47"/>
      <c r="SA212" s="47"/>
    </row>
    <row r="213" spans="1:495" s="48" customFormat="1" ht="12.75">
      <c r="A213" s="107" t="s">
        <v>101</v>
      </c>
      <c r="B213" s="108" t="s">
        <v>102</v>
      </c>
      <c r="C213" s="21" t="s">
        <v>4</v>
      </c>
      <c r="D213" s="20">
        <f>SUM(D214:D217)</f>
        <v>140</v>
      </c>
      <c r="E213" s="20">
        <f t="shared" ref="E213:F213" si="87">SUM(E214:E217)</f>
        <v>19.841999999999999</v>
      </c>
      <c r="F213" s="20">
        <f t="shared" si="87"/>
        <v>19.841999999999999</v>
      </c>
      <c r="G213" s="1">
        <f t="shared" si="77"/>
        <v>0.14172857142857143</v>
      </c>
      <c r="H213" s="73" t="s">
        <v>130</v>
      </c>
      <c r="I213" s="73" t="s">
        <v>153</v>
      </c>
      <c r="J213" s="92" t="s">
        <v>146</v>
      </c>
      <c r="K213" s="75" t="s">
        <v>322</v>
      </c>
      <c r="L213" s="75" t="s">
        <v>374</v>
      </c>
      <c r="M213" s="77">
        <v>809</v>
      </c>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c r="CH213" s="47"/>
      <c r="CI213" s="47"/>
      <c r="CJ213" s="47"/>
      <c r="CK213" s="47"/>
      <c r="CL213" s="47"/>
      <c r="CM213" s="47"/>
      <c r="CN213" s="47"/>
      <c r="CO213" s="47"/>
      <c r="CP213" s="47"/>
      <c r="CQ213" s="47"/>
      <c r="CR213" s="47"/>
      <c r="CS213" s="47"/>
      <c r="CT213" s="47"/>
      <c r="CU213" s="47"/>
      <c r="CV213" s="47"/>
      <c r="CW213" s="47"/>
      <c r="CX213" s="47"/>
      <c r="CY213" s="47"/>
      <c r="CZ213" s="47"/>
      <c r="DA213" s="47"/>
      <c r="DB213" s="47"/>
      <c r="DC213" s="47"/>
      <c r="DD213" s="47"/>
      <c r="DE213" s="47"/>
      <c r="DF213" s="47"/>
      <c r="DG213" s="47"/>
      <c r="DH213" s="47"/>
      <c r="DI213" s="47"/>
      <c r="DJ213" s="47"/>
      <c r="DK213" s="47"/>
      <c r="DL213" s="47"/>
      <c r="DM213" s="47"/>
      <c r="DN213" s="47"/>
      <c r="DO213" s="47"/>
      <c r="DP213" s="47"/>
      <c r="DQ213" s="47"/>
      <c r="DR213" s="47"/>
      <c r="DS213" s="47"/>
      <c r="DT213" s="47"/>
      <c r="DU213" s="47"/>
      <c r="DV213" s="47"/>
      <c r="DW213" s="47"/>
      <c r="DX213" s="47"/>
      <c r="DY213" s="47"/>
      <c r="DZ213" s="47"/>
      <c r="EA213" s="47"/>
      <c r="EB213" s="47"/>
      <c r="EC213" s="47"/>
      <c r="ED213" s="47"/>
      <c r="EE213" s="47"/>
      <c r="EF213" s="47"/>
      <c r="EG213" s="47"/>
      <c r="EH213" s="47"/>
      <c r="EI213" s="47"/>
      <c r="EJ213" s="47"/>
      <c r="EK213" s="47"/>
      <c r="EL213" s="47"/>
      <c r="EM213" s="47"/>
      <c r="EN213" s="47"/>
      <c r="EO213" s="47"/>
      <c r="EP213" s="47"/>
      <c r="EQ213" s="47"/>
      <c r="ER213" s="47"/>
      <c r="ES213" s="47"/>
      <c r="ET213" s="47"/>
      <c r="EU213" s="47"/>
      <c r="EV213" s="47"/>
      <c r="EW213" s="47"/>
      <c r="EX213" s="47"/>
      <c r="EY213" s="47"/>
      <c r="EZ213" s="47"/>
      <c r="FA213" s="47"/>
      <c r="FB213" s="47"/>
      <c r="FC213" s="47"/>
      <c r="FD213" s="47"/>
      <c r="FE213" s="47"/>
      <c r="FF213" s="47"/>
      <c r="FG213" s="47"/>
      <c r="FH213" s="47"/>
      <c r="FI213" s="47"/>
      <c r="FJ213" s="47"/>
      <c r="FK213" s="47"/>
      <c r="FL213" s="47"/>
      <c r="FM213" s="47"/>
      <c r="FN213" s="47"/>
      <c r="FO213" s="47"/>
      <c r="FP213" s="47"/>
      <c r="FQ213" s="47"/>
      <c r="FR213" s="47"/>
      <c r="FS213" s="47"/>
      <c r="FT213" s="47"/>
      <c r="FU213" s="47"/>
      <c r="FV213" s="47"/>
      <c r="FW213" s="47"/>
      <c r="FX213" s="47"/>
      <c r="FY213" s="47"/>
      <c r="FZ213" s="47"/>
      <c r="GA213" s="47"/>
      <c r="GB213" s="47"/>
      <c r="GC213" s="47"/>
      <c r="GD213" s="47"/>
      <c r="GE213" s="47"/>
      <c r="GF213" s="47"/>
      <c r="GG213" s="47"/>
      <c r="GH213" s="47"/>
      <c r="GI213" s="47"/>
      <c r="GJ213" s="47"/>
      <c r="GK213" s="47"/>
      <c r="GL213" s="47"/>
      <c r="GM213" s="47"/>
      <c r="GN213" s="47"/>
      <c r="GO213" s="47"/>
      <c r="GP213" s="47"/>
      <c r="GQ213" s="47"/>
      <c r="GR213" s="47"/>
      <c r="GS213" s="47"/>
      <c r="GT213" s="47"/>
      <c r="GU213" s="47"/>
      <c r="GV213" s="47"/>
      <c r="GW213" s="47"/>
      <c r="GX213" s="47"/>
      <c r="GY213" s="47"/>
      <c r="GZ213" s="47"/>
      <c r="HA213" s="47"/>
      <c r="HB213" s="47"/>
      <c r="HC213" s="47"/>
      <c r="HD213" s="47"/>
      <c r="HE213" s="47"/>
      <c r="HF213" s="47"/>
      <c r="HG213" s="47"/>
      <c r="HH213" s="47"/>
      <c r="HI213" s="47"/>
      <c r="HJ213" s="47"/>
      <c r="HK213" s="47"/>
      <c r="HL213" s="47"/>
      <c r="HM213" s="47"/>
      <c r="HN213" s="47"/>
      <c r="HO213" s="47"/>
      <c r="HP213" s="47"/>
      <c r="HQ213" s="47"/>
      <c r="HR213" s="47"/>
      <c r="HS213" s="47"/>
      <c r="HT213" s="47"/>
      <c r="HU213" s="47"/>
      <c r="HV213" s="47"/>
      <c r="HW213" s="47"/>
      <c r="HX213" s="47"/>
      <c r="HY213" s="47"/>
      <c r="HZ213" s="47"/>
      <c r="IA213" s="47"/>
      <c r="IB213" s="47"/>
      <c r="IC213" s="47"/>
      <c r="ID213" s="47"/>
      <c r="IE213" s="47"/>
      <c r="IF213" s="47"/>
      <c r="IG213" s="47"/>
      <c r="IH213" s="47"/>
      <c r="II213" s="47"/>
      <c r="IJ213" s="47"/>
      <c r="IK213" s="47"/>
      <c r="IL213" s="47"/>
      <c r="IM213" s="47"/>
      <c r="IN213" s="47"/>
      <c r="IO213" s="47"/>
      <c r="IP213" s="47"/>
      <c r="IQ213" s="47"/>
      <c r="IR213" s="47"/>
      <c r="IS213" s="47"/>
      <c r="IT213" s="47"/>
      <c r="IU213" s="47"/>
      <c r="IV213" s="47"/>
      <c r="IW213" s="47"/>
      <c r="IX213" s="47"/>
      <c r="IY213" s="47"/>
      <c r="IZ213" s="47"/>
      <c r="JA213" s="47"/>
      <c r="JB213" s="47"/>
      <c r="JC213" s="47"/>
      <c r="JD213" s="47"/>
      <c r="JE213" s="47"/>
      <c r="JF213" s="47"/>
      <c r="JG213" s="47"/>
      <c r="JH213" s="47"/>
      <c r="JI213" s="47"/>
      <c r="JJ213" s="47"/>
      <c r="JK213" s="47"/>
      <c r="JL213" s="47"/>
      <c r="JM213" s="47"/>
      <c r="JN213" s="47"/>
      <c r="JO213" s="47"/>
      <c r="JP213" s="47"/>
      <c r="JQ213" s="47"/>
      <c r="JR213" s="47"/>
      <c r="JS213" s="47"/>
      <c r="JT213" s="47"/>
      <c r="JU213" s="47"/>
      <c r="JV213" s="47"/>
      <c r="JW213" s="47"/>
      <c r="JX213" s="47"/>
      <c r="JY213" s="47"/>
      <c r="JZ213" s="47"/>
      <c r="KA213" s="47"/>
      <c r="KB213" s="47"/>
      <c r="KC213" s="47"/>
      <c r="KD213" s="47"/>
      <c r="KE213" s="47"/>
      <c r="KF213" s="47"/>
      <c r="KG213" s="47"/>
      <c r="KH213" s="47"/>
      <c r="KI213" s="47"/>
      <c r="KJ213" s="47"/>
      <c r="KK213" s="47"/>
      <c r="KL213" s="47"/>
      <c r="KM213" s="47"/>
      <c r="KN213" s="47"/>
      <c r="KO213" s="47"/>
      <c r="KP213" s="47"/>
      <c r="KQ213" s="47"/>
      <c r="KR213" s="47"/>
      <c r="KS213" s="47"/>
      <c r="KT213" s="47"/>
      <c r="KU213" s="47"/>
      <c r="KV213" s="47"/>
      <c r="KW213" s="47"/>
      <c r="KX213" s="47"/>
      <c r="KY213" s="47"/>
      <c r="KZ213" s="47"/>
      <c r="LA213" s="47"/>
      <c r="LB213" s="47"/>
      <c r="LC213" s="47"/>
      <c r="LD213" s="47"/>
      <c r="LE213" s="47"/>
      <c r="LF213" s="47"/>
      <c r="LG213" s="47"/>
      <c r="LH213" s="47"/>
      <c r="LI213" s="47"/>
      <c r="LJ213" s="47"/>
      <c r="LK213" s="47"/>
      <c r="LL213" s="47"/>
      <c r="LM213" s="47"/>
      <c r="LN213" s="47"/>
      <c r="LO213" s="47"/>
      <c r="LP213" s="47"/>
      <c r="LQ213" s="47"/>
      <c r="LR213" s="47"/>
      <c r="LS213" s="47"/>
      <c r="LT213" s="47"/>
      <c r="LU213" s="47"/>
      <c r="LV213" s="47"/>
      <c r="LW213" s="47"/>
      <c r="LX213" s="47"/>
      <c r="LY213" s="47"/>
      <c r="LZ213" s="47"/>
      <c r="MA213" s="47"/>
      <c r="MB213" s="47"/>
      <c r="MC213" s="47"/>
      <c r="MD213" s="47"/>
      <c r="ME213" s="47"/>
      <c r="MF213" s="47"/>
      <c r="MG213" s="47"/>
      <c r="MH213" s="47"/>
      <c r="MI213" s="47"/>
      <c r="MJ213" s="47"/>
      <c r="MK213" s="47"/>
      <c r="ML213" s="47"/>
      <c r="MM213" s="47"/>
      <c r="MN213" s="47"/>
      <c r="MO213" s="47"/>
      <c r="MP213" s="47"/>
      <c r="MQ213" s="47"/>
      <c r="MR213" s="47"/>
      <c r="MS213" s="47"/>
      <c r="MT213" s="47"/>
      <c r="MU213" s="47"/>
      <c r="MV213" s="47"/>
      <c r="MW213" s="47"/>
      <c r="MX213" s="47"/>
      <c r="MY213" s="47"/>
      <c r="MZ213" s="47"/>
      <c r="NA213" s="47"/>
      <c r="NB213" s="47"/>
      <c r="NC213" s="47"/>
      <c r="ND213" s="47"/>
      <c r="NE213" s="47"/>
      <c r="NF213" s="47"/>
      <c r="NG213" s="47"/>
      <c r="NH213" s="47"/>
      <c r="NI213" s="47"/>
      <c r="NJ213" s="47"/>
      <c r="NK213" s="47"/>
      <c r="NL213" s="47"/>
      <c r="NM213" s="47"/>
      <c r="NN213" s="47"/>
      <c r="NO213" s="47"/>
      <c r="NP213" s="47"/>
      <c r="NQ213" s="47"/>
      <c r="NR213" s="47"/>
      <c r="NS213" s="47"/>
      <c r="NT213" s="47"/>
      <c r="NU213" s="47"/>
      <c r="NV213" s="47"/>
      <c r="NW213" s="47"/>
      <c r="NX213" s="47"/>
      <c r="NY213" s="47"/>
      <c r="NZ213" s="47"/>
      <c r="OA213" s="47"/>
      <c r="OB213" s="47"/>
      <c r="OC213" s="47"/>
      <c r="OD213" s="47"/>
      <c r="OE213" s="47"/>
      <c r="OF213" s="47"/>
      <c r="OG213" s="47"/>
      <c r="OH213" s="47"/>
      <c r="OI213" s="47"/>
      <c r="OJ213" s="47"/>
      <c r="OK213" s="47"/>
      <c r="OL213" s="47"/>
      <c r="OM213" s="47"/>
      <c r="ON213" s="47"/>
      <c r="OO213" s="47"/>
      <c r="OP213" s="47"/>
      <c r="OQ213" s="47"/>
      <c r="OR213" s="47"/>
      <c r="OS213" s="47"/>
      <c r="OT213" s="47"/>
      <c r="OU213" s="47"/>
      <c r="OV213" s="47"/>
      <c r="OW213" s="47"/>
      <c r="OX213" s="47"/>
      <c r="OY213" s="47"/>
      <c r="OZ213" s="47"/>
      <c r="PA213" s="47"/>
      <c r="PB213" s="47"/>
      <c r="PC213" s="47"/>
      <c r="PD213" s="47"/>
      <c r="PE213" s="47"/>
      <c r="PF213" s="47"/>
      <c r="PG213" s="47"/>
      <c r="PH213" s="47"/>
      <c r="PI213" s="47"/>
      <c r="PJ213" s="47"/>
      <c r="PK213" s="47"/>
      <c r="PL213" s="47"/>
      <c r="PM213" s="47"/>
      <c r="PN213" s="47"/>
      <c r="PO213" s="47"/>
      <c r="PP213" s="47"/>
      <c r="PQ213" s="47"/>
      <c r="PR213" s="47"/>
      <c r="PS213" s="47"/>
      <c r="PT213" s="47"/>
      <c r="PU213" s="47"/>
      <c r="PV213" s="47"/>
      <c r="PW213" s="47"/>
      <c r="PX213" s="47"/>
      <c r="PY213" s="47"/>
      <c r="PZ213" s="47"/>
      <c r="QA213" s="47"/>
      <c r="QB213" s="47"/>
      <c r="QC213" s="47"/>
      <c r="QD213" s="47"/>
      <c r="QE213" s="47"/>
      <c r="QF213" s="47"/>
      <c r="QG213" s="47"/>
      <c r="QH213" s="47"/>
      <c r="QI213" s="47"/>
      <c r="QJ213" s="47"/>
      <c r="QK213" s="47"/>
      <c r="QL213" s="47"/>
      <c r="QM213" s="47"/>
      <c r="QN213" s="47"/>
      <c r="QO213" s="47"/>
      <c r="QP213" s="47"/>
      <c r="QQ213" s="47"/>
      <c r="QR213" s="47"/>
      <c r="QS213" s="47"/>
      <c r="QT213" s="47"/>
      <c r="QU213" s="47"/>
      <c r="QV213" s="47"/>
      <c r="QW213" s="47"/>
      <c r="QX213" s="47"/>
      <c r="QY213" s="47"/>
      <c r="QZ213" s="47"/>
      <c r="RA213" s="47"/>
      <c r="RB213" s="47"/>
      <c r="RC213" s="47"/>
      <c r="RD213" s="47"/>
      <c r="RE213" s="47"/>
      <c r="RF213" s="47"/>
      <c r="RG213" s="47"/>
      <c r="RH213" s="47"/>
      <c r="RI213" s="47"/>
      <c r="RJ213" s="47"/>
      <c r="RK213" s="47"/>
      <c r="RL213" s="47"/>
      <c r="RM213" s="47"/>
      <c r="RN213" s="47"/>
      <c r="RO213" s="47"/>
      <c r="RP213" s="47"/>
      <c r="RQ213" s="47"/>
      <c r="RR213" s="47"/>
      <c r="RS213" s="47"/>
      <c r="RT213" s="47"/>
      <c r="RU213" s="47"/>
      <c r="RV213" s="47"/>
      <c r="RW213" s="47"/>
      <c r="RX213" s="47"/>
      <c r="RY213" s="47"/>
      <c r="RZ213" s="47"/>
      <c r="SA213" s="47"/>
    </row>
    <row r="214" spans="1:495" s="48" customFormat="1" ht="12.75">
      <c r="A214" s="107"/>
      <c r="B214" s="108"/>
      <c r="C214" s="21" t="s">
        <v>5</v>
      </c>
      <c r="D214" s="20">
        <v>140</v>
      </c>
      <c r="E214" s="23">
        <v>19.841999999999999</v>
      </c>
      <c r="F214" s="23">
        <v>19.841999999999999</v>
      </c>
      <c r="G214" s="1">
        <f t="shared" si="77"/>
        <v>0.14172857142857143</v>
      </c>
      <c r="H214" s="73"/>
      <c r="I214" s="73"/>
      <c r="J214" s="92"/>
      <c r="K214" s="75"/>
      <c r="L214" s="75"/>
      <c r="M214" s="7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c r="CG214" s="47"/>
      <c r="CH214" s="47"/>
      <c r="CI214" s="47"/>
      <c r="CJ214" s="47"/>
      <c r="CK214" s="47"/>
      <c r="CL214" s="47"/>
      <c r="CM214" s="47"/>
      <c r="CN214" s="47"/>
      <c r="CO214" s="47"/>
      <c r="CP214" s="47"/>
      <c r="CQ214" s="47"/>
      <c r="CR214" s="47"/>
      <c r="CS214" s="47"/>
      <c r="CT214" s="47"/>
      <c r="CU214" s="47"/>
      <c r="CV214" s="47"/>
      <c r="CW214" s="47"/>
      <c r="CX214" s="47"/>
      <c r="CY214" s="47"/>
      <c r="CZ214" s="47"/>
      <c r="DA214" s="47"/>
      <c r="DB214" s="47"/>
      <c r="DC214" s="47"/>
      <c r="DD214" s="47"/>
      <c r="DE214" s="47"/>
      <c r="DF214" s="47"/>
      <c r="DG214" s="47"/>
      <c r="DH214" s="47"/>
      <c r="DI214" s="47"/>
      <c r="DJ214" s="47"/>
      <c r="DK214" s="47"/>
      <c r="DL214" s="47"/>
      <c r="DM214" s="47"/>
      <c r="DN214" s="47"/>
      <c r="DO214" s="47"/>
      <c r="DP214" s="47"/>
      <c r="DQ214" s="47"/>
      <c r="DR214" s="47"/>
      <c r="DS214" s="47"/>
      <c r="DT214" s="47"/>
      <c r="DU214" s="47"/>
      <c r="DV214" s="47"/>
      <c r="DW214" s="47"/>
      <c r="DX214" s="47"/>
      <c r="DY214" s="47"/>
      <c r="DZ214" s="47"/>
      <c r="EA214" s="47"/>
      <c r="EB214" s="47"/>
      <c r="EC214" s="47"/>
      <c r="ED214" s="47"/>
      <c r="EE214" s="47"/>
      <c r="EF214" s="47"/>
      <c r="EG214" s="47"/>
      <c r="EH214" s="47"/>
      <c r="EI214" s="47"/>
      <c r="EJ214" s="47"/>
      <c r="EK214" s="47"/>
      <c r="EL214" s="47"/>
      <c r="EM214" s="47"/>
      <c r="EN214" s="47"/>
      <c r="EO214" s="47"/>
      <c r="EP214" s="47"/>
      <c r="EQ214" s="47"/>
      <c r="ER214" s="47"/>
      <c r="ES214" s="47"/>
      <c r="ET214" s="47"/>
      <c r="EU214" s="47"/>
      <c r="EV214" s="47"/>
      <c r="EW214" s="47"/>
      <c r="EX214" s="47"/>
      <c r="EY214" s="47"/>
      <c r="EZ214" s="47"/>
      <c r="FA214" s="47"/>
      <c r="FB214" s="47"/>
      <c r="FC214" s="47"/>
      <c r="FD214" s="47"/>
      <c r="FE214" s="47"/>
      <c r="FF214" s="47"/>
      <c r="FG214" s="47"/>
      <c r="FH214" s="47"/>
      <c r="FI214" s="47"/>
      <c r="FJ214" s="47"/>
      <c r="FK214" s="47"/>
      <c r="FL214" s="47"/>
      <c r="FM214" s="47"/>
      <c r="FN214" s="47"/>
      <c r="FO214" s="47"/>
      <c r="FP214" s="47"/>
      <c r="FQ214" s="47"/>
      <c r="FR214" s="47"/>
      <c r="FS214" s="47"/>
      <c r="FT214" s="47"/>
      <c r="FU214" s="47"/>
      <c r="FV214" s="47"/>
      <c r="FW214" s="47"/>
      <c r="FX214" s="47"/>
      <c r="FY214" s="47"/>
      <c r="FZ214" s="47"/>
      <c r="GA214" s="47"/>
      <c r="GB214" s="47"/>
      <c r="GC214" s="47"/>
      <c r="GD214" s="47"/>
      <c r="GE214" s="47"/>
      <c r="GF214" s="47"/>
      <c r="GG214" s="47"/>
      <c r="GH214" s="47"/>
      <c r="GI214" s="47"/>
      <c r="GJ214" s="47"/>
      <c r="GK214" s="47"/>
      <c r="GL214" s="47"/>
      <c r="GM214" s="47"/>
      <c r="GN214" s="47"/>
      <c r="GO214" s="47"/>
      <c r="GP214" s="47"/>
      <c r="GQ214" s="47"/>
      <c r="GR214" s="47"/>
      <c r="GS214" s="47"/>
      <c r="GT214" s="47"/>
      <c r="GU214" s="47"/>
      <c r="GV214" s="47"/>
      <c r="GW214" s="47"/>
      <c r="GX214" s="47"/>
      <c r="GY214" s="47"/>
      <c r="GZ214" s="47"/>
      <c r="HA214" s="47"/>
      <c r="HB214" s="47"/>
      <c r="HC214" s="47"/>
      <c r="HD214" s="47"/>
      <c r="HE214" s="47"/>
      <c r="HF214" s="47"/>
      <c r="HG214" s="47"/>
      <c r="HH214" s="47"/>
      <c r="HI214" s="47"/>
      <c r="HJ214" s="47"/>
      <c r="HK214" s="47"/>
      <c r="HL214" s="47"/>
      <c r="HM214" s="47"/>
      <c r="HN214" s="47"/>
      <c r="HO214" s="47"/>
      <c r="HP214" s="47"/>
      <c r="HQ214" s="47"/>
      <c r="HR214" s="47"/>
      <c r="HS214" s="47"/>
      <c r="HT214" s="47"/>
      <c r="HU214" s="47"/>
      <c r="HV214" s="47"/>
      <c r="HW214" s="47"/>
      <c r="HX214" s="47"/>
      <c r="HY214" s="47"/>
      <c r="HZ214" s="47"/>
      <c r="IA214" s="47"/>
      <c r="IB214" s="47"/>
      <c r="IC214" s="47"/>
      <c r="ID214" s="47"/>
      <c r="IE214" s="47"/>
      <c r="IF214" s="47"/>
      <c r="IG214" s="47"/>
      <c r="IH214" s="47"/>
      <c r="II214" s="47"/>
      <c r="IJ214" s="47"/>
      <c r="IK214" s="47"/>
      <c r="IL214" s="47"/>
      <c r="IM214" s="47"/>
      <c r="IN214" s="47"/>
      <c r="IO214" s="47"/>
      <c r="IP214" s="47"/>
      <c r="IQ214" s="47"/>
      <c r="IR214" s="47"/>
      <c r="IS214" s="47"/>
      <c r="IT214" s="47"/>
      <c r="IU214" s="47"/>
      <c r="IV214" s="47"/>
      <c r="IW214" s="47"/>
      <c r="IX214" s="47"/>
      <c r="IY214" s="47"/>
      <c r="IZ214" s="47"/>
      <c r="JA214" s="47"/>
      <c r="JB214" s="47"/>
      <c r="JC214" s="47"/>
      <c r="JD214" s="47"/>
      <c r="JE214" s="47"/>
      <c r="JF214" s="47"/>
      <c r="JG214" s="47"/>
      <c r="JH214" s="47"/>
      <c r="JI214" s="47"/>
      <c r="JJ214" s="47"/>
      <c r="JK214" s="47"/>
      <c r="JL214" s="47"/>
      <c r="JM214" s="47"/>
      <c r="JN214" s="47"/>
      <c r="JO214" s="47"/>
      <c r="JP214" s="47"/>
      <c r="JQ214" s="47"/>
      <c r="JR214" s="47"/>
      <c r="JS214" s="47"/>
      <c r="JT214" s="47"/>
      <c r="JU214" s="47"/>
      <c r="JV214" s="47"/>
      <c r="JW214" s="47"/>
      <c r="JX214" s="47"/>
      <c r="JY214" s="47"/>
      <c r="JZ214" s="47"/>
      <c r="KA214" s="47"/>
      <c r="KB214" s="47"/>
      <c r="KC214" s="47"/>
      <c r="KD214" s="47"/>
      <c r="KE214" s="47"/>
      <c r="KF214" s="47"/>
      <c r="KG214" s="47"/>
      <c r="KH214" s="47"/>
      <c r="KI214" s="47"/>
      <c r="KJ214" s="47"/>
      <c r="KK214" s="47"/>
      <c r="KL214" s="47"/>
      <c r="KM214" s="47"/>
      <c r="KN214" s="47"/>
      <c r="KO214" s="47"/>
      <c r="KP214" s="47"/>
      <c r="KQ214" s="47"/>
      <c r="KR214" s="47"/>
      <c r="KS214" s="47"/>
      <c r="KT214" s="47"/>
      <c r="KU214" s="47"/>
      <c r="KV214" s="47"/>
      <c r="KW214" s="47"/>
      <c r="KX214" s="47"/>
      <c r="KY214" s="47"/>
      <c r="KZ214" s="47"/>
      <c r="LA214" s="47"/>
      <c r="LB214" s="47"/>
      <c r="LC214" s="47"/>
      <c r="LD214" s="47"/>
      <c r="LE214" s="47"/>
      <c r="LF214" s="47"/>
      <c r="LG214" s="47"/>
      <c r="LH214" s="47"/>
      <c r="LI214" s="47"/>
      <c r="LJ214" s="47"/>
      <c r="LK214" s="47"/>
      <c r="LL214" s="47"/>
      <c r="LM214" s="47"/>
      <c r="LN214" s="47"/>
      <c r="LO214" s="47"/>
      <c r="LP214" s="47"/>
      <c r="LQ214" s="47"/>
      <c r="LR214" s="47"/>
      <c r="LS214" s="47"/>
      <c r="LT214" s="47"/>
      <c r="LU214" s="47"/>
      <c r="LV214" s="47"/>
      <c r="LW214" s="47"/>
      <c r="LX214" s="47"/>
      <c r="LY214" s="47"/>
      <c r="LZ214" s="47"/>
      <c r="MA214" s="47"/>
      <c r="MB214" s="47"/>
      <c r="MC214" s="47"/>
      <c r="MD214" s="47"/>
      <c r="ME214" s="47"/>
      <c r="MF214" s="47"/>
      <c r="MG214" s="47"/>
      <c r="MH214" s="47"/>
      <c r="MI214" s="47"/>
      <c r="MJ214" s="47"/>
      <c r="MK214" s="47"/>
      <c r="ML214" s="47"/>
      <c r="MM214" s="47"/>
      <c r="MN214" s="47"/>
      <c r="MO214" s="47"/>
      <c r="MP214" s="47"/>
      <c r="MQ214" s="47"/>
      <c r="MR214" s="47"/>
      <c r="MS214" s="47"/>
      <c r="MT214" s="47"/>
      <c r="MU214" s="47"/>
      <c r="MV214" s="47"/>
      <c r="MW214" s="47"/>
      <c r="MX214" s="47"/>
      <c r="MY214" s="47"/>
      <c r="MZ214" s="47"/>
      <c r="NA214" s="47"/>
      <c r="NB214" s="47"/>
      <c r="NC214" s="47"/>
      <c r="ND214" s="47"/>
      <c r="NE214" s="47"/>
      <c r="NF214" s="47"/>
      <c r="NG214" s="47"/>
      <c r="NH214" s="47"/>
      <c r="NI214" s="47"/>
      <c r="NJ214" s="47"/>
      <c r="NK214" s="47"/>
      <c r="NL214" s="47"/>
      <c r="NM214" s="47"/>
      <c r="NN214" s="47"/>
      <c r="NO214" s="47"/>
      <c r="NP214" s="47"/>
      <c r="NQ214" s="47"/>
      <c r="NR214" s="47"/>
      <c r="NS214" s="47"/>
      <c r="NT214" s="47"/>
      <c r="NU214" s="47"/>
      <c r="NV214" s="47"/>
      <c r="NW214" s="47"/>
      <c r="NX214" s="47"/>
      <c r="NY214" s="47"/>
      <c r="NZ214" s="47"/>
      <c r="OA214" s="47"/>
      <c r="OB214" s="47"/>
      <c r="OC214" s="47"/>
      <c r="OD214" s="47"/>
      <c r="OE214" s="47"/>
      <c r="OF214" s="47"/>
      <c r="OG214" s="47"/>
      <c r="OH214" s="47"/>
      <c r="OI214" s="47"/>
      <c r="OJ214" s="47"/>
      <c r="OK214" s="47"/>
      <c r="OL214" s="47"/>
      <c r="OM214" s="47"/>
      <c r="ON214" s="47"/>
      <c r="OO214" s="47"/>
      <c r="OP214" s="47"/>
      <c r="OQ214" s="47"/>
      <c r="OR214" s="47"/>
      <c r="OS214" s="47"/>
      <c r="OT214" s="47"/>
      <c r="OU214" s="47"/>
      <c r="OV214" s="47"/>
      <c r="OW214" s="47"/>
      <c r="OX214" s="47"/>
      <c r="OY214" s="47"/>
      <c r="OZ214" s="47"/>
      <c r="PA214" s="47"/>
      <c r="PB214" s="47"/>
      <c r="PC214" s="47"/>
      <c r="PD214" s="47"/>
      <c r="PE214" s="47"/>
      <c r="PF214" s="47"/>
      <c r="PG214" s="47"/>
      <c r="PH214" s="47"/>
      <c r="PI214" s="47"/>
      <c r="PJ214" s="47"/>
      <c r="PK214" s="47"/>
      <c r="PL214" s="47"/>
      <c r="PM214" s="47"/>
      <c r="PN214" s="47"/>
      <c r="PO214" s="47"/>
      <c r="PP214" s="47"/>
      <c r="PQ214" s="47"/>
      <c r="PR214" s="47"/>
      <c r="PS214" s="47"/>
      <c r="PT214" s="47"/>
      <c r="PU214" s="47"/>
      <c r="PV214" s="47"/>
      <c r="PW214" s="47"/>
      <c r="PX214" s="47"/>
      <c r="PY214" s="47"/>
      <c r="PZ214" s="47"/>
      <c r="QA214" s="47"/>
      <c r="QB214" s="47"/>
      <c r="QC214" s="47"/>
      <c r="QD214" s="47"/>
      <c r="QE214" s="47"/>
      <c r="QF214" s="47"/>
      <c r="QG214" s="47"/>
      <c r="QH214" s="47"/>
      <c r="QI214" s="47"/>
      <c r="QJ214" s="47"/>
      <c r="QK214" s="47"/>
      <c r="QL214" s="47"/>
      <c r="QM214" s="47"/>
      <c r="QN214" s="47"/>
      <c r="QO214" s="47"/>
      <c r="QP214" s="47"/>
      <c r="QQ214" s="47"/>
      <c r="QR214" s="47"/>
      <c r="QS214" s="47"/>
      <c r="QT214" s="47"/>
      <c r="QU214" s="47"/>
      <c r="QV214" s="47"/>
      <c r="QW214" s="47"/>
      <c r="QX214" s="47"/>
      <c r="QY214" s="47"/>
      <c r="QZ214" s="47"/>
      <c r="RA214" s="47"/>
      <c r="RB214" s="47"/>
      <c r="RC214" s="47"/>
      <c r="RD214" s="47"/>
      <c r="RE214" s="47"/>
      <c r="RF214" s="47"/>
      <c r="RG214" s="47"/>
      <c r="RH214" s="47"/>
      <c r="RI214" s="47"/>
      <c r="RJ214" s="47"/>
      <c r="RK214" s="47"/>
      <c r="RL214" s="47"/>
      <c r="RM214" s="47"/>
      <c r="RN214" s="47"/>
      <c r="RO214" s="47"/>
      <c r="RP214" s="47"/>
      <c r="RQ214" s="47"/>
      <c r="RR214" s="47"/>
      <c r="RS214" s="47"/>
      <c r="RT214" s="47"/>
      <c r="RU214" s="47"/>
      <c r="RV214" s="47"/>
      <c r="RW214" s="47"/>
      <c r="RX214" s="47"/>
      <c r="RY214" s="47"/>
      <c r="RZ214" s="47"/>
      <c r="SA214" s="47"/>
    </row>
    <row r="215" spans="1:495" s="48" customFormat="1" ht="12.75">
      <c r="A215" s="107"/>
      <c r="B215" s="108"/>
      <c r="C215" s="21" t="s">
        <v>6</v>
      </c>
      <c r="D215" s="20">
        <v>0</v>
      </c>
      <c r="E215" s="20">
        <v>0</v>
      </c>
      <c r="F215" s="20">
        <v>0</v>
      </c>
      <c r="G215" s="1">
        <v>0</v>
      </c>
      <c r="H215" s="73"/>
      <c r="I215" s="73"/>
      <c r="J215" s="92"/>
      <c r="K215" s="75"/>
      <c r="L215" s="75"/>
      <c r="M215" s="7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c r="CH215" s="47"/>
      <c r="CI215" s="47"/>
      <c r="CJ215" s="47"/>
      <c r="CK215" s="47"/>
      <c r="CL215" s="47"/>
      <c r="CM215" s="47"/>
      <c r="CN215" s="47"/>
      <c r="CO215" s="47"/>
      <c r="CP215" s="47"/>
      <c r="CQ215" s="47"/>
      <c r="CR215" s="47"/>
      <c r="CS215" s="47"/>
      <c r="CT215" s="47"/>
      <c r="CU215" s="47"/>
      <c r="CV215" s="47"/>
      <c r="CW215" s="47"/>
      <c r="CX215" s="47"/>
      <c r="CY215" s="47"/>
      <c r="CZ215" s="47"/>
      <c r="DA215" s="47"/>
      <c r="DB215" s="47"/>
      <c r="DC215" s="47"/>
      <c r="DD215" s="47"/>
      <c r="DE215" s="47"/>
      <c r="DF215" s="47"/>
      <c r="DG215" s="47"/>
      <c r="DH215" s="47"/>
      <c r="DI215" s="47"/>
      <c r="DJ215" s="47"/>
      <c r="DK215" s="47"/>
      <c r="DL215" s="47"/>
      <c r="DM215" s="47"/>
      <c r="DN215" s="47"/>
      <c r="DO215" s="47"/>
      <c r="DP215" s="47"/>
      <c r="DQ215" s="47"/>
      <c r="DR215" s="47"/>
      <c r="DS215" s="47"/>
      <c r="DT215" s="47"/>
      <c r="DU215" s="47"/>
      <c r="DV215" s="47"/>
      <c r="DW215" s="47"/>
      <c r="DX215" s="47"/>
      <c r="DY215" s="47"/>
      <c r="DZ215" s="47"/>
      <c r="EA215" s="47"/>
      <c r="EB215" s="47"/>
      <c r="EC215" s="47"/>
      <c r="ED215" s="47"/>
      <c r="EE215" s="47"/>
      <c r="EF215" s="47"/>
      <c r="EG215" s="47"/>
      <c r="EH215" s="47"/>
      <c r="EI215" s="47"/>
      <c r="EJ215" s="47"/>
      <c r="EK215" s="47"/>
      <c r="EL215" s="47"/>
      <c r="EM215" s="47"/>
      <c r="EN215" s="47"/>
      <c r="EO215" s="47"/>
      <c r="EP215" s="47"/>
      <c r="EQ215" s="47"/>
      <c r="ER215" s="47"/>
      <c r="ES215" s="47"/>
      <c r="ET215" s="47"/>
      <c r="EU215" s="47"/>
      <c r="EV215" s="47"/>
      <c r="EW215" s="47"/>
      <c r="EX215" s="47"/>
      <c r="EY215" s="47"/>
      <c r="EZ215" s="47"/>
      <c r="FA215" s="47"/>
      <c r="FB215" s="47"/>
      <c r="FC215" s="47"/>
      <c r="FD215" s="47"/>
      <c r="FE215" s="47"/>
      <c r="FF215" s="47"/>
      <c r="FG215" s="47"/>
      <c r="FH215" s="47"/>
      <c r="FI215" s="47"/>
      <c r="FJ215" s="47"/>
      <c r="FK215" s="47"/>
      <c r="FL215" s="47"/>
      <c r="FM215" s="47"/>
      <c r="FN215" s="47"/>
      <c r="FO215" s="47"/>
      <c r="FP215" s="47"/>
      <c r="FQ215" s="47"/>
      <c r="FR215" s="47"/>
      <c r="FS215" s="47"/>
      <c r="FT215" s="47"/>
      <c r="FU215" s="47"/>
      <c r="FV215" s="47"/>
      <c r="FW215" s="47"/>
      <c r="FX215" s="47"/>
      <c r="FY215" s="47"/>
      <c r="FZ215" s="47"/>
      <c r="GA215" s="47"/>
      <c r="GB215" s="47"/>
      <c r="GC215" s="47"/>
      <c r="GD215" s="47"/>
      <c r="GE215" s="47"/>
      <c r="GF215" s="47"/>
      <c r="GG215" s="47"/>
      <c r="GH215" s="47"/>
      <c r="GI215" s="47"/>
      <c r="GJ215" s="47"/>
      <c r="GK215" s="47"/>
      <c r="GL215" s="47"/>
      <c r="GM215" s="47"/>
      <c r="GN215" s="47"/>
      <c r="GO215" s="47"/>
      <c r="GP215" s="47"/>
      <c r="GQ215" s="47"/>
      <c r="GR215" s="47"/>
      <c r="GS215" s="47"/>
      <c r="GT215" s="47"/>
      <c r="GU215" s="47"/>
      <c r="GV215" s="47"/>
      <c r="GW215" s="47"/>
      <c r="GX215" s="47"/>
      <c r="GY215" s="47"/>
      <c r="GZ215" s="47"/>
      <c r="HA215" s="47"/>
      <c r="HB215" s="47"/>
      <c r="HC215" s="47"/>
      <c r="HD215" s="47"/>
      <c r="HE215" s="47"/>
      <c r="HF215" s="47"/>
      <c r="HG215" s="47"/>
      <c r="HH215" s="47"/>
      <c r="HI215" s="47"/>
      <c r="HJ215" s="47"/>
      <c r="HK215" s="47"/>
      <c r="HL215" s="47"/>
      <c r="HM215" s="47"/>
      <c r="HN215" s="47"/>
      <c r="HO215" s="47"/>
      <c r="HP215" s="47"/>
      <c r="HQ215" s="47"/>
      <c r="HR215" s="47"/>
      <c r="HS215" s="47"/>
      <c r="HT215" s="47"/>
      <c r="HU215" s="47"/>
      <c r="HV215" s="47"/>
      <c r="HW215" s="47"/>
      <c r="HX215" s="47"/>
      <c r="HY215" s="47"/>
      <c r="HZ215" s="47"/>
      <c r="IA215" s="47"/>
      <c r="IB215" s="47"/>
      <c r="IC215" s="47"/>
      <c r="ID215" s="47"/>
      <c r="IE215" s="47"/>
      <c r="IF215" s="47"/>
      <c r="IG215" s="47"/>
      <c r="IH215" s="47"/>
      <c r="II215" s="47"/>
      <c r="IJ215" s="47"/>
      <c r="IK215" s="47"/>
      <c r="IL215" s="47"/>
      <c r="IM215" s="47"/>
      <c r="IN215" s="47"/>
      <c r="IO215" s="47"/>
      <c r="IP215" s="47"/>
      <c r="IQ215" s="47"/>
      <c r="IR215" s="47"/>
      <c r="IS215" s="47"/>
      <c r="IT215" s="47"/>
      <c r="IU215" s="47"/>
      <c r="IV215" s="47"/>
      <c r="IW215" s="47"/>
      <c r="IX215" s="47"/>
      <c r="IY215" s="47"/>
      <c r="IZ215" s="47"/>
      <c r="JA215" s="47"/>
      <c r="JB215" s="47"/>
      <c r="JC215" s="47"/>
      <c r="JD215" s="47"/>
      <c r="JE215" s="47"/>
      <c r="JF215" s="47"/>
      <c r="JG215" s="47"/>
      <c r="JH215" s="47"/>
      <c r="JI215" s="47"/>
      <c r="JJ215" s="47"/>
      <c r="JK215" s="47"/>
      <c r="JL215" s="47"/>
      <c r="JM215" s="47"/>
      <c r="JN215" s="47"/>
      <c r="JO215" s="47"/>
      <c r="JP215" s="47"/>
      <c r="JQ215" s="47"/>
      <c r="JR215" s="47"/>
      <c r="JS215" s="47"/>
      <c r="JT215" s="47"/>
      <c r="JU215" s="47"/>
      <c r="JV215" s="47"/>
      <c r="JW215" s="47"/>
      <c r="JX215" s="47"/>
      <c r="JY215" s="47"/>
      <c r="JZ215" s="47"/>
      <c r="KA215" s="47"/>
      <c r="KB215" s="47"/>
      <c r="KC215" s="47"/>
      <c r="KD215" s="47"/>
      <c r="KE215" s="47"/>
      <c r="KF215" s="47"/>
      <c r="KG215" s="47"/>
      <c r="KH215" s="47"/>
      <c r="KI215" s="47"/>
      <c r="KJ215" s="47"/>
      <c r="KK215" s="47"/>
      <c r="KL215" s="47"/>
      <c r="KM215" s="47"/>
      <c r="KN215" s="47"/>
      <c r="KO215" s="47"/>
      <c r="KP215" s="47"/>
      <c r="KQ215" s="47"/>
      <c r="KR215" s="47"/>
      <c r="KS215" s="47"/>
      <c r="KT215" s="47"/>
      <c r="KU215" s="47"/>
      <c r="KV215" s="47"/>
      <c r="KW215" s="47"/>
      <c r="KX215" s="47"/>
      <c r="KY215" s="47"/>
      <c r="KZ215" s="47"/>
      <c r="LA215" s="47"/>
      <c r="LB215" s="47"/>
      <c r="LC215" s="47"/>
      <c r="LD215" s="47"/>
      <c r="LE215" s="47"/>
      <c r="LF215" s="47"/>
      <c r="LG215" s="47"/>
      <c r="LH215" s="47"/>
      <c r="LI215" s="47"/>
      <c r="LJ215" s="47"/>
      <c r="LK215" s="47"/>
      <c r="LL215" s="47"/>
      <c r="LM215" s="47"/>
      <c r="LN215" s="47"/>
      <c r="LO215" s="47"/>
      <c r="LP215" s="47"/>
      <c r="LQ215" s="47"/>
      <c r="LR215" s="47"/>
      <c r="LS215" s="47"/>
      <c r="LT215" s="47"/>
      <c r="LU215" s="47"/>
      <c r="LV215" s="47"/>
      <c r="LW215" s="47"/>
      <c r="LX215" s="47"/>
      <c r="LY215" s="47"/>
      <c r="LZ215" s="47"/>
      <c r="MA215" s="47"/>
      <c r="MB215" s="47"/>
      <c r="MC215" s="47"/>
      <c r="MD215" s="47"/>
      <c r="ME215" s="47"/>
      <c r="MF215" s="47"/>
      <c r="MG215" s="47"/>
      <c r="MH215" s="47"/>
      <c r="MI215" s="47"/>
      <c r="MJ215" s="47"/>
      <c r="MK215" s="47"/>
      <c r="ML215" s="47"/>
      <c r="MM215" s="47"/>
      <c r="MN215" s="47"/>
      <c r="MO215" s="47"/>
      <c r="MP215" s="47"/>
      <c r="MQ215" s="47"/>
      <c r="MR215" s="47"/>
      <c r="MS215" s="47"/>
      <c r="MT215" s="47"/>
      <c r="MU215" s="47"/>
      <c r="MV215" s="47"/>
      <c r="MW215" s="47"/>
      <c r="MX215" s="47"/>
      <c r="MY215" s="47"/>
      <c r="MZ215" s="47"/>
      <c r="NA215" s="47"/>
      <c r="NB215" s="47"/>
      <c r="NC215" s="47"/>
      <c r="ND215" s="47"/>
      <c r="NE215" s="47"/>
      <c r="NF215" s="47"/>
      <c r="NG215" s="47"/>
      <c r="NH215" s="47"/>
      <c r="NI215" s="47"/>
      <c r="NJ215" s="47"/>
      <c r="NK215" s="47"/>
      <c r="NL215" s="47"/>
      <c r="NM215" s="47"/>
      <c r="NN215" s="47"/>
      <c r="NO215" s="47"/>
      <c r="NP215" s="47"/>
      <c r="NQ215" s="47"/>
      <c r="NR215" s="47"/>
      <c r="NS215" s="47"/>
      <c r="NT215" s="47"/>
      <c r="NU215" s="47"/>
      <c r="NV215" s="47"/>
      <c r="NW215" s="47"/>
      <c r="NX215" s="47"/>
      <c r="NY215" s="47"/>
      <c r="NZ215" s="47"/>
      <c r="OA215" s="47"/>
      <c r="OB215" s="47"/>
      <c r="OC215" s="47"/>
      <c r="OD215" s="47"/>
      <c r="OE215" s="47"/>
      <c r="OF215" s="47"/>
      <c r="OG215" s="47"/>
      <c r="OH215" s="47"/>
      <c r="OI215" s="47"/>
      <c r="OJ215" s="47"/>
      <c r="OK215" s="47"/>
      <c r="OL215" s="47"/>
      <c r="OM215" s="47"/>
      <c r="ON215" s="47"/>
      <c r="OO215" s="47"/>
      <c r="OP215" s="47"/>
      <c r="OQ215" s="47"/>
      <c r="OR215" s="47"/>
      <c r="OS215" s="47"/>
      <c r="OT215" s="47"/>
      <c r="OU215" s="47"/>
      <c r="OV215" s="47"/>
      <c r="OW215" s="47"/>
      <c r="OX215" s="47"/>
      <c r="OY215" s="47"/>
      <c r="OZ215" s="47"/>
      <c r="PA215" s="47"/>
      <c r="PB215" s="47"/>
      <c r="PC215" s="47"/>
      <c r="PD215" s="47"/>
      <c r="PE215" s="47"/>
      <c r="PF215" s="47"/>
      <c r="PG215" s="47"/>
      <c r="PH215" s="47"/>
      <c r="PI215" s="47"/>
      <c r="PJ215" s="47"/>
      <c r="PK215" s="47"/>
      <c r="PL215" s="47"/>
      <c r="PM215" s="47"/>
      <c r="PN215" s="47"/>
      <c r="PO215" s="47"/>
      <c r="PP215" s="47"/>
      <c r="PQ215" s="47"/>
      <c r="PR215" s="47"/>
      <c r="PS215" s="47"/>
      <c r="PT215" s="47"/>
      <c r="PU215" s="47"/>
      <c r="PV215" s="47"/>
      <c r="PW215" s="47"/>
      <c r="PX215" s="47"/>
      <c r="PY215" s="47"/>
      <c r="PZ215" s="47"/>
      <c r="QA215" s="47"/>
      <c r="QB215" s="47"/>
      <c r="QC215" s="47"/>
      <c r="QD215" s="47"/>
      <c r="QE215" s="47"/>
      <c r="QF215" s="47"/>
      <c r="QG215" s="47"/>
      <c r="QH215" s="47"/>
      <c r="QI215" s="47"/>
      <c r="QJ215" s="47"/>
      <c r="QK215" s="47"/>
      <c r="QL215" s="47"/>
      <c r="QM215" s="47"/>
      <c r="QN215" s="47"/>
      <c r="QO215" s="47"/>
      <c r="QP215" s="47"/>
      <c r="QQ215" s="47"/>
      <c r="QR215" s="47"/>
      <c r="QS215" s="47"/>
      <c r="QT215" s="47"/>
      <c r="QU215" s="47"/>
      <c r="QV215" s="47"/>
      <c r="QW215" s="47"/>
      <c r="QX215" s="47"/>
      <c r="QY215" s="47"/>
      <c r="QZ215" s="47"/>
      <c r="RA215" s="47"/>
      <c r="RB215" s="47"/>
      <c r="RC215" s="47"/>
      <c r="RD215" s="47"/>
      <c r="RE215" s="47"/>
      <c r="RF215" s="47"/>
      <c r="RG215" s="47"/>
      <c r="RH215" s="47"/>
      <c r="RI215" s="47"/>
      <c r="RJ215" s="47"/>
      <c r="RK215" s="47"/>
      <c r="RL215" s="47"/>
      <c r="RM215" s="47"/>
      <c r="RN215" s="47"/>
      <c r="RO215" s="47"/>
      <c r="RP215" s="47"/>
      <c r="RQ215" s="47"/>
      <c r="RR215" s="47"/>
      <c r="RS215" s="47"/>
      <c r="RT215" s="47"/>
      <c r="RU215" s="47"/>
      <c r="RV215" s="47"/>
      <c r="RW215" s="47"/>
      <c r="RX215" s="47"/>
      <c r="RY215" s="47"/>
      <c r="RZ215" s="47"/>
      <c r="SA215" s="47"/>
    </row>
    <row r="216" spans="1:495" s="48" customFormat="1" ht="12.75">
      <c r="A216" s="107"/>
      <c r="B216" s="108"/>
      <c r="C216" s="21" t="s">
        <v>7</v>
      </c>
      <c r="D216" s="20">
        <v>0</v>
      </c>
      <c r="E216" s="20">
        <v>0</v>
      </c>
      <c r="F216" s="20">
        <v>0</v>
      </c>
      <c r="G216" s="1">
        <v>0</v>
      </c>
      <c r="H216" s="73"/>
      <c r="I216" s="73"/>
      <c r="J216" s="92"/>
      <c r="K216" s="75"/>
      <c r="L216" s="75"/>
      <c r="M216" s="7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c r="CG216" s="47"/>
      <c r="CH216" s="47"/>
      <c r="CI216" s="47"/>
      <c r="CJ216" s="47"/>
      <c r="CK216" s="47"/>
      <c r="CL216" s="47"/>
      <c r="CM216" s="47"/>
      <c r="CN216" s="47"/>
      <c r="CO216" s="47"/>
      <c r="CP216" s="47"/>
      <c r="CQ216" s="47"/>
      <c r="CR216" s="47"/>
      <c r="CS216" s="47"/>
      <c r="CT216" s="47"/>
      <c r="CU216" s="47"/>
      <c r="CV216" s="47"/>
      <c r="CW216" s="47"/>
      <c r="CX216" s="47"/>
      <c r="CY216" s="47"/>
      <c r="CZ216" s="47"/>
      <c r="DA216" s="47"/>
      <c r="DB216" s="47"/>
      <c r="DC216" s="47"/>
      <c r="DD216" s="47"/>
      <c r="DE216" s="47"/>
      <c r="DF216" s="47"/>
      <c r="DG216" s="47"/>
      <c r="DH216" s="47"/>
      <c r="DI216" s="47"/>
      <c r="DJ216" s="47"/>
      <c r="DK216" s="47"/>
      <c r="DL216" s="47"/>
      <c r="DM216" s="47"/>
      <c r="DN216" s="47"/>
      <c r="DO216" s="47"/>
      <c r="DP216" s="47"/>
      <c r="DQ216" s="47"/>
      <c r="DR216" s="47"/>
      <c r="DS216" s="47"/>
      <c r="DT216" s="47"/>
      <c r="DU216" s="47"/>
      <c r="DV216" s="47"/>
      <c r="DW216" s="47"/>
      <c r="DX216" s="47"/>
      <c r="DY216" s="47"/>
      <c r="DZ216" s="47"/>
      <c r="EA216" s="47"/>
      <c r="EB216" s="47"/>
      <c r="EC216" s="47"/>
      <c r="ED216" s="47"/>
      <c r="EE216" s="47"/>
      <c r="EF216" s="47"/>
      <c r="EG216" s="47"/>
      <c r="EH216" s="47"/>
      <c r="EI216" s="47"/>
      <c r="EJ216" s="47"/>
      <c r="EK216" s="47"/>
      <c r="EL216" s="47"/>
      <c r="EM216" s="47"/>
      <c r="EN216" s="47"/>
      <c r="EO216" s="47"/>
      <c r="EP216" s="47"/>
      <c r="EQ216" s="47"/>
      <c r="ER216" s="47"/>
      <c r="ES216" s="47"/>
      <c r="ET216" s="47"/>
      <c r="EU216" s="47"/>
      <c r="EV216" s="47"/>
      <c r="EW216" s="47"/>
      <c r="EX216" s="47"/>
      <c r="EY216" s="47"/>
      <c r="EZ216" s="47"/>
      <c r="FA216" s="47"/>
      <c r="FB216" s="47"/>
      <c r="FC216" s="47"/>
      <c r="FD216" s="47"/>
      <c r="FE216" s="47"/>
      <c r="FF216" s="47"/>
      <c r="FG216" s="47"/>
      <c r="FH216" s="47"/>
      <c r="FI216" s="47"/>
      <c r="FJ216" s="47"/>
      <c r="FK216" s="47"/>
      <c r="FL216" s="47"/>
      <c r="FM216" s="47"/>
      <c r="FN216" s="47"/>
      <c r="FO216" s="47"/>
      <c r="FP216" s="47"/>
      <c r="FQ216" s="47"/>
      <c r="FR216" s="47"/>
      <c r="FS216" s="47"/>
      <c r="FT216" s="47"/>
      <c r="FU216" s="47"/>
      <c r="FV216" s="47"/>
      <c r="FW216" s="47"/>
      <c r="FX216" s="47"/>
      <c r="FY216" s="47"/>
      <c r="FZ216" s="47"/>
      <c r="GA216" s="47"/>
      <c r="GB216" s="47"/>
      <c r="GC216" s="47"/>
      <c r="GD216" s="47"/>
      <c r="GE216" s="47"/>
      <c r="GF216" s="47"/>
      <c r="GG216" s="47"/>
      <c r="GH216" s="47"/>
      <c r="GI216" s="47"/>
      <c r="GJ216" s="47"/>
      <c r="GK216" s="47"/>
      <c r="GL216" s="47"/>
      <c r="GM216" s="47"/>
      <c r="GN216" s="47"/>
      <c r="GO216" s="47"/>
      <c r="GP216" s="47"/>
      <c r="GQ216" s="47"/>
      <c r="GR216" s="47"/>
      <c r="GS216" s="47"/>
      <c r="GT216" s="47"/>
      <c r="GU216" s="47"/>
      <c r="GV216" s="47"/>
      <c r="GW216" s="47"/>
      <c r="GX216" s="47"/>
      <c r="GY216" s="47"/>
      <c r="GZ216" s="47"/>
      <c r="HA216" s="47"/>
      <c r="HB216" s="47"/>
      <c r="HC216" s="47"/>
      <c r="HD216" s="47"/>
      <c r="HE216" s="47"/>
      <c r="HF216" s="47"/>
      <c r="HG216" s="47"/>
      <c r="HH216" s="47"/>
      <c r="HI216" s="47"/>
      <c r="HJ216" s="47"/>
      <c r="HK216" s="47"/>
      <c r="HL216" s="47"/>
      <c r="HM216" s="47"/>
      <c r="HN216" s="47"/>
      <c r="HO216" s="47"/>
      <c r="HP216" s="47"/>
      <c r="HQ216" s="47"/>
      <c r="HR216" s="47"/>
      <c r="HS216" s="47"/>
      <c r="HT216" s="47"/>
      <c r="HU216" s="47"/>
      <c r="HV216" s="47"/>
      <c r="HW216" s="47"/>
      <c r="HX216" s="47"/>
      <c r="HY216" s="47"/>
      <c r="HZ216" s="47"/>
      <c r="IA216" s="47"/>
      <c r="IB216" s="47"/>
      <c r="IC216" s="47"/>
      <c r="ID216" s="47"/>
      <c r="IE216" s="47"/>
      <c r="IF216" s="47"/>
      <c r="IG216" s="47"/>
      <c r="IH216" s="47"/>
      <c r="II216" s="47"/>
      <c r="IJ216" s="47"/>
      <c r="IK216" s="47"/>
      <c r="IL216" s="47"/>
      <c r="IM216" s="47"/>
      <c r="IN216" s="47"/>
      <c r="IO216" s="47"/>
      <c r="IP216" s="47"/>
      <c r="IQ216" s="47"/>
      <c r="IR216" s="47"/>
      <c r="IS216" s="47"/>
      <c r="IT216" s="47"/>
      <c r="IU216" s="47"/>
      <c r="IV216" s="47"/>
      <c r="IW216" s="47"/>
      <c r="IX216" s="47"/>
      <c r="IY216" s="47"/>
      <c r="IZ216" s="47"/>
      <c r="JA216" s="47"/>
      <c r="JB216" s="47"/>
      <c r="JC216" s="47"/>
      <c r="JD216" s="47"/>
      <c r="JE216" s="47"/>
      <c r="JF216" s="47"/>
      <c r="JG216" s="47"/>
      <c r="JH216" s="47"/>
      <c r="JI216" s="47"/>
      <c r="JJ216" s="47"/>
      <c r="JK216" s="47"/>
      <c r="JL216" s="47"/>
      <c r="JM216" s="47"/>
      <c r="JN216" s="47"/>
      <c r="JO216" s="47"/>
      <c r="JP216" s="47"/>
      <c r="JQ216" s="47"/>
      <c r="JR216" s="47"/>
      <c r="JS216" s="47"/>
      <c r="JT216" s="47"/>
      <c r="JU216" s="47"/>
      <c r="JV216" s="47"/>
      <c r="JW216" s="47"/>
      <c r="JX216" s="47"/>
      <c r="JY216" s="47"/>
      <c r="JZ216" s="47"/>
      <c r="KA216" s="47"/>
      <c r="KB216" s="47"/>
      <c r="KC216" s="47"/>
      <c r="KD216" s="47"/>
      <c r="KE216" s="47"/>
      <c r="KF216" s="47"/>
      <c r="KG216" s="47"/>
      <c r="KH216" s="47"/>
      <c r="KI216" s="47"/>
      <c r="KJ216" s="47"/>
      <c r="KK216" s="47"/>
      <c r="KL216" s="47"/>
      <c r="KM216" s="47"/>
      <c r="KN216" s="47"/>
      <c r="KO216" s="47"/>
      <c r="KP216" s="47"/>
      <c r="KQ216" s="47"/>
      <c r="KR216" s="47"/>
      <c r="KS216" s="47"/>
      <c r="KT216" s="47"/>
      <c r="KU216" s="47"/>
      <c r="KV216" s="47"/>
      <c r="KW216" s="47"/>
      <c r="KX216" s="47"/>
      <c r="KY216" s="47"/>
      <c r="KZ216" s="47"/>
      <c r="LA216" s="47"/>
      <c r="LB216" s="47"/>
      <c r="LC216" s="47"/>
      <c r="LD216" s="47"/>
      <c r="LE216" s="47"/>
      <c r="LF216" s="47"/>
      <c r="LG216" s="47"/>
      <c r="LH216" s="47"/>
      <c r="LI216" s="47"/>
      <c r="LJ216" s="47"/>
      <c r="LK216" s="47"/>
      <c r="LL216" s="47"/>
      <c r="LM216" s="47"/>
      <c r="LN216" s="47"/>
      <c r="LO216" s="47"/>
      <c r="LP216" s="47"/>
      <c r="LQ216" s="47"/>
      <c r="LR216" s="47"/>
      <c r="LS216" s="47"/>
      <c r="LT216" s="47"/>
      <c r="LU216" s="47"/>
      <c r="LV216" s="47"/>
      <c r="LW216" s="47"/>
      <c r="LX216" s="47"/>
      <c r="LY216" s="47"/>
      <c r="LZ216" s="47"/>
      <c r="MA216" s="47"/>
      <c r="MB216" s="47"/>
      <c r="MC216" s="47"/>
      <c r="MD216" s="47"/>
      <c r="ME216" s="47"/>
      <c r="MF216" s="47"/>
      <c r="MG216" s="47"/>
      <c r="MH216" s="47"/>
      <c r="MI216" s="47"/>
      <c r="MJ216" s="47"/>
      <c r="MK216" s="47"/>
      <c r="ML216" s="47"/>
      <c r="MM216" s="47"/>
      <c r="MN216" s="47"/>
      <c r="MO216" s="47"/>
      <c r="MP216" s="47"/>
      <c r="MQ216" s="47"/>
      <c r="MR216" s="47"/>
      <c r="MS216" s="47"/>
      <c r="MT216" s="47"/>
      <c r="MU216" s="47"/>
      <c r="MV216" s="47"/>
      <c r="MW216" s="47"/>
      <c r="MX216" s="47"/>
      <c r="MY216" s="47"/>
      <c r="MZ216" s="47"/>
      <c r="NA216" s="47"/>
      <c r="NB216" s="47"/>
      <c r="NC216" s="47"/>
      <c r="ND216" s="47"/>
      <c r="NE216" s="47"/>
      <c r="NF216" s="47"/>
      <c r="NG216" s="47"/>
      <c r="NH216" s="47"/>
      <c r="NI216" s="47"/>
      <c r="NJ216" s="47"/>
      <c r="NK216" s="47"/>
      <c r="NL216" s="47"/>
      <c r="NM216" s="47"/>
      <c r="NN216" s="47"/>
      <c r="NO216" s="47"/>
      <c r="NP216" s="47"/>
      <c r="NQ216" s="47"/>
      <c r="NR216" s="47"/>
      <c r="NS216" s="47"/>
      <c r="NT216" s="47"/>
      <c r="NU216" s="47"/>
      <c r="NV216" s="47"/>
      <c r="NW216" s="47"/>
      <c r="NX216" s="47"/>
      <c r="NY216" s="47"/>
      <c r="NZ216" s="47"/>
      <c r="OA216" s="47"/>
      <c r="OB216" s="47"/>
      <c r="OC216" s="47"/>
      <c r="OD216" s="47"/>
      <c r="OE216" s="47"/>
      <c r="OF216" s="47"/>
      <c r="OG216" s="47"/>
      <c r="OH216" s="47"/>
      <c r="OI216" s="47"/>
      <c r="OJ216" s="47"/>
      <c r="OK216" s="47"/>
      <c r="OL216" s="47"/>
      <c r="OM216" s="47"/>
      <c r="ON216" s="47"/>
      <c r="OO216" s="47"/>
      <c r="OP216" s="47"/>
      <c r="OQ216" s="47"/>
      <c r="OR216" s="47"/>
      <c r="OS216" s="47"/>
      <c r="OT216" s="47"/>
      <c r="OU216" s="47"/>
      <c r="OV216" s="47"/>
      <c r="OW216" s="47"/>
      <c r="OX216" s="47"/>
      <c r="OY216" s="47"/>
      <c r="OZ216" s="47"/>
      <c r="PA216" s="47"/>
      <c r="PB216" s="47"/>
      <c r="PC216" s="47"/>
      <c r="PD216" s="47"/>
      <c r="PE216" s="47"/>
      <c r="PF216" s="47"/>
      <c r="PG216" s="47"/>
      <c r="PH216" s="47"/>
      <c r="PI216" s="47"/>
      <c r="PJ216" s="47"/>
      <c r="PK216" s="47"/>
      <c r="PL216" s="47"/>
      <c r="PM216" s="47"/>
      <c r="PN216" s="47"/>
      <c r="PO216" s="47"/>
      <c r="PP216" s="47"/>
      <c r="PQ216" s="47"/>
      <c r="PR216" s="47"/>
      <c r="PS216" s="47"/>
      <c r="PT216" s="47"/>
      <c r="PU216" s="47"/>
      <c r="PV216" s="47"/>
      <c r="PW216" s="47"/>
      <c r="PX216" s="47"/>
      <c r="PY216" s="47"/>
      <c r="PZ216" s="47"/>
      <c r="QA216" s="47"/>
      <c r="QB216" s="47"/>
      <c r="QC216" s="47"/>
      <c r="QD216" s="47"/>
      <c r="QE216" s="47"/>
      <c r="QF216" s="47"/>
      <c r="QG216" s="47"/>
      <c r="QH216" s="47"/>
      <c r="QI216" s="47"/>
      <c r="QJ216" s="47"/>
      <c r="QK216" s="47"/>
      <c r="QL216" s="47"/>
      <c r="QM216" s="47"/>
      <c r="QN216" s="47"/>
      <c r="QO216" s="47"/>
      <c r="QP216" s="47"/>
      <c r="QQ216" s="47"/>
      <c r="QR216" s="47"/>
      <c r="QS216" s="47"/>
      <c r="QT216" s="47"/>
      <c r="QU216" s="47"/>
      <c r="QV216" s="47"/>
      <c r="QW216" s="47"/>
      <c r="QX216" s="47"/>
      <c r="QY216" s="47"/>
      <c r="QZ216" s="47"/>
      <c r="RA216" s="47"/>
      <c r="RB216" s="47"/>
      <c r="RC216" s="47"/>
      <c r="RD216" s="47"/>
      <c r="RE216" s="47"/>
      <c r="RF216" s="47"/>
      <c r="RG216" s="47"/>
      <c r="RH216" s="47"/>
      <c r="RI216" s="47"/>
      <c r="RJ216" s="47"/>
      <c r="RK216" s="47"/>
      <c r="RL216" s="47"/>
      <c r="RM216" s="47"/>
      <c r="RN216" s="47"/>
      <c r="RO216" s="47"/>
      <c r="RP216" s="47"/>
      <c r="RQ216" s="47"/>
      <c r="RR216" s="47"/>
      <c r="RS216" s="47"/>
      <c r="RT216" s="47"/>
      <c r="RU216" s="47"/>
      <c r="RV216" s="47"/>
      <c r="RW216" s="47"/>
      <c r="RX216" s="47"/>
      <c r="RY216" s="47"/>
      <c r="RZ216" s="47"/>
      <c r="SA216" s="47"/>
    </row>
    <row r="217" spans="1:495" s="48" customFormat="1" ht="15" customHeight="1">
      <c r="A217" s="168"/>
      <c r="B217" s="169"/>
      <c r="C217" s="21" t="s">
        <v>8</v>
      </c>
      <c r="D217" s="20">
        <v>0</v>
      </c>
      <c r="E217" s="20">
        <v>0</v>
      </c>
      <c r="F217" s="20">
        <v>0</v>
      </c>
      <c r="G217" s="1">
        <v>0</v>
      </c>
      <c r="H217" s="73"/>
      <c r="I217" s="73"/>
      <c r="J217" s="92"/>
      <c r="K217" s="75"/>
      <c r="L217" s="75"/>
      <c r="M217" s="7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c r="CG217" s="47"/>
      <c r="CH217" s="47"/>
      <c r="CI217" s="47"/>
      <c r="CJ217" s="47"/>
      <c r="CK217" s="47"/>
      <c r="CL217" s="47"/>
      <c r="CM217" s="47"/>
      <c r="CN217" s="47"/>
      <c r="CO217" s="47"/>
      <c r="CP217" s="47"/>
      <c r="CQ217" s="47"/>
      <c r="CR217" s="47"/>
      <c r="CS217" s="47"/>
      <c r="CT217" s="47"/>
      <c r="CU217" s="47"/>
      <c r="CV217" s="47"/>
      <c r="CW217" s="47"/>
      <c r="CX217" s="47"/>
      <c r="CY217" s="47"/>
      <c r="CZ217" s="47"/>
      <c r="DA217" s="47"/>
      <c r="DB217" s="47"/>
      <c r="DC217" s="47"/>
      <c r="DD217" s="47"/>
      <c r="DE217" s="47"/>
      <c r="DF217" s="47"/>
      <c r="DG217" s="47"/>
      <c r="DH217" s="47"/>
      <c r="DI217" s="47"/>
      <c r="DJ217" s="47"/>
      <c r="DK217" s="47"/>
      <c r="DL217" s="47"/>
      <c r="DM217" s="47"/>
      <c r="DN217" s="47"/>
      <c r="DO217" s="47"/>
      <c r="DP217" s="47"/>
      <c r="DQ217" s="47"/>
      <c r="DR217" s="47"/>
      <c r="DS217" s="47"/>
      <c r="DT217" s="47"/>
      <c r="DU217" s="47"/>
      <c r="DV217" s="47"/>
      <c r="DW217" s="47"/>
      <c r="DX217" s="47"/>
      <c r="DY217" s="47"/>
      <c r="DZ217" s="47"/>
      <c r="EA217" s="47"/>
      <c r="EB217" s="47"/>
      <c r="EC217" s="47"/>
      <c r="ED217" s="47"/>
      <c r="EE217" s="47"/>
      <c r="EF217" s="47"/>
      <c r="EG217" s="47"/>
      <c r="EH217" s="47"/>
      <c r="EI217" s="47"/>
      <c r="EJ217" s="47"/>
      <c r="EK217" s="47"/>
      <c r="EL217" s="47"/>
      <c r="EM217" s="47"/>
      <c r="EN217" s="47"/>
      <c r="EO217" s="47"/>
      <c r="EP217" s="47"/>
      <c r="EQ217" s="47"/>
      <c r="ER217" s="47"/>
      <c r="ES217" s="47"/>
      <c r="ET217" s="47"/>
      <c r="EU217" s="47"/>
      <c r="EV217" s="47"/>
      <c r="EW217" s="47"/>
      <c r="EX217" s="47"/>
      <c r="EY217" s="47"/>
      <c r="EZ217" s="47"/>
      <c r="FA217" s="47"/>
      <c r="FB217" s="47"/>
      <c r="FC217" s="47"/>
      <c r="FD217" s="47"/>
      <c r="FE217" s="47"/>
      <c r="FF217" s="47"/>
      <c r="FG217" s="47"/>
      <c r="FH217" s="47"/>
      <c r="FI217" s="47"/>
      <c r="FJ217" s="47"/>
      <c r="FK217" s="47"/>
      <c r="FL217" s="47"/>
      <c r="FM217" s="47"/>
      <c r="FN217" s="47"/>
      <c r="FO217" s="47"/>
      <c r="FP217" s="47"/>
      <c r="FQ217" s="47"/>
      <c r="FR217" s="47"/>
      <c r="FS217" s="47"/>
      <c r="FT217" s="47"/>
      <c r="FU217" s="47"/>
      <c r="FV217" s="47"/>
      <c r="FW217" s="47"/>
      <c r="FX217" s="47"/>
      <c r="FY217" s="47"/>
      <c r="FZ217" s="47"/>
      <c r="GA217" s="47"/>
      <c r="GB217" s="47"/>
      <c r="GC217" s="47"/>
      <c r="GD217" s="47"/>
      <c r="GE217" s="47"/>
      <c r="GF217" s="47"/>
      <c r="GG217" s="47"/>
      <c r="GH217" s="47"/>
      <c r="GI217" s="47"/>
      <c r="GJ217" s="47"/>
      <c r="GK217" s="47"/>
      <c r="GL217" s="47"/>
      <c r="GM217" s="47"/>
      <c r="GN217" s="47"/>
      <c r="GO217" s="47"/>
      <c r="GP217" s="47"/>
      <c r="GQ217" s="47"/>
      <c r="GR217" s="47"/>
      <c r="GS217" s="47"/>
      <c r="GT217" s="47"/>
      <c r="GU217" s="47"/>
      <c r="GV217" s="47"/>
      <c r="GW217" s="47"/>
      <c r="GX217" s="47"/>
      <c r="GY217" s="47"/>
      <c r="GZ217" s="47"/>
      <c r="HA217" s="47"/>
      <c r="HB217" s="47"/>
      <c r="HC217" s="47"/>
      <c r="HD217" s="47"/>
      <c r="HE217" s="47"/>
      <c r="HF217" s="47"/>
      <c r="HG217" s="47"/>
      <c r="HH217" s="47"/>
      <c r="HI217" s="47"/>
      <c r="HJ217" s="47"/>
      <c r="HK217" s="47"/>
      <c r="HL217" s="47"/>
      <c r="HM217" s="47"/>
      <c r="HN217" s="47"/>
      <c r="HO217" s="47"/>
      <c r="HP217" s="47"/>
      <c r="HQ217" s="47"/>
      <c r="HR217" s="47"/>
      <c r="HS217" s="47"/>
      <c r="HT217" s="47"/>
      <c r="HU217" s="47"/>
      <c r="HV217" s="47"/>
      <c r="HW217" s="47"/>
      <c r="HX217" s="47"/>
      <c r="HY217" s="47"/>
      <c r="HZ217" s="47"/>
      <c r="IA217" s="47"/>
      <c r="IB217" s="47"/>
      <c r="IC217" s="47"/>
      <c r="ID217" s="47"/>
      <c r="IE217" s="47"/>
      <c r="IF217" s="47"/>
      <c r="IG217" s="47"/>
      <c r="IH217" s="47"/>
      <c r="II217" s="47"/>
      <c r="IJ217" s="47"/>
      <c r="IK217" s="47"/>
      <c r="IL217" s="47"/>
      <c r="IM217" s="47"/>
      <c r="IN217" s="47"/>
      <c r="IO217" s="47"/>
      <c r="IP217" s="47"/>
      <c r="IQ217" s="47"/>
      <c r="IR217" s="47"/>
      <c r="IS217" s="47"/>
      <c r="IT217" s="47"/>
      <c r="IU217" s="47"/>
      <c r="IV217" s="47"/>
      <c r="IW217" s="47"/>
      <c r="IX217" s="47"/>
      <c r="IY217" s="47"/>
      <c r="IZ217" s="47"/>
      <c r="JA217" s="47"/>
      <c r="JB217" s="47"/>
      <c r="JC217" s="47"/>
      <c r="JD217" s="47"/>
      <c r="JE217" s="47"/>
      <c r="JF217" s="47"/>
      <c r="JG217" s="47"/>
      <c r="JH217" s="47"/>
      <c r="JI217" s="47"/>
      <c r="JJ217" s="47"/>
      <c r="JK217" s="47"/>
      <c r="JL217" s="47"/>
      <c r="JM217" s="47"/>
      <c r="JN217" s="47"/>
      <c r="JO217" s="47"/>
      <c r="JP217" s="47"/>
      <c r="JQ217" s="47"/>
      <c r="JR217" s="47"/>
      <c r="JS217" s="47"/>
      <c r="JT217" s="47"/>
      <c r="JU217" s="47"/>
      <c r="JV217" s="47"/>
      <c r="JW217" s="47"/>
      <c r="JX217" s="47"/>
      <c r="JY217" s="47"/>
      <c r="JZ217" s="47"/>
      <c r="KA217" s="47"/>
      <c r="KB217" s="47"/>
      <c r="KC217" s="47"/>
      <c r="KD217" s="47"/>
      <c r="KE217" s="47"/>
      <c r="KF217" s="47"/>
      <c r="KG217" s="47"/>
      <c r="KH217" s="47"/>
      <c r="KI217" s="47"/>
      <c r="KJ217" s="47"/>
      <c r="KK217" s="47"/>
      <c r="KL217" s="47"/>
      <c r="KM217" s="47"/>
      <c r="KN217" s="47"/>
      <c r="KO217" s="47"/>
      <c r="KP217" s="47"/>
      <c r="KQ217" s="47"/>
      <c r="KR217" s="47"/>
      <c r="KS217" s="47"/>
      <c r="KT217" s="47"/>
      <c r="KU217" s="47"/>
      <c r="KV217" s="47"/>
      <c r="KW217" s="47"/>
      <c r="KX217" s="47"/>
      <c r="KY217" s="47"/>
      <c r="KZ217" s="47"/>
      <c r="LA217" s="47"/>
      <c r="LB217" s="47"/>
      <c r="LC217" s="47"/>
      <c r="LD217" s="47"/>
      <c r="LE217" s="47"/>
      <c r="LF217" s="47"/>
      <c r="LG217" s="47"/>
      <c r="LH217" s="47"/>
      <c r="LI217" s="47"/>
      <c r="LJ217" s="47"/>
      <c r="LK217" s="47"/>
      <c r="LL217" s="47"/>
      <c r="LM217" s="47"/>
      <c r="LN217" s="47"/>
      <c r="LO217" s="47"/>
      <c r="LP217" s="47"/>
      <c r="LQ217" s="47"/>
      <c r="LR217" s="47"/>
      <c r="LS217" s="47"/>
      <c r="LT217" s="47"/>
      <c r="LU217" s="47"/>
      <c r="LV217" s="47"/>
      <c r="LW217" s="47"/>
      <c r="LX217" s="47"/>
      <c r="LY217" s="47"/>
      <c r="LZ217" s="47"/>
      <c r="MA217" s="47"/>
      <c r="MB217" s="47"/>
      <c r="MC217" s="47"/>
      <c r="MD217" s="47"/>
      <c r="ME217" s="47"/>
      <c r="MF217" s="47"/>
      <c r="MG217" s="47"/>
      <c r="MH217" s="47"/>
      <c r="MI217" s="47"/>
      <c r="MJ217" s="47"/>
      <c r="MK217" s="47"/>
      <c r="ML217" s="47"/>
      <c r="MM217" s="47"/>
      <c r="MN217" s="47"/>
      <c r="MO217" s="47"/>
      <c r="MP217" s="47"/>
      <c r="MQ217" s="47"/>
      <c r="MR217" s="47"/>
      <c r="MS217" s="47"/>
      <c r="MT217" s="47"/>
      <c r="MU217" s="47"/>
      <c r="MV217" s="47"/>
      <c r="MW217" s="47"/>
      <c r="MX217" s="47"/>
      <c r="MY217" s="47"/>
      <c r="MZ217" s="47"/>
      <c r="NA217" s="47"/>
      <c r="NB217" s="47"/>
      <c r="NC217" s="47"/>
      <c r="ND217" s="47"/>
      <c r="NE217" s="47"/>
      <c r="NF217" s="47"/>
      <c r="NG217" s="47"/>
      <c r="NH217" s="47"/>
      <c r="NI217" s="47"/>
      <c r="NJ217" s="47"/>
      <c r="NK217" s="47"/>
      <c r="NL217" s="47"/>
      <c r="NM217" s="47"/>
      <c r="NN217" s="47"/>
      <c r="NO217" s="47"/>
      <c r="NP217" s="47"/>
      <c r="NQ217" s="47"/>
      <c r="NR217" s="47"/>
      <c r="NS217" s="47"/>
      <c r="NT217" s="47"/>
      <c r="NU217" s="47"/>
      <c r="NV217" s="47"/>
      <c r="NW217" s="47"/>
      <c r="NX217" s="47"/>
      <c r="NY217" s="47"/>
      <c r="NZ217" s="47"/>
      <c r="OA217" s="47"/>
      <c r="OB217" s="47"/>
      <c r="OC217" s="47"/>
      <c r="OD217" s="47"/>
      <c r="OE217" s="47"/>
      <c r="OF217" s="47"/>
      <c r="OG217" s="47"/>
      <c r="OH217" s="47"/>
      <c r="OI217" s="47"/>
      <c r="OJ217" s="47"/>
      <c r="OK217" s="47"/>
      <c r="OL217" s="47"/>
      <c r="OM217" s="47"/>
      <c r="ON217" s="47"/>
      <c r="OO217" s="47"/>
      <c r="OP217" s="47"/>
      <c r="OQ217" s="47"/>
      <c r="OR217" s="47"/>
      <c r="OS217" s="47"/>
      <c r="OT217" s="47"/>
      <c r="OU217" s="47"/>
      <c r="OV217" s="47"/>
      <c r="OW217" s="47"/>
      <c r="OX217" s="47"/>
      <c r="OY217" s="47"/>
      <c r="OZ217" s="47"/>
      <c r="PA217" s="47"/>
      <c r="PB217" s="47"/>
      <c r="PC217" s="47"/>
      <c r="PD217" s="47"/>
      <c r="PE217" s="47"/>
      <c r="PF217" s="47"/>
      <c r="PG217" s="47"/>
      <c r="PH217" s="47"/>
      <c r="PI217" s="47"/>
      <c r="PJ217" s="47"/>
      <c r="PK217" s="47"/>
      <c r="PL217" s="47"/>
      <c r="PM217" s="47"/>
      <c r="PN217" s="47"/>
      <c r="PO217" s="47"/>
      <c r="PP217" s="47"/>
      <c r="PQ217" s="47"/>
      <c r="PR217" s="47"/>
      <c r="PS217" s="47"/>
      <c r="PT217" s="47"/>
      <c r="PU217" s="47"/>
      <c r="PV217" s="47"/>
      <c r="PW217" s="47"/>
      <c r="PX217" s="47"/>
      <c r="PY217" s="47"/>
      <c r="PZ217" s="47"/>
      <c r="QA217" s="47"/>
      <c r="QB217" s="47"/>
      <c r="QC217" s="47"/>
      <c r="QD217" s="47"/>
      <c r="QE217" s="47"/>
      <c r="QF217" s="47"/>
      <c r="QG217" s="47"/>
      <c r="QH217" s="47"/>
      <c r="QI217" s="47"/>
      <c r="QJ217" s="47"/>
      <c r="QK217" s="47"/>
      <c r="QL217" s="47"/>
      <c r="QM217" s="47"/>
      <c r="QN217" s="47"/>
      <c r="QO217" s="47"/>
      <c r="QP217" s="47"/>
      <c r="QQ217" s="47"/>
      <c r="QR217" s="47"/>
      <c r="QS217" s="47"/>
      <c r="QT217" s="47"/>
      <c r="QU217" s="47"/>
      <c r="QV217" s="47"/>
      <c r="QW217" s="47"/>
      <c r="QX217" s="47"/>
      <c r="QY217" s="47"/>
      <c r="QZ217" s="47"/>
      <c r="RA217" s="47"/>
      <c r="RB217" s="47"/>
      <c r="RC217" s="47"/>
      <c r="RD217" s="47"/>
      <c r="RE217" s="47"/>
      <c r="RF217" s="47"/>
      <c r="RG217" s="47"/>
      <c r="RH217" s="47"/>
      <c r="RI217" s="47"/>
      <c r="RJ217" s="47"/>
      <c r="RK217" s="47"/>
      <c r="RL217" s="47"/>
      <c r="RM217" s="47"/>
      <c r="RN217" s="47"/>
      <c r="RO217" s="47"/>
      <c r="RP217" s="47"/>
      <c r="RQ217" s="47"/>
      <c r="RR217" s="47"/>
      <c r="RS217" s="47"/>
      <c r="RT217" s="47"/>
      <c r="RU217" s="47"/>
      <c r="RV217" s="47"/>
      <c r="RW217" s="47"/>
      <c r="RX217" s="47"/>
      <c r="RY217" s="47"/>
      <c r="RZ217" s="47"/>
      <c r="SA217" s="47"/>
    </row>
    <row r="218" spans="1:495" s="48" customFormat="1" ht="15" customHeight="1">
      <c r="A218" s="103" t="s">
        <v>103</v>
      </c>
      <c r="B218" s="74" t="s">
        <v>104</v>
      </c>
      <c r="C218" s="21" t="s">
        <v>4</v>
      </c>
      <c r="D218" s="37">
        <f>SUM(D219:D222)</f>
        <v>26706.808520000002</v>
      </c>
      <c r="E218" s="37">
        <f t="shared" ref="E218:F218" si="88">SUM(E219:E222)</f>
        <v>5607.1276600000001</v>
      </c>
      <c r="F218" s="37">
        <f t="shared" si="88"/>
        <v>416.6</v>
      </c>
      <c r="G218" s="1">
        <f t="shared" si="77"/>
        <v>1.5599018493281203E-2</v>
      </c>
      <c r="H218" s="73"/>
      <c r="I218" s="58" t="s">
        <v>24</v>
      </c>
      <c r="J218" s="57">
        <f>SUM(J219:J221)</f>
        <v>2</v>
      </c>
      <c r="K218" s="75" t="s">
        <v>327</v>
      </c>
      <c r="L218" s="75"/>
      <c r="M218" s="7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c r="CX218" s="47"/>
      <c r="CY218" s="47"/>
      <c r="CZ218" s="47"/>
      <c r="DA218" s="47"/>
      <c r="DB218" s="47"/>
      <c r="DC218" s="47"/>
      <c r="DD218" s="47"/>
      <c r="DE218" s="47"/>
      <c r="DF218" s="47"/>
      <c r="DG218" s="47"/>
      <c r="DH218" s="47"/>
      <c r="DI218" s="47"/>
      <c r="DJ218" s="47"/>
      <c r="DK218" s="47"/>
      <c r="DL218" s="47"/>
      <c r="DM218" s="47"/>
      <c r="DN218" s="47"/>
      <c r="DO218" s="47"/>
      <c r="DP218" s="47"/>
      <c r="DQ218" s="47"/>
      <c r="DR218" s="47"/>
      <c r="DS218" s="47"/>
      <c r="DT218" s="47"/>
      <c r="DU218" s="47"/>
      <c r="DV218" s="47"/>
      <c r="DW218" s="47"/>
      <c r="DX218" s="47"/>
      <c r="DY218" s="47"/>
      <c r="DZ218" s="47"/>
      <c r="EA218" s="47"/>
      <c r="EB218" s="47"/>
      <c r="EC218" s="47"/>
      <c r="ED218" s="47"/>
      <c r="EE218" s="47"/>
      <c r="EF218" s="47"/>
      <c r="EG218" s="47"/>
      <c r="EH218" s="47"/>
      <c r="EI218" s="47"/>
      <c r="EJ218" s="47"/>
      <c r="EK218" s="47"/>
      <c r="EL218" s="47"/>
      <c r="EM218" s="47"/>
      <c r="EN218" s="47"/>
      <c r="EO218" s="47"/>
      <c r="EP218" s="47"/>
      <c r="EQ218" s="47"/>
      <c r="ER218" s="47"/>
      <c r="ES218" s="47"/>
      <c r="ET218" s="47"/>
      <c r="EU218" s="47"/>
      <c r="EV218" s="47"/>
      <c r="EW218" s="47"/>
      <c r="EX218" s="47"/>
      <c r="EY218" s="47"/>
      <c r="EZ218" s="47"/>
      <c r="FA218" s="47"/>
      <c r="FB218" s="47"/>
      <c r="FC218" s="47"/>
      <c r="FD218" s="47"/>
      <c r="FE218" s="47"/>
      <c r="FF218" s="47"/>
      <c r="FG218" s="47"/>
      <c r="FH218" s="47"/>
      <c r="FI218" s="47"/>
      <c r="FJ218" s="47"/>
      <c r="FK218" s="47"/>
      <c r="FL218" s="47"/>
      <c r="FM218" s="47"/>
      <c r="FN218" s="47"/>
      <c r="FO218" s="47"/>
      <c r="FP218" s="47"/>
      <c r="FQ218" s="47"/>
      <c r="FR218" s="47"/>
      <c r="FS218" s="47"/>
      <c r="FT218" s="47"/>
      <c r="FU218" s="47"/>
      <c r="FV218" s="47"/>
      <c r="FW218" s="47"/>
      <c r="FX218" s="47"/>
      <c r="FY218" s="47"/>
      <c r="FZ218" s="47"/>
      <c r="GA218" s="47"/>
      <c r="GB218" s="47"/>
      <c r="GC218" s="47"/>
      <c r="GD218" s="47"/>
      <c r="GE218" s="47"/>
      <c r="GF218" s="47"/>
      <c r="GG218" s="47"/>
      <c r="GH218" s="47"/>
      <c r="GI218" s="47"/>
      <c r="GJ218" s="47"/>
      <c r="GK218" s="47"/>
      <c r="GL218" s="47"/>
      <c r="GM218" s="47"/>
      <c r="GN218" s="47"/>
      <c r="GO218" s="47"/>
      <c r="GP218" s="47"/>
      <c r="GQ218" s="47"/>
      <c r="GR218" s="47"/>
      <c r="GS218" s="47"/>
      <c r="GT218" s="47"/>
      <c r="GU218" s="47"/>
      <c r="GV218" s="47"/>
      <c r="GW218" s="47"/>
      <c r="GX218" s="47"/>
      <c r="GY218" s="47"/>
      <c r="GZ218" s="47"/>
      <c r="HA218" s="47"/>
      <c r="HB218" s="47"/>
      <c r="HC218" s="47"/>
      <c r="HD218" s="47"/>
      <c r="HE218" s="47"/>
      <c r="HF218" s="47"/>
      <c r="HG218" s="47"/>
      <c r="HH218" s="47"/>
      <c r="HI218" s="47"/>
      <c r="HJ218" s="47"/>
      <c r="HK218" s="47"/>
      <c r="HL218" s="47"/>
      <c r="HM218" s="47"/>
      <c r="HN218" s="47"/>
      <c r="HO218" s="47"/>
      <c r="HP218" s="47"/>
      <c r="HQ218" s="47"/>
      <c r="HR218" s="47"/>
      <c r="HS218" s="47"/>
      <c r="HT218" s="47"/>
      <c r="HU218" s="47"/>
      <c r="HV218" s="47"/>
      <c r="HW218" s="47"/>
      <c r="HX218" s="47"/>
      <c r="HY218" s="47"/>
      <c r="HZ218" s="47"/>
      <c r="IA218" s="47"/>
      <c r="IB218" s="47"/>
      <c r="IC218" s="47"/>
      <c r="ID218" s="47"/>
      <c r="IE218" s="47"/>
      <c r="IF218" s="47"/>
      <c r="IG218" s="47"/>
      <c r="IH218" s="47"/>
      <c r="II218" s="47"/>
      <c r="IJ218" s="47"/>
      <c r="IK218" s="47"/>
      <c r="IL218" s="47"/>
      <c r="IM218" s="47"/>
      <c r="IN218" s="47"/>
      <c r="IO218" s="47"/>
      <c r="IP218" s="47"/>
      <c r="IQ218" s="47"/>
      <c r="IR218" s="47"/>
      <c r="IS218" s="47"/>
      <c r="IT218" s="47"/>
      <c r="IU218" s="47"/>
      <c r="IV218" s="47"/>
      <c r="IW218" s="47"/>
      <c r="IX218" s="47"/>
      <c r="IY218" s="47"/>
      <c r="IZ218" s="47"/>
      <c r="JA218" s="47"/>
      <c r="JB218" s="47"/>
      <c r="JC218" s="47"/>
      <c r="JD218" s="47"/>
      <c r="JE218" s="47"/>
      <c r="JF218" s="47"/>
      <c r="JG218" s="47"/>
      <c r="JH218" s="47"/>
      <c r="JI218" s="47"/>
      <c r="JJ218" s="47"/>
      <c r="JK218" s="47"/>
      <c r="JL218" s="47"/>
      <c r="JM218" s="47"/>
      <c r="JN218" s="47"/>
      <c r="JO218" s="47"/>
      <c r="JP218" s="47"/>
      <c r="JQ218" s="47"/>
      <c r="JR218" s="47"/>
      <c r="JS218" s="47"/>
      <c r="JT218" s="47"/>
      <c r="JU218" s="47"/>
      <c r="JV218" s="47"/>
      <c r="JW218" s="47"/>
      <c r="JX218" s="47"/>
      <c r="JY218" s="47"/>
      <c r="JZ218" s="47"/>
      <c r="KA218" s="47"/>
      <c r="KB218" s="47"/>
      <c r="KC218" s="47"/>
      <c r="KD218" s="47"/>
      <c r="KE218" s="47"/>
      <c r="KF218" s="47"/>
      <c r="KG218" s="47"/>
      <c r="KH218" s="47"/>
      <c r="KI218" s="47"/>
      <c r="KJ218" s="47"/>
      <c r="KK218" s="47"/>
      <c r="KL218" s="47"/>
      <c r="KM218" s="47"/>
      <c r="KN218" s="47"/>
      <c r="KO218" s="47"/>
      <c r="KP218" s="47"/>
      <c r="KQ218" s="47"/>
      <c r="KR218" s="47"/>
      <c r="KS218" s="47"/>
      <c r="KT218" s="47"/>
      <c r="KU218" s="47"/>
      <c r="KV218" s="47"/>
      <c r="KW218" s="47"/>
      <c r="KX218" s="47"/>
      <c r="KY218" s="47"/>
      <c r="KZ218" s="47"/>
      <c r="LA218" s="47"/>
      <c r="LB218" s="47"/>
      <c r="LC218" s="47"/>
      <c r="LD218" s="47"/>
      <c r="LE218" s="47"/>
      <c r="LF218" s="47"/>
      <c r="LG218" s="47"/>
      <c r="LH218" s="47"/>
      <c r="LI218" s="47"/>
      <c r="LJ218" s="47"/>
      <c r="LK218" s="47"/>
      <c r="LL218" s="47"/>
      <c r="LM218" s="47"/>
      <c r="LN218" s="47"/>
      <c r="LO218" s="47"/>
      <c r="LP218" s="47"/>
      <c r="LQ218" s="47"/>
      <c r="LR218" s="47"/>
      <c r="LS218" s="47"/>
      <c r="LT218" s="47"/>
      <c r="LU218" s="47"/>
      <c r="LV218" s="47"/>
      <c r="LW218" s="47"/>
      <c r="LX218" s="47"/>
      <c r="LY218" s="47"/>
      <c r="LZ218" s="47"/>
      <c r="MA218" s="47"/>
      <c r="MB218" s="47"/>
      <c r="MC218" s="47"/>
      <c r="MD218" s="47"/>
      <c r="ME218" s="47"/>
      <c r="MF218" s="47"/>
      <c r="MG218" s="47"/>
      <c r="MH218" s="47"/>
      <c r="MI218" s="47"/>
      <c r="MJ218" s="47"/>
      <c r="MK218" s="47"/>
      <c r="ML218" s="47"/>
      <c r="MM218" s="47"/>
      <c r="MN218" s="47"/>
      <c r="MO218" s="47"/>
      <c r="MP218" s="47"/>
      <c r="MQ218" s="47"/>
      <c r="MR218" s="47"/>
      <c r="MS218" s="47"/>
      <c r="MT218" s="47"/>
      <c r="MU218" s="47"/>
      <c r="MV218" s="47"/>
      <c r="MW218" s="47"/>
      <c r="MX218" s="47"/>
      <c r="MY218" s="47"/>
      <c r="MZ218" s="47"/>
      <c r="NA218" s="47"/>
      <c r="NB218" s="47"/>
      <c r="NC218" s="47"/>
      <c r="ND218" s="47"/>
      <c r="NE218" s="47"/>
      <c r="NF218" s="47"/>
      <c r="NG218" s="47"/>
      <c r="NH218" s="47"/>
      <c r="NI218" s="47"/>
      <c r="NJ218" s="47"/>
      <c r="NK218" s="47"/>
      <c r="NL218" s="47"/>
      <c r="NM218" s="47"/>
      <c r="NN218" s="47"/>
      <c r="NO218" s="47"/>
      <c r="NP218" s="47"/>
      <c r="NQ218" s="47"/>
      <c r="NR218" s="47"/>
      <c r="NS218" s="47"/>
      <c r="NT218" s="47"/>
      <c r="NU218" s="47"/>
      <c r="NV218" s="47"/>
      <c r="NW218" s="47"/>
      <c r="NX218" s="47"/>
      <c r="NY218" s="47"/>
      <c r="NZ218" s="47"/>
      <c r="OA218" s="47"/>
      <c r="OB218" s="47"/>
      <c r="OC218" s="47"/>
      <c r="OD218" s="47"/>
      <c r="OE218" s="47"/>
      <c r="OF218" s="47"/>
      <c r="OG218" s="47"/>
      <c r="OH218" s="47"/>
      <c r="OI218" s="47"/>
      <c r="OJ218" s="47"/>
      <c r="OK218" s="47"/>
      <c r="OL218" s="47"/>
      <c r="OM218" s="47"/>
      <c r="ON218" s="47"/>
      <c r="OO218" s="47"/>
      <c r="OP218" s="47"/>
      <c r="OQ218" s="47"/>
      <c r="OR218" s="47"/>
      <c r="OS218" s="47"/>
      <c r="OT218" s="47"/>
      <c r="OU218" s="47"/>
      <c r="OV218" s="47"/>
      <c r="OW218" s="47"/>
      <c r="OX218" s="47"/>
      <c r="OY218" s="47"/>
      <c r="OZ218" s="47"/>
      <c r="PA218" s="47"/>
      <c r="PB218" s="47"/>
      <c r="PC218" s="47"/>
      <c r="PD218" s="47"/>
      <c r="PE218" s="47"/>
      <c r="PF218" s="47"/>
      <c r="PG218" s="47"/>
      <c r="PH218" s="47"/>
      <c r="PI218" s="47"/>
      <c r="PJ218" s="47"/>
      <c r="PK218" s="47"/>
      <c r="PL218" s="47"/>
      <c r="PM218" s="47"/>
      <c r="PN218" s="47"/>
      <c r="PO218" s="47"/>
      <c r="PP218" s="47"/>
      <c r="PQ218" s="47"/>
      <c r="PR218" s="47"/>
      <c r="PS218" s="47"/>
      <c r="PT218" s="47"/>
      <c r="PU218" s="47"/>
      <c r="PV218" s="47"/>
      <c r="PW218" s="47"/>
      <c r="PX218" s="47"/>
      <c r="PY218" s="47"/>
      <c r="PZ218" s="47"/>
      <c r="QA218" s="47"/>
      <c r="QB218" s="47"/>
      <c r="QC218" s="47"/>
      <c r="QD218" s="47"/>
      <c r="QE218" s="47"/>
      <c r="QF218" s="47"/>
      <c r="QG218" s="47"/>
      <c r="QH218" s="47"/>
      <c r="QI218" s="47"/>
      <c r="QJ218" s="47"/>
      <c r="QK218" s="47"/>
      <c r="QL218" s="47"/>
      <c r="QM218" s="47"/>
      <c r="QN218" s="47"/>
      <c r="QO218" s="47"/>
      <c r="QP218" s="47"/>
      <c r="QQ218" s="47"/>
      <c r="QR218" s="47"/>
      <c r="QS218" s="47"/>
      <c r="QT218" s="47"/>
      <c r="QU218" s="47"/>
      <c r="QV218" s="47"/>
      <c r="QW218" s="47"/>
      <c r="QX218" s="47"/>
      <c r="QY218" s="47"/>
      <c r="QZ218" s="47"/>
      <c r="RA218" s="47"/>
      <c r="RB218" s="47"/>
      <c r="RC218" s="47"/>
      <c r="RD218" s="47"/>
      <c r="RE218" s="47"/>
      <c r="RF218" s="47"/>
      <c r="RG218" s="47"/>
      <c r="RH218" s="47"/>
      <c r="RI218" s="47"/>
      <c r="RJ218" s="47"/>
      <c r="RK218" s="47"/>
      <c r="RL218" s="47"/>
      <c r="RM218" s="47"/>
      <c r="RN218" s="47"/>
      <c r="RO218" s="47"/>
      <c r="RP218" s="47"/>
      <c r="RQ218" s="47"/>
      <c r="RR218" s="47"/>
      <c r="RS218" s="47"/>
      <c r="RT218" s="47"/>
      <c r="RU218" s="47"/>
      <c r="RV218" s="47"/>
      <c r="RW218" s="47"/>
      <c r="RX218" s="47"/>
      <c r="RY218" s="47"/>
      <c r="RZ218" s="47"/>
      <c r="SA218" s="47"/>
    </row>
    <row r="219" spans="1:495" s="48" customFormat="1" ht="12.75">
      <c r="A219" s="104"/>
      <c r="B219" s="74"/>
      <c r="C219" s="35" t="s">
        <v>5</v>
      </c>
      <c r="D219" s="37">
        <f>D224+D229</f>
        <v>1602.40852</v>
      </c>
      <c r="E219" s="37">
        <f t="shared" ref="E219:F219" si="89">E224+E229</f>
        <v>336.42766</v>
      </c>
      <c r="F219" s="37">
        <f t="shared" si="89"/>
        <v>0</v>
      </c>
      <c r="G219" s="1">
        <f t="shared" si="77"/>
        <v>0</v>
      </c>
      <c r="H219" s="73"/>
      <c r="I219" s="58" t="s">
        <v>25</v>
      </c>
      <c r="J219" s="57">
        <v>0</v>
      </c>
      <c r="K219" s="75"/>
      <c r="L219" s="75"/>
      <c r="M219" s="7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c r="CG219" s="47"/>
      <c r="CH219" s="47"/>
      <c r="CI219" s="47"/>
      <c r="CJ219" s="47"/>
      <c r="CK219" s="47"/>
      <c r="CL219" s="47"/>
      <c r="CM219" s="47"/>
      <c r="CN219" s="47"/>
      <c r="CO219" s="47"/>
      <c r="CP219" s="47"/>
      <c r="CQ219" s="47"/>
      <c r="CR219" s="47"/>
      <c r="CS219" s="47"/>
      <c r="CT219" s="47"/>
      <c r="CU219" s="47"/>
      <c r="CV219" s="47"/>
      <c r="CW219" s="47"/>
      <c r="CX219" s="47"/>
      <c r="CY219" s="47"/>
      <c r="CZ219" s="47"/>
      <c r="DA219" s="47"/>
      <c r="DB219" s="47"/>
      <c r="DC219" s="47"/>
      <c r="DD219" s="47"/>
      <c r="DE219" s="47"/>
      <c r="DF219" s="47"/>
      <c r="DG219" s="47"/>
      <c r="DH219" s="47"/>
      <c r="DI219" s="47"/>
      <c r="DJ219" s="47"/>
      <c r="DK219" s="47"/>
      <c r="DL219" s="47"/>
      <c r="DM219" s="47"/>
      <c r="DN219" s="47"/>
      <c r="DO219" s="47"/>
      <c r="DP219" s="47"/>
      <c r="DQ219" s="47"/>
      <c r="DR219" s="47"/>
      <c r="DS219" s="47"/>
      <c r="DT219" s="47"/>
      <c r="DU219" s="47"/>
      <c r="DV219" s="47"/>
      <c r="DW219" s="47"/>
      <c r="DX219" s="47"/>
      <c r="DY219" s="47"/>
      <c r="DZ219" s="47"/>
      <c r="EA219" s="47"/>
      <c r="EB219" s="47"/>
      <c r="EC219" s="47"/>
      <c r="ED219" s="47"/>
      <c r="EE219" s="47"/>
      <c r="EF219" s="47"/>
      <c r="EG219" s="47"/>
      <c r="EH219" s="47"/>
      <c r="EI219" s="47"/>
      <c r="EJ219" s="47"/>
      <c r="EK219" s="47"/>
      <c r="EL219" s="47"/>
      <c r="EM219" s="47"/>
      <c r="EN219" s="47"/>
      <c r="EO219" s="47"/>
      <c r="EP219" s="47"/>
      <c r="EQ219" s="47"/>
      <c r="ER219" s="47"/>
      <c r="ES219" s="47"/>
      <c r="ET219" s="47"/>
      <c r="EU219" s="47"/>
      <c r="EV219" s="47"/>
      <c r="EW219" s="47"/>
      <c r="EX219" s="47"/>
      <c r="EY219" s="47"/>
      <c r="EZ219" s="47"/>
      <c r="FA219" s="47"/>
      <c r="FB219" s="47"/>
      <c r="FC219" s="47"/>
      <c r="FD219" s="47"/>
      <c r="FE219" s="47"/>
      <c r="FF219" s="47"/>
      <c r="FG219" s="47"/>
      <c r="FH219" s="47"/>
      <c r="FI219" s="47"/>
      <c r="FJ219" s="47"/>
      <c r="FK219" s="47"/>
      <c r="FL219" s="47"/>
      <c r="FM219" s="47"/>
      <c r="FN219" s="47"/>
      <c r="FO219" s="47"/>
      <c r="FP219" s="47"/>
      <c r="FQ219" s="47"/>
      <c r="FR219" s="47"/>
      <c r="FS219" s="47"/>
      <c r="FT219" s="47"/>
      <c r="FU219" s="47"/>
      <c r="FV219" s="47"/>
      <c r="FW219" s="47"/>
      <c r="FX219" s="47"/>
      <c r="FY219" s="47"/>
      <c r="FZ219" s="47"/>
      <c r="GA219" s="47"/>
      <c r="GB219" s="47"/>
      <c r="GC219" s="47"/>
      <c r="GD219" s="47"/>
      <c r="GE219" s="47"/>
      <c r="GF219" s="47"/>
      <c r="GG219" s="47"/>
      <c r="GH219" s="47"/>
      <c r="GI219" s="47"/>
      <c r="GJ219" s="47"/>
      <c r="GK219" s="47"/>
      <c r="GL219" s="47"/>
      <c r="GM219" s="47"/>
      <c r="GN219" s="47"/>
      <c r="GO219" s="47"/>
      <c r="GP219" s="47"/>
      <c r="GQ219" s="47"/>
      <c r="GR219" s="47"/>
      <c r="GS219" s="47"/>
      <c r="GT219" s="47"/>
      <c r="GU219" s="47"/>
      <c r="GV219" s="47"/>
      <c r="GW219" s="47"/>
      <c r="GX219" s="47"/>
      <c r="GY219" s="47"/>
      <c r="GZ219" s="47"/>
      <c r="HA219" s="47"/>
      <c r="HB219" s="47"/>
      <c r="HC219" s="47"/>
      <c r="HD219" s="47"/>
      <c r="HE219" s="47"/>
      <c r="HF219" s="47"/>
      <c r="HG219" s="47"/>
      <c r="HH219" s="47"/>
      <c r="HI219" s="47"/>
      <c r="HJ219" s="47"/>
      <c r="HK219" s="47"/>
      <c r="HL219" s="47"/>
      <c r="HM219" s="47"/>
      <c r="HN219" s="47"/>
      <c r="HO219" s="47"/>
      <c r="HP219" s="47"/>
      <c r="HQ219" s="47"/>
      <c r="HR219" s="47"/>
      <c r="HS219" s="47"/>
      <c r="HT219" s="47"/>
      <c r="HU219" s="47"/>
      <c r="HV219" s="47"/>
      <c r="HW219" s="47"/>
      <c r="HX219" s="47"/>
      <c r="HY219" s="47"/>
      <c r="HZ219" s="47"/>
      <c r="IA219" s="47"/>
      <c r="IB219" s="47"/>
      <c r="IC219" s="47"/>
      <c r="ID219" s="47"/>
      <c r="IE219" s="47"/>
      <c r="IF219" s="47"/>
      <c r="IG219" s="47"/>
      <c r="IH219" s="47"/>
      <c r="II219" s="47"/>
      <c r="IJ219" s="47"/>
      <c r="IK219" s="47"/>
      <c r="IL219" s="47"/>
      <c r="IM219" s="47"/>
      <c r="IN219" s="47"/>
      <c r="IO219" s="47"/>
      <c r="IP219" s="47"/>
      <c r="IQ219" s="47"/>
      <c r="IR219" s="47"/>
      <c r="IS219" s="47"/>
      <c r="IT219" s="47"/>
      <c r="IU219" s="47"/>
      <c r="IV219" s="47"/>
      <c r="IW219" s="47"/>
      <c r="IX219" s="47"/>
      <c r="IY219" s="47"/>
      <c r="IZ219" s="47"/>
      <c r="JA219" s="47"/>
      <c r="JB219" s="47"/>
      <c r="JC219" s="47"/>
      <c r="JD219" s="47"/>
      <c r="JE219" s="47"/>
      <c r="JF219" s="47"/>
      <c r="JG219" s="47"/>
      <c r="JH219" s="47"/>
      <c r="JI219" s="47"/>
      <c r="JJ219" s="47"/>
      <c r="JK219" s="47"/>
      <c r="JL219" s="47"/>
      <c r="JM219" s="47"/>
      <c r="JN219" s="47"/>
      <c r="JO219" s="47"/>
      <c r="JP219" s="47"/>
      <c r="JQ219" s="47"/>
      <c r="JR219" s="47"/>
      <c r="JS219" s="47"/>
      <c r="JT219" s="47"/>
      <c r="JU219" s="47"/>
      <c r="JV219" s="47"/>
      <c r="JW219" s="47"/>
      <c r="JX219" s="47"/>
      <c r="JY219" s="47"/>
      <c r="JZ219" s="47"/>
      <c r="KA219" s="47"/>
      <c r="KB219" s="47"/>
      <c r="KC219" s="47"/>
      <c r="KD219" s="47"/>
      <c r="KE219" s="47"/>
      <c r="KF219" s="47"/>
      <c r="KG219" s="47"/>
      <c r="KH219" s="47"/>
      <c r="KI219" s="47"/>
      <c r="KJ219" s="47"/>
      <c r="KK219" s="47"/>
      <c r="KL219" s="47"/>
      <c r="KM219" s="47"/>
      <c r="KN219" s="47"/>
      <c r="KO219" s="47"/>
      <c r="KP219" s="47"/>
      <c r="KQ219" s="47"/>
      <c r="KR219" s="47"/>
      <c r="KS219" s="47"/>
      <c r="KT219" s="47"/>
      <c r="KU219" s="47"/>
      <c r="KV219" s="47"/>
      <c r="KW219" s="47"/>
      <c r="KX219" s="47"/>
      <c r="KY219" s="47"/>
      <c r="KZ219" s="47"/>
      <c r="LA219" s="47"/>
      <c r="LB219" s="47"/>
      <c r="LC219" s="47"/>
      <c r="LD219" s="47"/>
      <c r="LE219" s="47"/>
      <c r="LF219" s="47"/>
      <c r="LG219" s="47"/>
      <c r="LH219" s="47"/>
      <c r="LI219" s="47"/>
      <c r="LJ219" s="47"/>
      <c r="LK219" s="47"/>
      <c r="LL219" s="47"/>
      <c r="LM219" s="47"/>
      <c r="LN219" s="47"/>
      <c r="LO219" s="47"/>
      <c r="LP219" s="47"/>
      <c r="LQ219" s="47"/>
      <c r="LR219" s="47"/>
      <c r="LS219" s="47"/>
      <c r="LT219" s="47"/>
      <c r="LU219" s="47"/>
      <c r="LV219" s="47"/>
      <c r="LW219" s="47"/>
      <c r="LX219" s="47"/>
      <c r="LY219" s="47"/>
      <c r="LZ219" s="47"/>
      <c r="MA219" s="47"/>
      <c r="MB219" s="47"/>
      <c r="MC219" s="47"/>
      <c r="MD219" s="47"/>
      <c r="ME219" s="47"/>
      <c r="MF219" s="47"/>
      <c r="MG219" s="47"/>
      <c r="MH219" s="47"/>
      <c r="MI219" s="47"/>
      <c r="MJ219" s="47"/>
      <c r="MK219" s="47"/>
      <c r="ML219" s="47"/>
      <c r="MM219" s="47"/>
      <c r="MN219" s="47"/>
      <c r="MO219" s="47"/>
      <c r="MP219" s="47"/>
      <c r="MQ219" s="47"/>
      <c r="MR219" s="47"/>
      <c r="MS219" s="47"/>
      <c r="MT219" s="47"/>
      <c r="MU219" s="47"/>
      <c r="MV219" s="47"/>
      <c r="MW219" s="47"/>
      <c r="MX219" s="47"/>
      <c r="MY219" s="47"/>
      <c r="MZ219" s="47"/>
      <c r="NA219" s="47"/>
      <c r="NB219" s="47"/>
      <c r="NC219" s="47"/>
      <c r="ND219" s="47"/>
      <c r="NE219" s="47"/>
      <c r="NF219" s="47"/>
      <c r="NG219" s="47"/>
      <c r="NH219" s="47"/>
      <c r="NI219" s="47"/>
      <c r="NJ219" s="47"/>
      <c r="NK219" s="47"/>
      <c r="NL219" s="47"/>
      <c r="NM219" s="47"/>
      <c r="NN219" s="47"/>
      <c r="NO219" s="47"/>
      <c r="NP219" s="47"/>
      <c r="NQ219" s="47"/>
      <c r="NR219" s="47"/>
      <c r="NS219" s="47"/>
      <c r="NT219" s="47"/>
      <c r="NU219" s="47"/>
      <c r="NV219" s="47"/>
      <c r="NW219" s="47"/>
      <c r="NX219" s="47"/>
      <c r="NY219" s="47"/>
      <c r="NZ219" s="47"/>
      <c r="OA219" s="47"/>
      <c r="OB219" s="47"/>
      <c r="OC219" s="47"/>
      <c r="OD219" s="47"/>
      <c r="OE219" s="47"/>
      <c r="OF219" s="47"/>
      <c r="OG219" s="47"/>
      <c r="OH219" s="47"/>
      <c r="OI219" s="47"/>
      <c r="OJ219" s="47"/>
      <c r="OK219" s="47"/>
      <c r="OL219" s="47"/>
      <c r="OM219" s="47"/>
      <c r="ON219" s="47"/>
      <c r="OO219" s="47"/>
      <c r="OP219" s="47"/>
      <c r="OQ219" s="47"/>
      <c r="OR219" s="47"/>
      <c r="OS219" s="47"/>
      <c r="OT219" s="47"/>
      <c r="OU219" s="47"/>
      <c r="OV219" s="47"/>
      <c r="OW219" s="47"/>
      <c r="OX219" s="47"/>
      <c r="OY219" s="47"/>
      <c r="OZ219" s="47"/>
      <c r="PA219" s="47"/>
      <c r="PB219" s="47"/>
      <c r="PC219" s="47"/>
      <c r="PD219" s="47"/>
      <c r="PE219" s="47"/>
      <c r="PF219" s="47"/>
      <c r="PG219" s="47"/>
      <c r="PH219" s="47"/>
      <c r="PI219" s="47"/>
      <c r="PJ219" s="47"/>
      <c r="PK219" s="47"/>
      <c r="PL219" s="47"/>
      <c r="PM219" s="47"/>
      <c r="PN219" s="47"/>
      <c r="PO219" s="47"/>
      <c r="PP219" s="47"/>
      <c r="PQ219" s="47"/>
      <c r="PR219" s="47"/>
      <c r="PS219" s="47"/>
      <c r="PT219" s="47"/>
      <c r="PU219" s="47"/>
      <c r="PV219" s="47"/>
      <c r="PW219" s="47"/>
      <c r="PX219" s="47"/>
      <c r="PY219" s="47"/>
      <c r="PZ219" s="47"/>
      <c r="QA219" s="47"/>
      <c r="QB219" s="47"/>
      <c r="QC219" s="47"/>
      <c r="QD219" s="47"/>
      <c r="QE219" s="47"/>
      <c r="QF219" s="47"/>
      <c r="QG219" s="47"/>
      <c r="QH219" s="47"/>
      <c r="QI219" s="47"/>
      <c r="QJ219" s="47"/>
      <c r="QK219" s="47"/>
      <c r="QL219" s="47"/>
      <c r="QM219" s="47"/>
      <c r="QN219" s="47"/>
      <c r="QO219" s="47"/>
      <c r="QP219" s="47"/>
      <c r="QQ219" s="47"/>
      <c r="QR219" s="47"/>
      <c r="QS219" s="47"/>
      <c r="QT219" s="47"/>
      <c r="QU219" s="47"/>
      <c r="QV219" s="47"/>
      <c r="QW219" s="47"/>
      <c r="QX219" s="47"/>
      <c r="QY219" s="47"/>
      <c r="QZ219" s="47"/>
      <c r="RA219" s="47"/>
      <c r="RB219" s="47"/>
      <c r="RC219" s="47"/>
      <c r="RD219" s="47"/>
      <c r="RE219" s="47"/>
      <c r="RF219" s="47"/>
      <c r="RG219" s="47"/>
      <c r="RH219" s="47"/>
      <c r="RI219" s="47"/>
      <c r="RJ219" s="47"/>
      <c r="RK219" s="47"/>
      <c r="RL219" s="47"/>
      <c r="RM219" s="47"/>
      <c r="RN219" s="47"/>
      <c r="RO219" s="47"/>
      <c r="RP219" s="47"/>
      <c r="RQ219" s="47"/>
      <c r="RR219" s="47"/>
      <c r="RS219" s="47"/>
      <c r="RT219" s="47"/>
      <c r="RU219" s="47"/>
      <c r="RV219" s="47"/>
      <c r="RW219" s="47"/>
      <c r="RX219" s="47"/>
      <c r="RY219" s="47"/>
      <c r="RZ219" s="47"/>
      <c r="SA219" s="47"/>
    </row>
    <row r="220" spans="1:495" s="48" customFormat="1" ht="12.75">
      <c r="A220" s="104"/>
      <c r="B220" s="74"/>
      <c r="C220" s="35" t="s">
        <v>6</v>
      </c>
      <c r="D220" s="37">
        <f t="shared" ref="D220:F222" si="90">D225+D230</f>
        <v>25104.400000000001</v>
      </c>
      <c r="E220" s="37">
        <f t="shared" si="90"/>
        <v>5270.7</v>
      </c>
      <c r="F220" s="37">
        <f t="shared" si="90"/>
        <v>416.6</v>
      </c>
      <c r="G220" s="1">
        <f t="shared" si="77"/>
        <v>1.6594700530584278E-2</v>
      </c>
      <c r="H220" s="73"/>
      <c r="I220" s="58" t="s">
        <v>26</v>
      </c>
      <c r="J220" s="62">
        <v>0</v>
      </c>
      <c r="K220" s="75"/>
      <c r="L220" s="75"/>
      <c r="M220" s="7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c r="CG220" s="47"/>
      <c r="CH220" s="47"/>
      <c r="CI220" s="47"/>
      <c r="CJ220" s="47"/>
      <c r="CK220" s="47"/>
      <c r="CL220" s="47"/>
      <c r="CM220" s="47"/>
      <c r="CN220" s="47"/>
      <c r="CO220" s="47"/>
      <c r="CP220" s="47"/>
      <c r="CQ220" s="47"/>
      <c r="CR220" s="47"/>
      <c r="CS220" s="47"/>
      <c r="CT220" s="47"/>
      <c r="CU220" s="47"/>
      <c r="CV220" s="47"/>
      <c r="CW220" s="47"/>
      <c r="CX220" s="47"/>
      <c r="CY220" s="47"/>
      <c r="CZ220" s="47"/>
      <c r="DA220" s="47"/>
      <c r="DB220" s="47"/>
      <c r="DC220" s="47"/>
      <c r="DD220" s="47"/>
      <c r="DE220" s="47"/>
      <c r="DF220" s="47"/>
      <c r="DG220" s="47"/>
      <c r="DH220" s="47"/>
      <c r="DI220" s="47"/>
      <c r="DJ220" s="47"/>
      <c r="DK220" s="47"/>
      <c r="DL220" s="47"/>
      <c r="DM220" s="47"/>
      <c r="DN220" s="47"/>
      <c r="DO220" s="47"/>
      <c r="DP220" s="47"/>
      <c r="DQ220" s="47"/>
      <c r="DR220" s="47"/>
      <c r="DS220" s="47"/>
      <c r="DT220" s="47"/>
      <c r="DU220" s="47"/>
      <c r="DV220" s="47"/>
      <c r="DW220" s="47"/>
      <c r="DX220" s="47"/>
      <c r="DY220" s="47"/>
      <c r="DZ220" s="47"/>
      <c r="EA220" s="47"/>
      <c r="EB220" s="47"/>
      <c r="EC220" s="47"/>
      <c r="ED220" s="47"/>
      <c r="EE220" s="47"/>
      <c r="EF220" s="47"/>
      <c r="EG220" s="47"/>
      <c r="EH220" s="47"/>
      <c r="EI220" s="47"/>
      <c r="EJ220" s="47"/>
      <c r="EK220" s="47"/>
      <c r="EL220" s="47"/>
      <c r="EM220" s="47"/>
      <c r="EN220" s="47"/>
      <c r="EO220" s="47"/>
      <c r="EP220" s="47"/>
      <c r="EQ220" s="47"/>
      <c r="ER220" s="47"/>
      <c r="ES220" s="47"/>
      <c r="ET220" s="47"/>
      <c r="EU220" s="47"/>
      <c r="EV220" s="47"/>
      <c r="EW220" s="47"/>
      <c r="EX220" s="47"/>
      <c r="EY220" s="47"/>
      <c r="EZ220" s="47"/>
      <c r="FA220" s="47"/>
      <c r="FB220" s="47"/>
      <c r="FC220" s="47"/>
      <c r="FD220" s="47"/>
      <c r="FE220" s="47"/>
      <c r="FF220" s="47"/>
      <c r="FG220" s="47"/>
      <c r="FH220" s="47"/>
      <c r="FI220" s="47"/>
      <c r="FJ220" s="47"/>
      <c r="FK220" s="47"/>
      <c r="FL220" s="47"/>
      <c r="FM220" s="47"/>
      <c r="FN220" s="47"/>
      <c r="FO220" s="47"/>
      <c r="FP220" s="47"/>
      <c r="FQ220" s="47"/>
      <c r="FR220" s="47"/>
      <c r="FS220" s="47"/>
      <c r="FT220" s="47"/>
      <c r="FU220" s="47"/>
      <c r="FV220" s="47"/>
      <c r="FW220" s="47"/>
      <c r="FX220" s="47"/>
      <c r="FY220" s="47"/>
      <c r="FZ220" s="47"/>
      <c r="GA220" s="47"/>
      <c r="GB220" s="47"/>
      <c r="GC220" s="47"/>
      <c r="GD220" s="47"/>
      <c r="GE220" s="47"/>
      <c r="GF220" s="47"/>
      <c r="GG220" s="47"/>
      <c r="GH220" s="47"/>
      <c r="GI220" s="47"/>
      <c r="GJ220" s="47"/>
      <c r="GK220" s="47"/>
      <c r="GL220" s="47"/>
      <c r="GM220" s="47"/>
      <c r="GN220" s="47"/>
      <c r="GO220" s="47"/>
      <c r="GP220" s="47"/>
      <c r="GQ220" s="47"/>
      <c r="GR220" s="47"/>
      <c r="GS220" s="47"/>
      <c r="GT220" s="47"/>
      <c r="GU220" s="47"/>
      <c r="GV220" s="47"/>
      <c r="GW220" s="47"/>
      <c r="GX220" s="47"/>
      <c r="GY220" s="47"/>
      <c r="GZ220" s="47"/>
      <c r="HA220" s="47"/>
      <c r="HB220" s="47"/>
      <c r="HC220" s="47"/>
      <c r="HD220" s="47"/>
      <c r="HE220" s="47"/>
      <c r="HF220" s="47"/>
      <c r="HG220" s="47"/>
      <c r="HH220" s="47"/>
      <c r="HI220" s="47"/>
      <c r="HJ220" s="47"/>
      <c r="HK220" s="47"/>
      <c r="HL220" s="47"/>
      <c r="HM220" s="47"/>
      <c r="HN220" s="47"/>
      <c r="HO220" s="47"/>
      <c r="HP220" s="47"/>
      <c r="HQ220" s="47"/>
      <c r="HR220" s="47"/>
      <c r="HS220" s="47"/>
      <c r="HT220" s="47"/>
      <c r="HU220" s="47"/>
      <c r="HV220" s="47"/>
      <c r="HW220" s="47"/>
      <c r="HX220" s="47"/>
      <c r="HY220" s="47"/>
      <c r="HZ220" s="47"/>
      <c r="IA220" s="47"/>
      <c r="IB220" s="47"/>
      <c r="IC220" s="47"/>
      <c r="ID220" s="47"/>
      <c r="IE220" s="47"/>
      <c r="IF220" s="47"/>
      <c r="IG220" s="47"/>
      <c r="IH220" s="47"/>
      <c r="II220" s="47"/>
      <c r="IJ220" s="47"/>
      <c r="IK220" s="47"/>
      <c r="IL220" s="47"/>
      <c r="IM220" s="47"/>
      <c r="IN220" s="47"/>
      <c r="IO220" s="47"/>
      <c r="IP220" s="47"/>
      <c r="IQ220" s="47"/>
      <c r="IR220" s="47"/>
      <c r="IS220" s="47"/>
      <c r="IT220" s="47"/>
      <c r="IU220" s="47"/>
      <c r="IV220" s="47"/>
      <c r="IW220" s="47"/>
      <c r="IX220" s="47"/>
      <c r="IY220" s="47"/>
      <c r="IZ220" s="47"/>
      <c r="JA220" s="47"/>
      <c r="JB220" s="47"/>
      <c r="JC220" s="47"/>
      <c r="JD220" s="47"/>
      <c r="JE220" s="47"/>
      <c r="JF220" s="47"/>
      <c r="JG220" s="47"/>
      <c r="JH220" s="47"/>
      <c r="JI220" s="47"/>
      <c r="JJ220" s="47"/>
      <c r="JK220" s="47"/>
      <c r="JL220" s="47"/>
      <c r="JM220" s="47"/>
      <c r="JN220" s="47"/>
      <c r="JO220" s="47"/>
      <c r="JP220" s="47"/>
      <c r="JQ220" s="47"/>
      <c r="JR220" s="47"/>
      <c r="JS220" s="47"/>
      <c r="JT220" s="47"/>
      <c r="JU220" s="47"/>
      <c r="JV220" s="47"/>
      <c r="JW220" s="47"/>
      <c r="JX220" s="47"/>
      <c r="JY220" s="47"/>
      <c r="JZ220" s="47"/>
      <c r="KA220" s="47"/>
      <c r="KB220" s="47"/>
      <c r="KC220" s="47"/>
      <c r="KD220" s="47"/>
      <c r="KE220" s="47"/>
      <c r="KF220" s="47"/>
      <c r="KG220" s="47"/>
      <c r="KH220" s="47"/>
      <c r="KI220" s="47"/>
      <c r="KJ220" s="47"/>
      <c r="KK220" s="47"/>
      <c r="KL220" s="47"/>
      <c r="KM220" s="47"/>
      <c r="KN220" s="47"/>
      <c r="KO220" s="47"/>
      <c r="KP220" s="47"/>
      <c r="KQ220" s="47"/>
      <c r="KR220" s="47"/>
      <c r="KS220" s="47"/>
      <c r="KT220" s="47"/>
      <c r="KU220" s="47"/>
      <c r="KV220" s="47"/>
      <c r="KW220" s="47"/>
      <c r="KX220" s="47"/>
      <c r="KY220" s="47"/>
      <c r="KZ220" s="47"/>
      <c r="LA220" s="47"/>
      <c r="LB220" s="47"/>
      <c r="LC220" s="47"/>
      <c r="LD220" s="47"/>
      <c r="LE220" s="47"/>
      <c r="LF220" s="47"/>
      <c r="LG220" s="47"/>
      <c r="LH220" s="47"/>
      <c r="LI220" s="47"/>
      <c r="LJ220" s="47"/>
      <c r="LK220" s="47"/>
      <c r="LL220" s="47"/>
      <c r="LM220" s="47"/>
      <c r="LN220" s="47"/>
      <c r="LO220" s="47"/>
      <c r="LP220" s="47"/>
      <c r="LQ220" s="47"/>
      <c r="LR220" s="47"/>
      <c r="LS220" s="47"/>
      <c r="LT220" s="47"/>
      <c r="LU220" s="47"/>
      <c r="LV220" s="47"/>
      <c r="LW220" s="47"/>
      <c r="LX220" s="47"/>
      <c r="LY220" s="47"/>
      <c r="LZ220" s="47"/>
      <c r="MA220" s="47"/>
      <c r="MB220" s="47"/>
      <c r="MC220" s="47"/>
      <c r="MD220" s="47"/>
      <c r="ME220" s="47"/>
      <c r="MF220" s="47"/>
      <c r="MG220" s="47"/>
      <c r="MH220" s="47"/>
      <c r="MI220" s="47"/>
      <c r="MJ220" s="47"/>
      <c r="MK220" s="47"/>
      <c r="ML220" s="47"/>
      <c r="MM220" s="47"/>
      <c r="MN220" s="47"/>
      <c r="MO220" s="47"/>
      <c r="MP220" s="47"/>
      <c r="MQ220" s="47"/>
      <c r="MR220" s="47"/>
      <c r="MS220" s="47"/>
      <c r="MT220" s="47"/>
      <c r="MU220" s="47"/>
      <c r="MV220" s="47"/>
      <c r="MW220" s="47"/>
      <c r="MX220" s="47"/>
      <c r="MY220" s="47"/>
      <c r="MZ220" s="47"/>
      <c r="NA220" s="47"/>
      <c r="NB220" s="47"/>
      <c r="NC220" s="47"/>
      <c r="ND220" s="47"/>
      <c r="NE220" s="47"/>
      <c r="NF220" s="47"/>
      <c r="NG220" s="47"/>
      <c r="NH220" s="47"/>
      <c r="NI220" s="47"/>
      <c r="NJ220" s="47"/>
      <c r="NK220" s="47"/>
      <c r="NL220" s="47"/>
      <c r="NM220" s="47"/>
      <c r="NN220" s="47"/>
      <c r="NO220" s="47"/>
      <c r="NP220" s="47"/>
      <c r="NQ220" s="47"/>
      <c r="NR220" s="47"/>
      <c r="NS220" s="47"/>
      <c r="NT220" s="47"/>
      <c r="NU220" s="47"/>
      <c r="NV220" s="47"/>
      <c r="NW220" s="47"/>
      <c r="NX220" s="47"/>
      <c r="NY220" s="47"/>
      <c r="NZ220" s="47"/>
      <c r="OA220" s="47"/>
      <c r="OB220" s="47"/>
      <c r="OC220" s="47"/>
      <c r="OD220" s="47"/>
      <c r="OE220" s="47"/>
      <c r="OF220" s="47"/>
      <c r="OG220" s="47"/>
      <c r="OH220" s="47"/>
      <c r="OI220" s="47"/>
      <c r="OJ220" s="47"/>
      <c r="OK220" s="47"/>
      <c r="OL220" s="47"/>
      <c r="OM220" s="47"/>
      <c r="ON220" s="47"/>
      <c r="OO220" s="47"/>
      <c r="OP220" s="47"/>
      <c r="OQ220" s="47"/>
      <c r="OR220" s="47"/>
      <c r="OS220" s="47"/>
      <c r="OT220" s="47"/>
      <c r="OU220" s="47"/>
      <c r="OV220" s="47"/>
      <c r="OW220" s="47"/>
      <c r="OX220" s="47"/>
      <c r="OY220" s="47"/>
      <c r="OZ220" s="47"/>
      <c r="PA220" s="47"/>
      <c r="PB220" s="47"/>
      <c r="PC220" s="47"/>
      <c r="PD220" s="47"/>
      <c r="PE220" s="47"/>
      <c r="PF220" s="47"/>
      <c r="PG220" s="47"/>
      <c r="PH220" s="47"/>
      <c r="PI220" s="47"/>
      <c r="PJ220" s="47"/>
      <c r="PK220" s="47"/>
      <c r="PL220" s="47"/>
      <c r="PM220" s="47"/>
      <c r="PN220" s="47"/>
      <c r="PO220" s="47"/>
      <c r="PP220" s="47"/>
      <c r="PQ220" s="47"/>
      <c r="PR220" s="47"/>
      <c r="PS220" s="47"/>
      <c r="PT220" s="47"/>
      <c r="PU220" s="47"/>
      <c r="PV220" s="47"/>
      <c r="PW220" s="47"/>
      <c r="PX220" s="47"/>
      <c r="PY220" s="47"/>
      <c r="PZ220" s="47"/>
      <c r="QA220" s="47"/>
      <c r="QB220" s="47"/>
      <c r="QC220" s="47"/>
      <c r="QD220" s="47"/>
      <c r="QE220" s="47"/>
      <c r="QF220" s="47"/>
      <c r="QG220" s="47"/>
      <c r="QH220" s="47"/>
      <c r="QI220" s="47"/>
      <c r="QJ220" s="47"/>
      <c r="QK220" s="47"/>
      <c r="QL220" s="47"/>
      <c r="QM220" s="47"/>
      <c r="QN220" s="47"/>
      <c r="QO220" s="47"/>
      <c r="QP220" s="47"/>
      <c r="QQ220" s="47"/>
      <c r="QR220" s="47"/>
      <c r="QS220" s="47"/>
      <c r="QT220" s="47"/>
      <c r="QU220" s="47"/>
      <c r="QV220" s="47"/>
      <c r="QW220" s="47"/>
      <c r="QX220" s="47"/>
      <c r="QY220" s="47"/>
      <c r="QZ220" s="47"/>
      <c r="RA220" s="47"/>
      <c r="RB220" s="47"/>
      <c r="RC220" s="47"/>
      <c r="RD220" s="47"/>
      <c r="RE220" s="47"/>
      <c r="RF220" s="47"/>
      <c r="RG220" s="47"/>
      <c r="RH220" s="47"/>
      <c r="RI220" s="47"/>
      <c r="RJ220" s="47"/>
      <c r="RK220" s="47"/>
      <c r="RL220" s="47"/>
      <c r="RM220" s="47"/>
      <c r="RN220" s="47"/>
      <c r="RO220" s="47"/>
      <c r="RP220" s="47"/>
      <c r="RQ220" s="47"/>
      <c r="RR220" s="47"/>
      <c r="RS220" s="47"/>
      <c r="RT220" s="47"/>
      <c r="RU220" s="47"/>
      <c r="RV220" s="47"/>
      <c r="RW220" s="47"/>
      <c r="RX220" s="47"/>
      <c r="RY220" s="47"/>
      <c r="RZ220" s="47"/>
      <c r="SA220" s="47"/>
    </row>
    <row r="221" spans="1:495" s="48" customFormat="1" ht="12.75">
      <c r="A221" s="104"/>
      <c r="B221" s="74"/>
      <c r="C221" s="35" t="s">
        <v>7</v>
      </c>
      <c r="D221" s="37">
        <f t="shared" si="90"/>
        <v>0</v>
      </c>
      <c r="E221" s="37">
        <f t="shared" si="90"/>
        <v>0</v>
      </c>
      <c r="F221" s="37">
        <f t="shared" si="90"/>
        <v>0</v>
      </c>
      <c r="G221" s="1">
        <v>0</v>
      </c>
      <c r="H221" s="73"/>
      <c r="I221" s="58" t="s">
        <v>27</v>
      </c>
      <c r="J221" s="62">
        <v>2</v>
      </c>
      <c r="K221" s="75"/>
      <c r="L221" s="75"/>
      <c r="M221" s="7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7"/>
      <c r="DL221" s="47"/>
      <c r="DM221" s="47"/>
      <c r="DN221" s="47"/>
      <c r="DO221" s="47"/>
      <c r="DP221" s="47"/>
      <c r="DQ221" s="47"/>
      <c r="DR221" s="47"/>
      <c r="DS221" s="47"/>
      <c r="DT221" s="47"/>
      <c r="DU221" s="47"/>
      <c r="DV221" s="47"/>
      <c r="DW221" s="47"/>
      <c r="DX221" s="47"/>
      <c r="DY221" s="47"/>
      <c r="DZ221" s="47"/>
      <c r="EA221" s="47"/>
      <c r="EB221" s="47"/>
      <c r="EC221" s="47"/>
      <c r="ED221" s="47"/>
      <c r="EE221" s="47"/>
      <c r="EF221" s="47"/>
      <c r="EG221" s="47"/>
      <c r="EH221" s="47"/>
      <c r="EI221" s="47"/>
      <c r="EJ221" s="47"/>
      <c r="EK221" s="47"/>
      <c r="EL221" s="47"/>
      <c r="EM221" s="47"/>
      <c r="EN221" s="47"/>
      <c r="EO221" s="47"/>
      <c r="EP221" s="47"/>
      <c r="EQ221" s="47"/>
      <c r="ER221" s="47"/>
      <c r="ES221" s="47"/>
      <c r="ET221" s="47"/>
      <c r="EU221" s="47"/>
      <c r="EV221" s="47"/>
      <c r="EW221" s="47"/>
      <c r="EX221" s="47"/>
      <c r="EY221" s="47"/>
      <c r="EZ221" s="47"/>
      <c r="FA221" s="47"/>
      <c r="FB221" s="47"/>
      <c r="FC221" s="47"/>
      <c r="FD221" s="47"/>
      <c r="FE221" s="47"/>
      <c r="FF221" s="47"/>
      <c r="FG221" s="47"/>
      <c r="FH221" s="47"/>
      <c r="FI221" s="47"/>
      <c r="FJ221" s="47"/>
      <c r="FK221" s="47"/>
      <c r="FL221" s="47"/>
      <c r="FM221" s="47"/>
      <c r="FN221" s="47"/>
      <c r="FO221" s="47"/>
      <c r="FP221" s="47"/>
      <c r="FQ221" s="47"/>
      <c r="FR221" s="47"/>
      <c r="FS221" s="47"/>
      <c r="FT221" s="47"/>
      <c r="FU221" s="47"/>
      <c r="FV221" s="47"/>
      <c r="FW221" s="47"/>
      <c r="FX221" s="47"/>
      <c r="FY221" s="47"/>
      <c r="FZ221" s="47"/>
      <c r="GA221" s="47"/>
      <c r="GB221" s="47"/>
      <c r="GC221" s="47"/>
      <c r="GD221" s="47"/>
      <c r="GE221" s="47"/>
      <c r="GF221" s="47"/>
      <c r="GG221" s="47"/>
      <c r="GH221" s="47"/>
      <c r="GI221" s="47"/>
      <c r="GJ221" s="47"/>
      <c r="GK221" s="47"/>
      <c r="GL221" s="47"/>
      <c r="GM221" s="47"/>
      <c r="GN221" s="47"/>
      <c r="GO221" s="47"/>
      <c r="GP221" s="47"/>
      <c r="GQ221" s="47"/>
      <c r="GR221" s="47"/>
      <c r="GS221" s="47"/>
      <c r="GT221" s="47"/>
      <c r="GU221" s="47"/>
      <c r="GV221" s="47"/>
      <c r="GW221" s="47"/>
      <c r="GX221" s="47"/>
      <c r="GY221" s="47"/>
      <c r="GZ221" s="47"/>
      <c r="HA221" s="47"/>
      <c r="HB221" s="47"/>
      <c r="HC221" s="47"/>
      <c r="HD221" s="47"/>
      <c r="HE221" s="47"/>
      <c r="HF221" s="47"/>
      <c r="HG221" s="47"/>
      <c r="HH221" s="47"/>
      <c r="HI221" s="47"/>
      <c r="HJ221" s="47"/>
      <c r="HK221" s="47"/>
      <c r="HL221" s="47"/>
      <c r="HM221" s="47"/>
      <c r="HN221" s="47"/>
      <c r="HO221" s="47"/>
      <c r="HP221" s="47"/>
      <c r="HQ221" s="47"/>
      <c r="HR221" s="47"/>
      <c r="HS221" s="47"/>
      <c r="HT221" s="47"/>
      <c r="HU221" s="47"/>
      <c r="HV221" s="47"/>
      <c r="HW221" s="47"/>
      <c r="HX221" s="47"/>
      <c r="HY221" s="47"/>
      <c r="HZ221" s="47"/>
      <c r="IA221" s="47"/>
      <c r="IB221" s="47"/>
      <c r="IC221" s="47"/>
      <c r="ID221" s="47"/>
      <c r="IE221" s="47"/>
      <c r="IF221" s="47"/>
      <c r="IG221" s="47"/>
      <c r="IH221" s="47"/>
      <c r="II221" s="47"/>
      <c r="IJ221" s="47"/>
      <c r="IK221" s="47"/>
      <c r="IL221" s="47"/>
      <c r="IM221" s="47"/>
      <c r="IN221" s="47"/>
      <c r="IO221" s="47"/>
      <c r="IP221" s="47"/>
      <c r="IQ221" s="47"/>
      <c r="IR221" s="47"/>
      <c r="IS221" s="47"/>
      <c r="IT221" s="47"/>
      <c r="IU221" s="47"/>
      <c r="IV221" s="47"/>
      <c r="IW221" s="47"/>
      <c r="IX221" s="47"/>
      <c r="IY221" s="47"/>
      <c r="IZ221" s="47"/>
      <c r="JA221" s="47"/>
      <c r="JB221" s="47"/>
      <c r="JC221" s="47"/>
      <c r="JD221" s="47"/>
      <c r="JE221" s="47"/>
      <c r="JF221" s="47"/>
      <c r="JG221" s="47"/>
      <c r="JH221" s="47"/>
      <c r="JI221" s="47"/>
      <c r="JJ221" s="47"/>
      <c r="JK221" s="47"/>
      <c r="JL221" s="47"/>
      <c r="JM221" s="47"/>
      <c r="JN221" s="47"/>
      <c r="JO221" s="47"/>
      <c r="JP221" s="47"/>
      <c r="JQ221" s="47"/>
      <c r="JR221" s="47"/>
      <c r="JS221" s="47"/>
      <c r="JT221" s="47"/>
      <c r="JU221" s="47"/>
      <c r="JV221" s="47"/>
      <c r="JW221" s="47"/>
      <c r="JX221" s="47"/>
      <c r="JY221" s="47"/>
      <c r="JZ221" s="47"/>
      <c r="KA221" s="47"/>
      <c r="KB221" s="47"/>
      <c r="KC221" s="47"/>
      <c r="KD221" s="47"/>
      <c r="KE221" s="47"/>
      <c r="KF221" s="47"/>
      <c r="KG221" s="47"/>
      <c r="KH221" s="47"/>
      <c r="KI221" s="47"/>
      <c r="KJ221" s="47"/>
      <c r="KK221" s="47"/>
      <c r="KL221" s="47"/>
      <c r="KM221" s="47"/>
      <c r="KN221" s="47"/>
      <c r="KO221" s="47"/>
      <c r="KP221" s="47"/>
      <c r="KQ221" s="47"/>
      <c r="KR221" s="47"/>
      <c r="KS221" s="47"/>
      <c r="KT221" s="47"/>
      <c r="KU221" s="47"/>
      <c r="KV221" s="47"/>
      <c r="KW221" s="47"/>
      <c r="KX221" s="47"/>
      <c r="KY221" s="47"/>
      <c r="KZ221" s="47"/>
      <c r="LA221" s="47"/>
      <c r="LB221" s="47"/>
      <c r="LC221" s="47"/>
      <c r="LD221" s="47"/>
      <c r="LE221" s="47"/>
      <c r="LF221" s="47"/>
      <c r="LG221" s="47"/>
      <c r="LH221" s="47"/>
      <c r="LI221" s="47"/>
      <c r="LJ221" s="47"/>
      <c r="LK221" s="47"/>
      <c r="LL221" s="47"/>
      <c r="LM221" s="47"/>
      <c r="LN221" s="47"/>
      <c r="LO221" s="47"/>
      <c r="LP221" s="47"/>
      <c r="LQ221" s="47"/>
      <c r="LR221" s="47"/>
      <c r="LS221" s="47"/>
      <c r="LT221" s="47"/>
      <c r="LU221" s="47"/>
      <c r="LV221" s="47"/>
      <c r="LW221" s="47"/>
      <c r="LX221" s="47"/>
      <c r="LY221" s="47"/>
      <c r="LZ221" s="47"/>
      <c r="MA221" s="47"/>
      <c r="MB221" s="47"/>
      <c r="MC221" s="47"/>
      <c r="MD221" s="47"/>
      <c r="ME221" s="47"/>
      <c r="MF221" s="47"/>
      <c r="MG221" s="47"/>
      <c r="MH221" s="47"/>
      <c r="MI221" s="47"/>
      <c r="MJ221" s="47"/>
      <c r="MK221" s="47"/>
      <c r="ML221" s="47"/>
      <c r="MM221" s="47"/>
      <c r="MN221" s="47"/>
      <c r="MO221" s="47"/>
      <c r="MP221" s="47"/>
      <c r="MQ221" s="47"/>
      <c r="MR221" s="47"/>
      <c r="MS221" s="47"/>
      <c r="MT221" s="47"/>
      <c r="MU221" s="47"/>
      <c r="MV221" s="47"/>
      <c r="MW221" s="47"/>
      <c r="MX221" s="47"/>
      <c r="MY221" s="47"/>
      <c r="MZ221" s="47"/>
      <c r="NA221" s="47"/>
      <c r="NB221" s="47"/>
      <c r="NC221" s="47"/>
      <c r="ND221" s="47"/>
      <c r="NE221" s="47"/>
      <c r="NF221" s="47"/>
      <c r="NG221" s="47"/>
      <c r="NH221" s="47"/>
      <c r="NI221" s="47"/>
      <c r="NJ221" s="47"/>
      <c r="NK221" s="47"/>
      <c r="NL221" s="47"/>
      <c r="NM221" s="47"/>
      <c r="NN221" s="47"/>
      <c r="NO221" s="47"/>
      <c r="NP221" s="47"/>
      <c r="NQ221" s="47"/>
      <c r="NR221" s="47"/>
      <c r="NS221" s="47"/>
      <c r="NT221" s="47"/>
      <c r="NU221" s="47"/>
      <c r="NV221" s="47"/>
      <c r="NW221" s="47"/>
      <c r="NX221" s="47"/>
      <c r="NY221" s="47"/>
      <c r="NZ221" s="47"/>
      <c r="OA221" s="47"/>
      <c r="OB221" s="47"/>
      <c r="OC221" s="47"/>
      <c r="OD221" s="47"/>
      <c r="OE221" s="47"/>
      <c r="OF221" s="47"/>
      <c r="OG221" s="47"/>
      <c r="OH221" s="47"/>
      <c r="OI221" s="47"/>
      <c r="OJ221" s="47"/>
      <c r="OK221" s="47"/>
      <c r="OL221" s="47"/>
      <c r="OM221" s="47"/>
      <c r="ON221" s="47"/>
      <c r="OO221" s="47"/>
      <c r="OP221" s="47"/>
      <c r="OQ221" s="47"/>
      <c r="OR221" s="47"/>
      <c r="OS221" s="47"/>
      <c r="OT221" s="47"/>
      <c r="OU221" s="47"/>
      <c r="OV221" s="47"/>
      <c r="OW221" s="47"/>
      <c r="OX221" s="47"/>
      <c r="OY221" s="47"/>
      <c r="OZ221" s="47"/>
      <c r="PA221" s="47"/>
      <c r="PB221" s="47"/>
      <c r="PC221" s="47"/>
      <c r="PD221" s="47"/>
      <c r="PE221" s="47"/>
      <c r="PF221" s="47"/>
      <c r="PG221" s="47"/>
      <c r="PH221" s="47"/>
      <c r="PI221" s="47"/>
      <c r="PJ221" s="47"/>
      <c r="PK221" s="47"/>
      <c r="PL221" s="47"/>
      <c r="PM221" s="47"/>
      <c r="PN221" s="47"/>
      <c r="PO221" s="47"/>
      <c r="PP221" s="47"/>
      <c r="PQ221" s="47"/>
      <c r="PR221" s="47"/>
      <c r="PS221" s="47"/>
      <c r="PT221" s="47"/>
      <c r="PU221" s="47"/>
      <c r="PV221" s="47"/>
      <c r="PW221" s="47"/>
      <c r="PX221" s="47"/>
      <c r="PY221" s="47"/>
      <c r="PZ221" s="47"/>
      <c r="QA221" s="47"/>
      <c r="QB221" s="47"/>
      <c r="QC221" s="47"/>
      <c r="QD221" s="47"/>
      <c r="QE221" s="47"/>
      <c r="QF221" s="47"/>
      <c r="QG221" s="47"/>
      <c r="QH221" s="47"/>
      <c r="QI221" s="47"/>
      <c r="QJ221" s="47"/>
      <c r="QK221" s="47"/>
      <c r="QL221" s="47"/>
      <c r="QM221" s="47"/>
      <c r="QN221" s="47"/>
      <c r="QO221" s="47"/>
      <c r="QP221" s="47"/>
      <c r="QQ221" s="47"/>
      <c r="QR221" s="47"/>
      <c r="QS221" s="47"/>
      <c r="QT221" s="47"/>
      <c r="QU221" s="47"/>
      <c r="QV221" s="47"/>
      <c r="QW221" s="47"/>
      <c r="QX221" s="47"/>
      <c r="QY221" s="47"/>
      <c r="QZ221" s="47"/>
      <c r="RA221" s="47"/>
      <c r="RB221" s="47"/>
      <c r="RC221" s="47"/>
      <c r="RD221" s="47"/>
      <c r="RE221" s="47"/>
      <c r="RF221" s="47"/>
      <c r="RG221" s="47"/>
      <c r="RH221" s="47"/>
      <c r="RI221" s="47"/>
      <c r="RJ221" s="47"/>
      <c r="RK221" s="47"/>
      <c r="RL221" s="47"/>
      <c r="RM221" s="47"/>
      <c r="RN221" s="47"/>
      <c r="RO221" s="47"/>
      <c r="RP221" s="47"/>
      <c r="RQ221" s="47"/>
      <c r="RR221" s="47"/>
      <c r="RS221" s="47"/>
      <c r="RT221" s="47"/>
      <c r="RU221" s="47"/>
      <c r="RV221" s="47"/>
      <c r="RW221" s="47"/>
      <c r="RX221" s="47"/>
      <c r="RY221" s="47"/>
      <c r="RZ221" s="47"/>
      <c r="SA221" s="47"/>
    </row>
    <row r="222" spans="1:495" s="48" customFormat="1" ht="12.75">
      <c r="A222" s="105"/>
      <c r="B222" s="74"/>
      <c r="C222" s="35" t="s">
        <v>8</v>
      </c>
      <c r="D222" s="37">
        <f t="shared" si="90"/>
        <v>0</v>
      </c>
      <c r="E222" s="37">
        <f t="shared" si="90"/>
        <v>0</v>
      </c>
      <c r="F222" s="37">
        <f t="shared" si="90"/>
        <v>0</v>
      </c>
      <c r="G222" s="1">
        <v>0</v>
      </c>
      <c r="H222" s="73"/>
      <c r="I222" s="58" t="s">
        <v>28</v>
      </c>
      <c r="J222" s="1">
        <f>(J219+0.5*J220)/J218</f>
        <v>0</v>
      </c>
      <c r="K222" s="75"/>
      <c r="L222" s="75"/>
      <c r="M222" s="7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47"/>
      <c r="DO222" s="47"/>
      <c r="DP222" s="47"/>
      <c r="DQ222" s="47"/>
      <c r="DR222" s="47"/>
      <c r="DS222" s="47"/>
      <c r="DT222" s="47"/>
      <c r="DU222" s="47"/>
      <c r="DV222" s="47"/>
      <c r="DW222" s="47"/>
      <c r="DX222" s="47"/>
      <c r="DY222" s="47"/>
      <c r="DZ222" s="47"/>
      <c r="EA222" s="47"/>
      <c r="EB222" s="47"/>
      <c r="EC222" s="47"/>
      <c r="ED222" s="47"/>
      <c r="EE222" s="47"/>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7"/>
      <c r="GR222" s="47"/>
      <c r="GS222" s="47"/>
      <c r="GT222" s="47"/>
      <c r="GU222" s="47"/>
      <c r="GV222" s="47"/>
      <c r="GW222" s="47"/>
      <c r="GX222" s="47"/>
      <c r="GY222" s="47"/>
      <c r="GZ222" s="47"/>
      <c r="HA222" s="47"/>
      <c r="HB222" s="47"/>
      <c r="HC222" s="47"/>
      <c r="HD222" s="47"/>
      <c r="HE222" s="47"/>
      <c r="HF222" s="47"/>
      <c r="HG222" s="47"/>
      <c r="HH222" s="47"/>
      <c r="HI222" s="47"/>
      <c r="HJ222" s="47"/>
      <c r="HK222" s="47"/>
      <c r="HL222" s="47"/>
      <c r="HM222" s="47"/>
      <c r="HN222" s="47"/>
      <c r="HO222" s="47"/>
      <c r="HP222" s="47"/>
      <c r="HQ222" s="47"/>
      <c r="HR222" s="47"/>
      <c r="HS222" s="47"/>
      <c r="HT222" s="47"/>
      <c r="HU222" s="47"/>
      <c r="HV222" s="47"/>
      <c r="HW222" s="47"/>
      <c r="HX222" s="47"/>
      <c r="HY222" s="47"/>
      <c r="HZ222" s="47"/>
      <c r="IA222" s="47"/>
      <c r="IB222" s="47"/>
      <c r="IC222" s="47"/>
      <c r="ID222" s="47"/>
      <c r="IE222" s="47"/>
      <c r="IF222" s="47"/>
      <c r="IG222" s="47"/>
      <c r="IH222" s="47"/>
      <c r="II222" s="47"/>
      <c r="IJ222" s="47"/>
      <c r="IK222" s="47"/>
      <c r="IL222" s="47"/>
      <c r="IM222" s="47"/>
      <c r="IN222" s="47"/>
      <c r="IO222" s="47"/>
      <c r="IP222" s="47"/>
      <c r="IQ222" s="47"/>
      <c r="IR222" s="47"/>
      <c r="IS222" s="47"/>
      <c r="IT222" s="47"/>
      <c r="IU222" s="47"/>
      <c r="IV222" s="47"/>
      <c r="IW222" s="47"/>
      <c r="IX222" s="47"/>
      <c r="IY222" s="47"/>
      <c r="IZ222" s="47"/>
      <c r="JA222" s="47"/>
      <c r="JB222" s="47"/>
      <c r="JC222" s="47"/>
      <c r="JD222" s="47"/>
      <c r="JE222" s="47"/>
      <c r="JF222" s="47"/>
      <c r="JG222" s="47"/>
      <c r="JH222" s="47"/>
      <c r="JI222" s="47"/>
      <c r="JJ222" s="47"/>
      <c r="JK222" s="47"/>
      <c r="JL222" s="47"/>
      <c r="JM222" s="47"/>
      <c r="JN222" s="47"/>
      <c r="JO222" s="47"/>
      <c r="JP222" s="47"/>
      <c r="JQ222" s="47"/>
      <c r="JR222" s="47"/>
      <c r="JS222" s="47"/>
      <c r="JT222" s="47"/>
      <c r="JU222" s="47"/>
      <c r="JV222" s="47"/>
      <c r="JW222" s="47"/>
      <c r="JX222" s="47"/>
      <c r="JY222" s="47"/>
      <c r="JZ222" s="47"/>
      <c r="KA222" s="47"/>
      <c r="KB222" s="47"/>
      <c r="KC222" s="47"/>
      <c r="KD222" s="47"/>
      <c r="KE222" s="47"/>
      <c r="KF222" s="47"/>
      <c r="KG222" s="47"/>
      <c r="KH222" s="47"/>
      <c r="KI222" s="47"/>
      <c r="KJ222" s="47"/>
      <c r="KK222" s="47"/>
      <c r="KL222" s="47"/>
      <c r="KM222" s="47"/>
      <c r="KN222" s="47"/>
      <c r="KO222" s="47"/>
      <c r="KP222" s="47"/>
      <c r="KQ222" s="47"/>
      <c r="KR222" s="47"/>
      <c r="KS222" s="47"/>
      <c r="KT222" s="47"/>
      <c r="KU222" s="47"/>
      <c r="KV222" s="47"/>
      <c r="KW222" s="47"/>
      <c r="KX222" s="47"/>
      <c r="KY222" s="47"/>
      <c r="KZ222" s="47"/>
      <c r="LA222" s="47"/>
      <c r="LB222" s="47"/>
      <c r="LC222" s="47"/>
      <c r="LD222" s="47"/>
      <c r="LE222" s="47"/>
      <c r="LF222" s="47"/>
      <c r="LG222" s="47"/>
      <c r="LH222" s="47"/>
      <c r="LI222" s="47"/>
      <c r="LJ222" s="47"/>
      <c r="LK222" s="47"/>
      <c r="LL222" s="47"/>
      <c r="LM222" s="47"/>
      <c r="LN222" s="47"/>
      <c r="LO222" s="47"/>
      <c r="LP222" s="47"/>
      <c r="LQ222" s="47"/>
      <c r="LR222" s="47"/>
      <c r="LS222" s="47"/>
      <c r="LT222" s="47"/>
      <c r="LU222" s="47"/>
      <c r="LV222" s="47"/>
      <c r="LW222" s="47"/>
      <c r="LX222" s="47"/>
      <c r="LY222" s="47"/>
      <c r="LZ222" s="47"/>
      <c r="MA222" s="47"/>
      <c r="MB222" s="47"/>
      <c r="MC222" s="47"/>
      <c r="MD222" s="47"/>
      <c r="ME222" s="47"/>
      <c r="MF222" s="47"/>
      <c r="MG222" s="47"/>
      <c r="MH222" s="47"/>
      <c r="MI222" s="47"/>
      <c r="MJ222" s="47"/>
      <c r="MK222" s="47"/>
      <c r="ML222" s="47"/>
      <c r="MM222" s="47"/>
      <c r="MN222" s="47"/>
      <c r="MO222" s="47"/>
      <c r="MP222" s="47"/>
      <c r="MQ222" s="47"/>
      <c r="MR222" s="47"/>
      <c r="MS222" s="47"/>
      <c r="MT222" s="47"/>
      <c r="MU222" s="47"/>
      <c r="MV222" s="47"/>
      <c r="MW222" s="47"/>
      <c r="MX222" s="47"/>
      <c r="MY222" s="47"/>
      <c r="MZ222" s="47"/>
      <c r="NA222" s="47"/>
      <c r="NB222" s="47"/>
      <c r="NC222" s="47"/>
      <c r="ND222" s="47"/>
      <c r="NE222" s="47"/>
      <c r="NF222" s="47"/>
      <c r="NG222" s="47"/>
      <c r="NH222" s="47"/>
      <c r="NI222" s="47"/>
      <c r="NJ222" s="47"/>
      <c r="NK222" s="47"/>
      <c r="NL222" s="47"/>
      <c r="NM222" s="47"/>
      <c r="NN222" s="47"/>
      <c r="NO222" s="47"/>
      <c r="NP222" s="47"/>
      <c r="NQ222" s="47"/>
      <c r="NR222" s="47"/>
      <c r="NS222" s="47"/>
      <c r="NT222" s="47"/>
      <c r="NU222" s="47"/>
      <c r="NV222" s="47"/>
      <c r="NW222" s="47"/>
      <c r="NX222" s="47"/>
      <c r="NY222" s="47"/>
      <c r="NZ222" s="47"/>
      <c r="OA222" s="47"/>
      <c r="OB222" s="47"/>
      <c r="OC222" s="47"/>
      <c r="OD222" s="47"/>
      <c r="OE222" s="47"/>
      <c r="OF222" s="47"/>
      <c r="OG222" s="47"/>
      <c r="OH222" s="47"/>
      <c r="OI222" s="47"/>
      <c r="OJ222" s="47"/>
      <c r="OK222" s="47"/>
      <c r="OL222" s="47"/>
      <c r="OM222" s="47"/>
      <c r="ON222" s="47"/>
      <c r="OO222" s="47"/>
      <c r="OP222" s="47"/>
      <c r="OQ222" s="47"/>
      <c r="OR222" s="47"/>
      <c r="OS222" s="47"/>
      <c r="OT222" s="47"/>
      <c r="OU222" s="47"/>
      <c r="OV222" s="47"/>
      <c r="OW222" s="47"/>
      <c r="OX222" s="47"/>
      <c r="OY222" s="47"/>
      <c r="OZ222" s="47"/>
      <c r="PA222" s="47"/>
      <c r="PB222" s="47"/>
      <c r="PC222" s="47"/>
      <c r="PD222" s="47"/>
      <c r="PE222" s="47"/>
      <c r="PF222" s="47"/>
      <c r="PG222" s="47"/>
      <c r="PH222" s="47"/>
      <c r="PI222" s="47"/>
      <c r="PJ222" s="47"/>
      <c r="PK222" s="47"/>
      <c r="PL222" s="47"/>
      <c r="PM222" s="47"/>
      <c r="PN222" s="47"/>
      <c r="PO222" s="47"/>
      <c r="PP222" s="47"/>
      <c r="PQ222" s="47"/>
      <c r="PR222" s="47"/>
      <c r="PS222" s="47"/>
      <c r="PT222" s="47"/>
      <c r="PU222" s="47"/>
      <c r="PV222" s="47"/>
      <c r="PW222" s="47"/>
      <c r="PX222" s="47"/>
      <c r="PY222" s="47"/>
      <c r="PZ222" s="47"/>
      <c r="QA222" s="47"/>
      <c r="QB222" s="47"/>
      <c r="QC222" s="47"/>
      <c r="QD222" s="47"/>
      <c r="QE222" s="47"/>
      <c r="QF222" s="47"/>
      <c r="QG222" s="47"/>
      <c r="QH222" s="47"/>
      <c r="QI222" s="47"/>
      <c r="QJ222" s="47"/>
      <c r="QK222" s="47"/>
      <c r="QL222" s="47"/>
      <c r="QM222" s="47"/>
      <c r="QN222" s="47"/>
      <c r="QO222" s="47"/>
      <c r="QP222" s="47"/>
      <c r="QQ222" s="47"/>
      <c r="QR222" s="47"/>
      <c r="QS222" s="47"/>
      <c r="QT222" s="47"/>
      <c r="QU222" s="47"/>
      <c r="QV222" s="47"/>
      <c r="QW222" s="47"/>
      <c r="QX222" s="47"/>
      <c r="QY222" s="47"/>
      <c r="QZ222" s="47"/>
      <c r="RA222" s="47"/>
      <c r="RB222" s="47"/>
      <c r="RC222" s="47"/>
      <c r="RD222" s="47"/>
      <c r="RE222" s="47"/>
      <c r="RF222" s="47"/>
      <c r="RG222" s="47"/>
      <c r="RH222" s="47"/>
      <c r="RI222" s="47"/>
      <c r="RJ222" s="47"/>
      <c r="RK222" s="47"/>
      <c r="RL222" s="47"/>
      <c r="RM222" s="47"/>
      <c r="RN222" s="47"/>
      <c r="RO222" s="47"/>
      <c r="RP222" s="47"/>
      <c r="RQ222" s="47"/>
      <c r="RR222" s="47"/>
      <c r="RS222" s="47"/>
      <c r="RT222" s="47"/>
      <c r="RU222" s="47"/>
      <c r="RV222" s="47"/>
      <c r="RW222" s="47"/>
      <c r="RX222" s="47"/>
      <c r="RY222" s="47"/>
      <c r="RZ222" s="47"/>
      <c r="SA222" s="47"/>
    </row>
    <row r="223" spans="1:495" s="48" customFormat="1" ht="15" customHeight="1">
      <c r="A223" s="107" t="s">
        <v>105</v>
      </c>
      <c r="B223" s="108" t="s">
        <v>106</v>
      </c>
      <c r="C223" s="35" t="s">
        <v>4</v>
      </c>
      <c r="D223" s="20">
        <f>SUM(D224:D227)</f>
        <v>5607.1276600000001</v>
      </c>
      <c r="E223" s="20">
        <f t="shared" ref="E223" si="91">SUM(E224:E227)</f>
        <v>5607.1276600000001</v>
      </c>
      <c r="F223" s="20">
        <f>F225</f>
        <v>416.6</v>
      </c>
      <c r="G223" s="1">
        <f t="shared" si="77"/>
        <v>7.4298290544003776E-2</v>
      </c>
      <c r="H223" s="73" t="s">
        <v>129</v>
      </c>
      <c r="I223" s="74" t="s">
        <v>300</v>
      </c>
      <c r="J223" s="75" t="s">
        <v>146</v>
      </c>
      <c r="K223" s="75" t="s">
        <v>327</v>
      </c>
      <c r="L223" s="75" t="s">
        <v>148</v>
      </c>
      <c r="M223" s="77">
        <v>809</v>
      </c>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7"/>
      <c r="DL223" s="47"/>
      <c r="DM223" s="47"/>
      <c r="DN223" s="47"/>
      <c r="DO223" s="47"/>
      <c r="DP223" s="47"/>
      <c r="DQ223" s="47"/>
      <c r="DR223" s="47"/>
      <c r="DS223" s="47"/>
      <c r="DT223" s="47"/>
      <c r="DU223" s="47"/>
      <c r="DV223" s="47"/>
      <c r="DW223" s="47"/>
      <c r="DX223" s="47"/>
      <c r="DY223" s="47"/>
      <c r="DZ223" s="47"/>
      <c r="EA223" s="47"/>
      <c r="EB223" s="47"/>
      <c r="EC223" s="47"/>
      <c r="ED223" s="47"/>
      <c r="EE223" s="47"/>
      <c r="EF223" s="47"/>
      <c r="EG223" s="47"/>
      <c r="EH223" s="47"/>
      <c r="EI223" s="47"/>
      <c r="EJ223" s="47"/>
      <c r="EK223" s="47"/>
      <c r="EL223" s="47"/>
      <c r="EM223" s="47"/>
      <c r="EN223" s="47"/>
      <c r="EO223" s="47"/>
      <c r="EP223" s="47"/>
      <c r="EQ223" s="47"/>
      <c r="ER223" s="47"/>
      <c r="ES223" s="47"/>
      <c r="ET223" s="47"/>
      <c r="EU223" s="47"/>
      <c r="EV223" s="47"/>
      <c r="EW223" s="47"/>
      <c r="EX223" s="47"/>
      <c r="EY223" s="47"/>
      <c r="EZ223" s="47"/>
      <c r="FA223" s="47"/>
      <c r="FB223" s="47"/>
      <c r="FC223" s="47"/>
      <c r="FD223" s="47"/>
      <c r="FE223" s="47"/>
      <c r="FF223" s="47"/>
      <c r="FG223" s="47"/>
      <c r="FH223" s="47"/>
      <c r="FI223" s="47"/>
      <c r="FJ223" s="47"/>
      <c r="FK223" s="47"/>
      <c r="FL223" s="47"/>
      <c r="FM223" s="47"/>
      <c r="FN223" s="47"/>
      <c r="FO223" s="47"/>
      <c r="FP223" s="47"/>
      <c r="FQ223" s="47"/>
      <c r="FR223" s="47"/>
      <c r="FS223" s="47"/>
      <c r="FT223" s="47"/>
      <c r="FU223" s="47"/>
      <c r="FV223" s="47"/>
      <c r="FW223" s="47"/>
      <c r="FX223" s="47"/>
      <c r="FY223" s="47"/>
      <c r="FZ223" s="47"/>
      <c r="GA223" s="47"/>
      <c r="GB223" s="47"/>
      <c r="GC223" s="47"/>
      <c r="GD223" s="47"/>
      <c r="GE223" s="47"/>
      <c r="GF223" s="47"/>
      <c r="GG223" s="47"/>
      <c r="GH223" s="47"/>
      <c r="GI223" s="47"/>
      <c r="GJ223" s="47"/>
      <c r="GK223" s="47"/>
      <c r="GL223" s="47"/>
      <c r="GM223" s="47"/>
      <c r="GN223" s="47"/>
      <c r="GO223" s="47"/>
      <c r="GP223" s="47"/>
      <c r="GQ223" s="47"/>
      <c r="GR223" s="47"/>
      <c r="GS223" s="47"/>
      <c r="GT223" s="47"/>
      <c r="GU223" s="47"/>
      <c r="GV223" s="47"/>
      <c r="GW223" s="47"/>
      <c r="GX223" s="47"/>
      <c r="GY223" s="47"/>
      <c r="GZ223" s="47"/>
      <c r="HA223" s="47"/>
      <c r="HB223" s="47"/>
      <c r="HC223" s="47"/>
      <c r="HD223" s="47"/>
      <c r="HE223" s="47"/>
      <c r="HF223" s="47"/>
      <c r="HG223" s="47"/>
      <c r="HH223" s="47"/>
      <c r="HI223" s="47"/>
      <c r="HJ223" s="47"/>
      <c r="HK223" s="47"/>
      <c r="HL223" s="47"/>
      <c r="HM223" s="47"/>
      <c r="HN223" s="47"/>
      <c r="HO223" s="47"/>
      <c r="HP223" s="47"/>
      <c r="HQ223" s="47"/>
      <c r="HR223" s="47"/>
      <c r="HS223" s="47"/>
      <c r="HT223" s="47"/>
      <c r="HU223" s="47"/>
      <c r="HV223" s="47"/>
      <c r="HW223" s="47"/>
      <c r="HX223" s="47"/>
      <c r="HY223" s="47"/>
      <c r="HZ223" s="47"/>
      <c r="IA223" s="47"/>
      <c r="IB223" s="47"/>
      <c r="IC223" s="47"/>
      <c r="ID223" s="47"/>
      <c r="IE223" s="47"/>
      <c r="IF223" s="47"/>
      <c r="IG223" s="47"/>
      <c r="IH223" s="47"/>
      <c r="II223" s="47"/>
      <c r="IJ223" s="47"/>
      <c r="IK223" s="47"/>
      <c r="IL223" s="47"/>
      <c r="IM223" s="47"/>
      <c r="IN223" s="47"/>
      <c r="IO223" s="47"/>
      <c r="IP223" s="47"/>
      <c r="IQ223" s="47"/>
      <c r="IR223" s="47"/>
      <c r="IS223" s="47"/>
      <c r="IT223" s="47"/>
      <c r="IU223" s="47"/>
      <c r="IV223" s="47"/>
      <c r="IW223" s="47"/>
      <c r="IX223" s="47"/>
      <c r="IY223" s="47"/>
      <c r="IZ223" s="47"/>
      <c r="JA223" s="47"/>
      <c r="JB223" s="47"/>
      <c r="JC223" s="47"/>
      <c r="JD223" s="47"/>
      <c r="JE223" s="47"/>
      <c r="JF223" s="47"/>
      <c r="JG223" s="47"/>
      <c r="JH223" s="47"/>
      <c r="JI223" s="47"/>
      <c r="JJ223" s="47"/>
      <c r="JK223" s="47"/>
      <c r="JL223" s="47"/>
      <c r="JM223" s="47"/>
      <c r="JN223" s="47"/>
      <c r="JO223" s="47"/>
      <c r="JP223" s="47"/>
      <c r="JQ223" s="47"/>
      <c r="JR223" s="47"/>
      <c r="JS223" s="47"/>
      <c r="JT223" s="47"/>
      <c r="JU223" s="47"/>
      <c r="JV223" s="47"/>
      <c r="JW223" s="47"/>
      <c r="JX223" s="47"/>
      <c r="JY223" s="47"/>
      <c r="JZ223" s="47"/>
      <c r="KA223" s="47"/>
      <c r="KB223" s="47"/>
      <c r="KC223" s="47"/>
      <c r="KD223" s="47"/>
      <c r="KE223" s="47"/>
      <c r="KF223" s="47"/>
      <c r="KG223" s="47"/>
      <c r="KH223" s="47"/>
      <c r="KI223" s="47"/>
      <c r="KJ223" s="47"/>
      <c r="KK223" s="47"/>
      <c r="KL223" s="47"/>
      <c r="KM223" s="47"/>
      <c r="KN223" s="47"/>
      <c r="KO223" s="47"/>
      <c r="KP223" s="47"/>
      <c r="KQ223" s="47"/>
      <c r="KR223" s="47"/>
      <c r="KS223" s="47"/>
      <c r="KT223" s="47"/>
      <c r="KU223" s="47"/>
      <c r="KV223" s="47"/>
      <c r="KW223" s="47"/>
      <c r="KX223" s="47"/>
      <c r="KY223" s="47"/>
      <c r="KZ223" s="47"/>
      <c r="LA223" s="47"/>
      <c r="LB223" s="47"/>
      <c r="LC223" s="47"/>
      <c r="LD223" s="47"/>
      <c r="LE223" s="47"/>
      <c r="LF223" s="47"/>
      <c r="LG223" s="47"/>
      <c r="LH223" s="47"/>
      <c r="LI223" s="47"/>
      <c r="LJ223" s="47"/>
      <c r="LK223" s="47"/>
      <c r="LL223" s="47"/>
      <c r="LM223" s="47"/>
      <c r="LN223" s="47"/>
      <c r="LO223" s="47"/>
      <c r="LP223" s="47"/>
      <c r="LQ223" s="47"/>
      <c r="LR223" s="47"/>
      <c r="LS223" s="47"/>
      <c r="LT223" s="47"/>
      <c r="LU223" s="47"/>
      <c r="LV223" s="47"/>
      <c r="LW223" s="47"/>
      <c r="LX223" s="47"/>
      <c r="LY223" s="47"/>
      <c r="LZ223" s="47"/>
      <c r="MA223" s="47"/>
      <c r="MB223" s="47"/>
      <c r="MC223" s="47"/>
      <c r="MD223" s="47"/>
      <c r="ME223" s="47"/>
      <c r="MF223" s="47"/>
      <c r="MG223" s="47"/>
      <c r="MH223" s="47"/>
      <c r="MI223" s="47"/>
      <c r="MJ223" s="47"/>
      <c r="MK223" s="47"/>
      <c r="ML223" s="47"/>
      <c r="MM223" s="47"/>
      <c r="MN223" s="47"/>
      <c r="MO223" s="47"/>
      <c r="MP223" s="47"/>
      <c r="MQ223" s="47"/>
      <c r="MR223" s="47"/>
      <c r="MS223" s="47"/>
      <c r="MT223" s="47"/>
      <c r="MU223" s="47"/>
      <c r="MV223" s="47"/>
      <c r="MW223" s="47"/>
      <c r="MX223" s="47"/>
      <c r="MY223" s="47"/>
      <c r="MZ223" s="47"/>
      <c r="NA223" s="47"/>
      <c r="NB223" s="47"/>
      <c r="NC223" s="47"/>
      <c r="ND223" s="47"/>
      <c r="NE223" s="47"/>
      <c r="NF223" s="47"/>
      <c r="NG223" s="47"/>
      <c r="NH223" s="47"/>
      <c r="NI223" s="47"/>
      <c r="NJ223" s="47"/>
      <c r="NK223" s="47"/>
      <c r="NL223" s="47"/>
      <c r="NM223" s="47"/>
      <c r="NN223" s="47"/>
      <c r="NO223" s="47"/>
      <c r="NP223" s="47"/>
      <c r="NQ223" s="47"/>
      <c r="NR223" s="47"/>
      <c r="NS223" s="47"/>
      <c r="NT223" s="47"/>
      <c r="NU223" s="47"/>
      <c r="NV223" s="47"/>
      <c r="NW223" s="47"/>
      <c r="NX223" s="47"/>
      <c r="NY223" s="47"/>
      <c r="NZ223" s="47"/>
      <c r="OA223" s="47"/>
      <c r="OB223" s="47"/>
      <c r="OC223" s="47"/>
      <c r="OD223" s="47"/>
      <c r="OE223" s="47"/>
      <c r="OF223" s="47"/>
      <c r="OG223" s="47"/>
      <c r="OH223" s="47"/>
      <c r="OI223" s="47"/>
      <c r="OJ223" s="47"/>
      <c r="OK223" s="47"/>
      <c r="OL223" s="47"/>
      <c r="OM223" s="47"/>
      <c r="ON223" s="47"/>
      <c r="OO223" s="47"/>
      <c r="OP223" s="47"/>
      <c r="OQ223" s="47"/>
      <c r="OR223" s="47"/>
      <c r="OS223" s="47"/>
      <c r="OT223" s="47"/>
      <c r="OU223" s="47"/>
      <c r="OV223" s="47"/>
      <c r="OW223" s="47"/>
      <c r="OX223" s="47"/>
      <c r="OY223" s="47"/>
      <c r="OZ223" s="47"/>
      <c r="PA223" s="47"/>
      <c r="PB223" s="47"/>
      <c r="PC223" s="47"/>
      <c r="PD223" s="47"/>
      <c r="PE223" s="47"/>
      <c r="PF223" s="47"/>
      <c r="PG223" s="47"/>
      <c r="PH223" s="47"/>
      <c r="PI223" s="47"/>
      <c r="PJ223" s="47"/>
      <c r="PK223" s="47"/>
      <c r="PL223" s="47"/>
      <c r="PM223" s="47"/>
      <c r="PN223" s="47"/>
      <c r="PO223" s="47"/>
      <c r="PP223" s="47"/>
      <c r="PQ223" s="47"/>
      <c r="PR223" s="47"/>
      <c r="PS223" s="47"/>
      <c r="PT223" s="47"/>
      <c r="PU223" s="47"/>
      <c r="PV223" s="47"/>
      <c r="PW223" s="47"/>
      <c r="PX223" s="47"/>
      <c r="PY223" s="47"/>
      <c r="PZ223" s="47"/>
      <c r="QA223" s="47"/>
      <c r="QB223" s="47"/>
      <c r="QC223" s="47"/>
      <c r="QD223" s="47"/>
      <c r="QE223" s="47"/>
      <c r="QF223" s="47"/>
      <c r="QG223" s="47"/>
      <c r="QH223" s="47"/>
      <c r="QI223" s="47"/>
      <c r="QJ223" s="47"/>
      <c r="QK223" s="47"/>
      <c r="QL223" s="47"/>
      <c r="QM223" s="47"/>
      <c r="QN223" s="47"/>
      <c r="QO223" s="47"/>
      <c r="QP223" s="47"/>
      <c r="QQ223" s="47"/>
      <c r="QR223" s="47"/>
      <c r="QS223" s="47"/>
      <c r="QT223" s="47"/>
      <c r="QU223" s="47"/>
      <c r="QV223" s="47"/>
      <c r="QW223" s="47"/>
      <c r="QX223" s="47"/>
      <c r="QY223" s="47"/>
      <c r="QZ223" s="47"/>
      <c r="RA223" s="47"/>
      <c r="RB223" s="47"/>
      <c r="RC223" s="47"/>
      <c r="RD223" s="47"/>
      <c r="RE223" s="47"/>
      <c r="RF223" s="47"/>
      <c r="RG223" s="47"/>
      <c r="RH223" s="47"/>
      <c r="RI223" s="47"/>
      <c r="RJ223" s="47"/>
      <c r="RK223" s="47"/>
      <c r="RL223" s="47"/>
      <c r="RM223" s="47"/>
      <c r="RN223" s="47"/>
      <c r="RO223" s="47"/>
      <c r="RP223" s="47"/>
      <c r="RQ223" s="47"/>
      <c r="RR223" s="47"/>
      <c r="RS223" s="47"/>
      <c r="RT223" s="47"/>
      <c r="RU223" s="47"/>
      <c r="RV223" s="47"/>
      <c r="RW223" s="47"/>
      <c r="RX223" s="47"/>
      <c r="RY223" s="47"/>
      <c r="RZ223" s="47"/>
      <c r="SA223" s="47"/>
    </row>
    <row r="224" spans="1:495" s="48" customFormat="1" ht="15" customHeight="1">
      <c r="A224" s="107"/>
      <c r="B224" s="108"/>
      <c r="C224" s="35" t="s">
        <v>5</v>
      </c>
      <c r="D224" s="20">
        <v>336.42766</v>
      </c>
      <c r="E224" s="20">
        <v>336.42766</v>
      </c>
      <c r="F224" s="20">
        <v>0</v>
      </c>
      <c r="G224" s="1">
        <f t="shared" si="77"/>
        <v>0</v>
      </c>
      <c r="H224" s="73"/>
      <c r="I224" s="74"/>
      <c r="J224" s="75"/>
      <c r="K224" s="75"/>
      <c r="L224" s="75"/>
      <c r="M224" s="7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7"/>
      <c r="DO224" s="47"/>
      <c r="DP224" s="47"/>
      <c r="DQ224" s="47"/>
      <c r="DR224" s="47"/>
      <c r="DS224" s="47"/>
      <c r="DT224" s="47"/>
      <c r="DU224" s="47"/>
      <c r="DV224" s="47"/>
      <c r="DW224" s="47"/>
      <c r="DX224" s="47"/>
      <c r="DY224" s="47"/>
      <c r="DZ224" s="47"/>
      <c r="EA224" s="47"/>
      <c r="EB224" s="47"/>
      <c r="EC224" s="47"/>
      <c r="ED224" s="47"/>
      <c r="EE224" s="47"/>
      <c r="EF224" s="47"/>
      <c r="EG224" s="47"/>
      <c r="EH224" s="47"/>
      <c r="EI224" s="47"/>
      <c r="EJ224" s="47"/>
      <c r="EK224" s="47"/>
      <c r="EL224" s="47"/>
      <c r="EM224" s="47"/>
      <c r="EN224" s="47"/>
      <c r="EO224" s="47"/>
      <c r="EP224" s="47"/>
      <c r="EQ224" s="47"/>
      <c r="ER224" s="47"/>
      <c r="ES224" s="47"/>
      <c r="ET224" s="47"/>
      <c r="EU224" s="47"/>
      <c r="EV224" s="47"/>
      <c r="EW224" s="47"/>
      <c r="EX224" s="47"/>
      <c r="EY224" s="47"/>
      <c r="EZ224" s="47"/>
      <c r="FA224" s="47"/>
      <c r="FB224" s="47"/>
      <c r="FC224" s="47"/>
      <c r="FD224" s="47"/>
      <c r="FE224" s="47"/>
      <c r="FF224" s="47"/>
      <c r="FG224" s="47"/>
      <c r="FH224" s="47"/>
      <c r="FI224" s="47"/>
      <c r="FJ224" s="47"/>
      <c r="FK224" s="47"/>
      <c r="FL224" s="47"/>
      <c r="FM224" s="47"/>
      <c r="FN224" s="47"/>
      <c r="FO224" s="47"/>
      <c r="FP224" s="47"/>
      <c r="FQ224" s="47"/>
      <c r="FR224" s="47"/>
      <c r="FS224" s="47"/>
      <c r="FT224" s="47"/>
      <c r="FU224" s="47"/>
      <c r="FV224" s="47"/>
      <c r="FW224" s="47"/>
      <c r="FX224" s="47"/>
      <c r="FY224" s="47"/>
      <c r="FZ224" s="47"/>
      <c r="GA224" s="47"/>
      <c r="GB224" s="47"/>
      <c r="GC224" s="47"/>
      <c r="GD224" s="47"/>
      <c r="GE224" s="47"/>
      <c r="GF224" s="47"/>
      <c r="GG224" s="47"/>
      <c r="GH224" s="47"/>
      <c r="GI224" s="47"/>
      <c r="GJ224" s="47"/>
      <c r="GK224" s="47"/>
      <c r="GL224" s="47"/>
      <c r="GM224" s="47"/>
      <c r="GN224" s="47"/>
      <c r="GO224" s="47"/>
      <c r="GP224" s="47"/>
      <c r="GQ224" s="47"/>
      <c r="GR224" s="47"/>
      <c r="GS224" s="47"/>
      <c r="GT224" s="47"/>
      <c r="GU224" s="47"/>
      <c r="GV224" s="47"/>
      <c r="GW224" s="47"/>
      <c r="GX224" s="47"/>
      <c r="GY224" s="47"/>
      <c r="GZ224" s="47"/>
      <c r="HA224" s="47"/>
      <c r="HB224" s="47"/>
      <c r="HC224" s="47"/>
      <c r="HD224" s="47"/>
      <c r="HE224" s="47"/>
      <c r="HF224" s="47"/>
      <c r="HG224" s="47"/>
      <c r="HH224" s="47"/>
      <c r="HI224" s="47"/>
      <c r="HJ224" s="47"/>
      <c r="HK224" s="47"/>
      <c r="HL224" s="47"/>
      <c r="HM224" s="47"/>
      <c r="HN224" s="47"/>
      <c r="HO224" s="47"/>
      <c r="HP224" s="47"/>
      <c r="HQ224" s="47"/>
      <c r="HR224" s="47"/>
      <c r="HS224" s="47"/>
      <c r="HT224" s="47"/>
      <c r="HU224" s="47"/>
      <c r="HV224" s="47"/>
      <c r="HW224" s="47"/>
      <c r="HX224" s="47"/>
      <c r="HY224" s="47"/>
      <c r="HZ224" s="47"/>
      <c r="IA224" s="47"/>
      <c r="IB224" s="47"/>
      <c r="IC224" s="47"/>
      <c r="ID224" s="47"/>
      <c r="IE224" s="47"/>
      <c r="IF224" s="47"/>
      <c r="IG224" s="47"/>
      <c r="IH224" s="47"/>
      <c r="II224" s="47"/>
      <c r="IJ224" s="47"/>
      <c r="IK224" s="47"/>
      <c r="IL224" s="47"/>
      <c r="IM224" s="47"/>
      <c r="IN224" s="47"/>
      <c r="IO224" s="47"/>
      <c r="IP224" s="47"/>
      <c r="IQ224" s="47"/>
      <c r="IR224" s="47"/>
      <c r="IS224" s="47"/>
      <c r="IT224" s="47"/>
      <c r="IU224" s="47"/>
      <c r="IV224" s="47"/>
      <c r="IW224" s="47"/>
      <c r="IX224" s="47"/>
      <c r="IY224" s="47"/>
      <c r="IZ224" s="47"/>
      <c r="JA224" s="47"/>
      <c r="JB224" s="47"/>
      <c r="JC224" s="47"/>
      <c r="JD224" s="47"/>
      <c r="JE224" s="47"/>
      <c r="JF224" s="47"/>
      <c r="JG224" s="47"/>
      <c r="JH224" s="47"/>
      <c r="JI224" s="47"/>
      <c r="JJ224" s="47"/>
      <c r="JK224" s="47"/>
      <c r="JL224" s="47"/>
      <c r="JM224" s="47"/>
      <c r="JN224" s="47"/>
      <c r="JO224" s="47"/>
      <c r="JP224" s="47"/>
      <c r="JQ224" s="47"/>
      <c r="JR224" s="47"/>
      <c r="JS224" s="47"/>
      <c r="JT224" s="47"/>
      <c r="JU224" s="47"/>
      <c r="JV224" s="47"/>
      <c r="JW224" s="47"/>
      <c r="JX224" s="47"/>
      <c r="JY224" s="47"/>
      <c r="JZ224" s="47"/>
      <c r="KA224" s="47"/>
      <c r="KB224" s="47"/>
      <c r="KC224" s="47"/>
      <c r="KD224" s="47"/>
      <c r="KE224" s="47"/>
      <c r="KF224" s="47"/>
      <c r="KG224" s="47"/>
      <c r="KH224" s="47"/>
      <c r="KI224" s="47"/>
      <c r="KJ224" s="47"/>
      <c r="KK224" s="47"/>
      <c r="KL224" s="47"/>
      <c r="KM224" s="47"/>
      <c r="KN224" s="47"/>
      <c r="KO224" s="47"/>
      <c r="KP224" s="47"/>
      <c r="KQ224" s="47"/>
      <c r="KR224" s="47"/>
      <c r="KS224" s="47"/>
      <c r="KT224" s="47"/>
      <c r="KU224" s="47"/>
      <c r="KV224" s="47"/>
      <c r="KW224" s="47"/>
      <c r="KX224" s="47"/>
      <c r="KY224" s="47"/>
      <c r="KZ224" s="47"/>
      <c r="LA224" s="47"/>
      <c r="LB224" s="47"/>
      <c r="LC224" s="47"/>
      <c r="LD224" s="47"/>
      <c r="LE224" s="47"/>
      <c r="LF224" s="47"/>
      <c r="LG224" s="47"/>
      <c r="LH224" s="47"/>
      <c r="LI224" s="47"/>
      <c r="LJ224" s="47"/>
      <c r="LK224" s="47"/>
      <c r="LL224" s="47"/>
      <c r="LM224" s="47"/>
      <c r="LN224" s="47"/>
      <c r="LO224" s="47"/>
      <c r="LP224" s="47"/>
      <c r="LQ224" s="47"/>
      <c r="LR224" s="47"/>
      <c r="LS224" s="47"/>
      <c r="LT224" s="47"/>
      <c r="LU224" s="47"/>
      <c r="LV224" s="47"/>
      <c r="LW224" s="47"/>
      <c r="LX224" s="47"/>
      <c r="LY224" s="47"/>
      <c r="LZ224" s="47"/>
      <c r="MA224" s="47"/>
      <c r="MB224" s="47"/>
      <c r="MC224" s="47"/>
      <c r="MD224" s="47"/>
      <c r="ME224" s="47"/>
      <c r="MF224" s="47"/>
      <c r="MG224" s="47"/>
      <c r="MH224" s="47"/>
      <c r="MI224" s="47"/>
      <c r="MJ224" s="47"/>
      <c r="MK224" s="47"/>
      <c r="ML224" s="47"/>
      <c r="MM224" s="47"/>
      <c r="MN224" s="47"/>
      <c r="MO224" s="47"/>
      <c r="MP224" s="47"/>
      <c r="MQ224" s="47"/>
      <c r="MR224" s="47"/>
      <c r="MS224" s="47"/>
      <c r="MT224" s="47"/>
      <c r="MU224" s="47"/>
      <c r="MV224" s="47"/>
      <c r="MW224" s="47"/>
      <c r="MX224" s="47"/>
      <c r="MY224" s="47"/>
      <c r="MZ224" s="47"/>
      <c r="NA224" s="47"/>
      <c r="NB224" s="47"/>
      <c r="NC224" s="47"/>
      <c r="ND224" s="47"/>
      <c r="NE224" s="47"/>
      <c r="NF224" s="47"/>
      <c r="NG224" s="47"/>
      <c r="NH224" s="47"/>
      <c r="NI224" s="47"/>
      <c r="NJ224" s="47"/>
      <c r="NK224" s="47"/>
      <c r="NL224" s="47"/>
      <c r="NM224" s="47"/>
      <c r="NN224" s="47"/>
      <c r="NO224" s="47"/>
      <c r="NP224" s="47"/>
      <c r="NQ224" s="47"/>
      <c r="NR224" s="47"/>
      <c r="NS224" s="47"/>
      <c r="NT224" s="47"/>
      <c r="NU224" s="47"/>
      <c r="NV224" s="47"/>
      <c r="NW224" s="47"/>
      <c r="NX224" s="47"/>
      <c r="NY224" s="47"/>
      <c r="NZ224" s="47"/>
      <c r="OA224" s="47"/>
      <c r="OB224" s="47"/>
      <c r="OC224" s="47"/>
      <c r="OD224" s="47"/>
      <c r="OE224" s="47"/>
      <c r="OF224" s="47"/>
      <c r="OG224" s="47"/>
      <c r="OH224" s="47"/>
      <c r="OI224" s="47"/>
      <c r="OJ224" s="47"/>
      <c r="OK224" s="47"/>
      <c r="OL224" s="47"/>
      <c r="OM224" s="47"/>
      <c r="ON224" s="47"/>
      <c r="OO224" s="47"/>
      <c r="OP224" s="47"/>
      <c r="OQ224" s="47"/>
      <c r="OR224" s="47"/>
      <c r="OS224" s="47"/>
      <c r="OT224" s="47"/>
      <c r="OU224" s="47"/>
      <c r="OV224" s="47"/>
      <c r="OW224" s="47"/>
      <c r="OX224" s="47"/>
      <c r="OY224" s="47"/>
      <c r="OZ224" s="47"/>
      <c r="PA224" s="47"/>
      <c r="PB224" s="47"/>
      <c r="PC224" s="47"/>
      <c r="PD224" s="47"/>
      <c r="PE224" s="47"/>
      <c r="PF224" s="47"/>
      <c r="PG224" s="47"/>
      <c r="PH224" s="47"/>
      <c r="PI224" s="47"/>
      <c r="PJ224" s="47"/>
      <c r="PK224" s="47"/>
      <c r="PL224" s="47"/>
      <c r="PM224" s="47"/>
      <c r="PN224" s="47"/>
      <c r="PO224" s="47"/>
      <c r="PP224" s="47"/>
      <c r="PQ224" s="47"/>
      <c r="PR224" s="47"/>
      <c r="PS224" s="47"/>
      <c r="PT224" s="47"/>
      <c r="PU224" s="47"/>
      <c r="PV224" s="47"/>
      <c r="PW224" s="47"/>
      <c r="PX224" s="47"/>
      <c r="PY224" s="47"/>
      <c r="PZ224" s="47"/>
      <c r="QA224" s="47"/>
      <c r="QB224" s="47"/>
      <c r="QC224" s="47"/>
      <c r="QD224" s="47"/>
      <c r="QE224" s="47"/>
      <c r="QF224" s="47"/>
      <c r="QG224" s="47"/>
      <c r="QH224" s="47"/>
      <c r="QI224" s="47"/>
      <c r="QJ224" s="47"/>
      <c r="QK224" s="47"/>
      <c r="QL224" s="47"/>
      <c r="QM224" s="47"/>
      <c r="QN224" s="47"/>
      <c r="QO224" s="47"/>
      <c r="QP224" s="47"/>
      <c r="QQ224" s="47"/>
      <c r="QR224" s="47"/>
      <c r="QS224" s="47"/>
      <c r="QT224" s="47"/>
      <c r="QU224" s="47"/>
      <c r="QV224" s="47"/>
      <c r="QW224" s="47"/>
      <c r="QX224" s="47"/>
      <c r="QY224" s="47"/>
      <c r="QZ224" s="47"/>
      <c r="RA224" s="47"/>
      <c r="RB224" s="47"/>
      <c r="RC224" s="47"/>
      <c r="RD224" s="47"/>
      <c r="RE224" s="47"/>
      <c r="RF224" s="47"/>
      <c r="RG224" s="47"/>
      <c r="RH224" s="47"/>
      <c r="RI224" s="47"/>
      <c r="RJ224" s="47"/>
      <c r="RK224" s="47"/>
      <c r="RL224" s="47"/>
      <c r="RM224" s="47"/>
      <c r="RN224" s="47"/>
      <c r="RO224" s="47"/>
      <c r="RP224" s="47"/>
      <c r="RQ224" s="47"/>
      <c r="RR224" s="47"/>
      <c r="RS224" s="47"/>
      <c r="RT224" s="47"/>
      <c r="RU224" s="47"/>
      <c r="RV224" s="47"/>
      <c r="RW224" s="47"/>
      <c r="RX224" s="47"/>
      <c r="RY224" s="47"/>
      <c r="RZ224" s="47"/>
      <c r="SA224" s="47"/>
    </row>
    <row r="225" spans="1:495" s="48" customFormat="1" ht="15" customHeight="1">
      <c r="A225" s="107"/>
      <c r="B225" s="108"/>
      <c r="C225" s="35" t="s">
        <v>6</v>
      </c>
      <c r="D225" s="20">
        <v>5270.7</v>
      </c>
      <c r="E225" s="20">
        <v>5270.7</v>
      </c>
      <c r="F225" s="20">
        <v>416.6</v>
      </c>
      <c r="G225" s="1">
        <f t="shared" si="77"/>
        <v>7.9040734627279119E-2</v>
      </c>
      <c r="H225" s="73"/>
      <c r="I225" s="74"/>
      <c r="J225" s="75"/>
      <c r="K225" s="75"/>
      <c r="L225" s="75"/>
      <c r="M225" s="7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c r="CH225" s="47"/>
      <c r="CI225" s="47"/>
      <c r="CJ225" s="47"/>
      <c r="CK225" s="47"/>
      <c r="CL225" s="47"/>
      <c r="CM225" s="47"/>
      <c r="CN225" s="47"/>
      <c r="CO225" s="47"/>
      <c r="CP225" s="47"/>
      <c r="CQ225" s="47"/>
      <c r="CR225" s="47"/>
      <c r="CS225" s="47"/>
      <c r="CT225" s="47"/>
      <c r="CU225" s="47"/>
      <c r="CV225" s="47"/>
      <c r="CW225" s="47"/>
      <c r="CX225" s="47"/>
      <c r="CY225" s="47"/>
      <c r="CZ225" s="47"/>
      <c r="DA225" s="47"/>
      <c r="DB225" s="47"/>
      <c r="DC225" s="47"/>
      <c r="DD225" s="47"/>
      <c r="DE225" s="47"/>
      <c r="DF225" s="47"/>
      <c r="DG225" s="47"/>
      <c r="DH225" s="47"/>
      <c r="DI225" s="47"/>
      <c r="DJ225" s="47"/>
      <c r="DK225" s="47"/>
      <c r="DL225" s="47"/>
      <c r="DM225" s="47"/>
      <c r="DN225" s="47"/>
      <c r="DO225" s="47"/>
      <c r="DP225" s="47"/>
      <c r="DQ225" s="47"/>
      <c r="DR225" s="47"/>
      <c r="DS225" s="47"/>
      <c r="DT225" s="47"/>
      <c r="DU225" s="47"/>
      <c r="DV225" s="47"/>
      <c r="DW225" s="47"/>
      <c r="DX225" s="47"/>
      <c r="DY225" s="47"/>
      <c r="DZ225" s="47"/>
      <c r="EA225" s="47"/>
      <c r="EB225" s="47"/>
      <c r="EC225" s="47"/>
      <c r="ED225" s="47"/>
      <c r="EE225" s="47"/>
      <c r="EF225" s="47"/>
      <c r="EG225" s="47"/>
      <c r="EH225" s="47"/>
      <c r="EI225" s="47"/>
      <c r="EJ225" s="47"/>
      <c r="EK225" s="47"/>
      <c r="EL225" s="47"/>
      <c r="EM225" s="47"/>
      <c r="EN225" s="47"/>
      <c r="EO225" s="47"/>
      <c r="EP225" s="47"/>
      <c r="EQ225" s="47"/>
      <c r="ER225" s="47"/>
      <c r="ES225" s="47"/>
      <c r="ET225" s="47"/>
      <c r="EU225" s="47"/>
      <c r="EV225" s="47"/>
      <c r="EW225" s="47"/>
      <c r="EX225" s="47"/>
      <c r="EY225" s="47"/>
      <c r="EZ225" s="47"/>
      <c r="FA225" s="47"/>
      <c r="FB225" s="47"/>
      <c r="FC225" s="47"/>
      <c r="FD225" s="47"/>
      <c r="FE225" s="47"/>
      <c r="FF225" s="47"/>
      <c r="FG225" s="47"/>
      <c r="FH225" s="47"/>
      <c r="FI225" s="47"/>
      <c r="FJ225" s="47"/>
      <c r="FK225" s="47"/>
      <c r="FL225" s="47"/>
      <c r="FM225" s="47"/>
      <c r="FN225" s="47"/>
      <c r="FO225" s="47"/>
      <c r="FP225" s="47"/>
      <c r="FQ225" s="47"/>
      <c r="FR225" s="47"/>
      <c r="FS225" s="47"/>
      <c r="FT225" s="47"/>
      <c r="FU225" s="47"/>
      <c r="FV225" s="47"/>
      <c r="FW225" s="47"/>
      <c r="FX225" s="47"/>
      <c r="FY225" s="47"/>
      <c r="FZ225" s="47"/>
      <c r="GA225" s="47"/>
      <c r="GB225" s="47"/>
      <c r="GC225" s="47"/>
      <c r="GD225" s="47"/>
      <c r="GE225" s="47"/>
      <c r="GF225" s="47"/>
      <c r="GG225" s="47"/>
      <c r="GH225" s="47"/>
      <c r="GI225" s="47"/>
      <c r="GJ225" s="47"/>
      <c r="GK225" s="47"/>
      <c r="GL225" s="47"/>
      <c r="GM225" s="47"/>
      <c r="GN225" s="47"/>
      <c r="GO225" s="47"/>
      <c r="GP225" s="47"/>
      <c r="GQ225" s="47"/>
      <c r="GR225" s="47"/>
      <c r="GS225" s="47"/>
      <c r="GT225" s="47"/>
      <c r="GU225" s="47"/>
      <c r="GV225" s="47"/>
      <c r="GW225" s="47"/>
      <c r="GX225" s="47"/>
      <c r="GY225" s="47"/>
      <c r="GZ225" s="47"/>
      <c r="HA225" s="47"/>
      <c r="HB225" s="47"/>
      <c r="HC225" s="47"/>
      <c r="HD225" s="47"/>
      <c r="HE225" s="47"/>
      <c r="HF225" s="47"/>
      <c r="HG225" s="47"/>
      <c r="HH225" s="47"/>
      <c r="HI225" s="47"/>
      <c r="HJ225" s="47"/>
      <c r="HK225" s="47"/>
      <c r="HL225" s="47"/>
      <c r="HM225" s="47"/>
      <c r="HN225" s="47"/>
      <c r="HO225" s="47"/>
      <c r="HP225" s="47"/>
      <c r="HQ225" s="47"/>
      <c r="HR225" s="47"/>
      <c r="HS225" s="47"/>
      <c r="HT225" s="47"/>
      <c r="HU225" s="47"/>
      <c r="HV225" s="47"/>
      <c r="HW225" s="47"/>
      <c r="HX225" s="47"/>
      <c r="HY225" s="47"/>
      <c r="HZ225" s="47"/>
      <c r="IA225" s="47"/>
      <c r="IB225" s="47"/>
      <c r="IC225" s="47"/>
      <c r="ID225" s="47"/>
      <c r="IE225" s="47"/>
      <c r="IF225" s="47"/>
      <c r="IG225" s="47"/>
      <c r="IH225" s="47"/>
      <c r="II225" s="47"/>
      <c r="IJ225" s="47"/>
      <c r="IK225" s="47"/>
      <c r="IL225" s="47"/>
      <c r="IM225" s="47"/>
      <c r="IN225" s="47"/>
      <c r="IO225" s="47"/>
      <c r="IP225" s="47"/>
      <c r="IQ225" s="47"/>
      <c r="IR225" s="47"/>
      <c r="IS225" s="47"/>
      <c r="IT225" s="47"/>
      <c r="IU225" s="47"/>
      <c r="IV225" s="47"/>
      <c r="IW225" s="47"/>
      <c r="IX225" s="47"/>
      <c r="IY225" s="47"/>
      <c r="IZ225" s="47"/>
      <c r="JA225" s="47"/>
      <c r="JB225" s="47"/>
      <c r="JC225" s="47"/>
      <c r="JD225" s="47"/>
      <c r="JE225" s="47"/>
      <c r="JF225" s="47"/>
      <c r="JG225" s="47"/>
      <c r="JH225" s="47"/>
      <c r="JI225" s="47"/>
      <c r="JJ225" s="47"/>
      <c r="JK225" s="47"/>
      <c r="JL225" s="47"/>
      <c r="JM225" s="47"/>
      <c r="JN225" s="47"/>
      <c r="JO225" s="47"/>
      <c r="JP225" s="47"/>
      <c r="JQ225" s="47"/>
      <c r="JR225" s="47"/>
      <c r="JS225" s="47"/>
      <c r="JT225" s="47"/>
      <c r="JU225" s="47"/>
      <c r="JV225" s="47"/>
      <c r="JW225" s="47"/>
      <c r="JX225" s="47"/>
      <c r="JY225" s="47"/>
      <c r="JZ225" s="47"/>
      <c r="KA225" s="47"/>
      <c r="KB225" s="47"/>
      <c r="KC225" s="47"/>
      <c r="KD225" s="47"/>
      <c r="KE225" s="47"/>
      <c r="KF225" s="47"/>
      <c r="KG225" s="47"/>
      <c r="KH225" s="47"/>
      <c r="KI225" s="47"/>
      <c r="KJ225" s="47"/>
      <c r="KK225" s="47"/>
      <c r="KL225" s="47"/>
      <c r="KM225" s="47"/>
      <c r="KN225" s="47"/>
      <c r="KO225" s="47"/>
      <c r="KP225" s="47"/>
      <c r="KQ225" s="47"/>
      <c r="KR225" s="47"/>
      <c r="KS225" s="47"/>
      <c r="KT225" s="47"/>
      <c r="KU225" s="47"/>
      <c r="KV225" s="47"/>
      <c r="KW225" s="47"/>
      <c r="KX225" s="47"/>
      <c r="KY225" s="47"/>
      <c r="KZ225" s="47"/>
      <c r="LA225" s="47"/>
      <c r="LB225" s="47"/>
      <c r="LC225" s="47"/>
      <c r="LD225" s="47"/>
      <c r="LE225" s="47"/>
      <c r="LF225" s="47"/>
      <c r="LG225" s="47"/>
      <c r="LH225" s="47"/>
      <c r="LI225" s="47"/>
      <c r="LJ225" s="47"/>
      <c r="LK225" s="47"/>
      <c r="LL225" s="47"/>
      <c r="LM225" s="47"/>
      <c r="LN225" s="47"/>
      <c r="LO225" s="47"/>
      <c r="LP225" s="47"/>
      <c r="LQ225" s="47"/>
      <c r="LR225" s="47"/>
      <c r="LS225" s="47"/>
      <c r="LT225" s="47"/>
      <c r="LU225" s="47"/>
      <c r="LV225" s="47"/>
      <c r="LW225" s="47"/>
      <c r="LX225" s="47"/>
      <c r="LY225" s="47"/>
      <c r="LZ225" s="47"/>
      <c r="MA225" s="47"/>
      <c r="MB225" s="47"/>
      <c r="MC225" s="47"/>
      <c r="MD225" s="47"/>
      <c r="ME225" s="47"/>
      <c r="MF225" s="47"/>
      <c r="MG225" s="47"/>
      <c r="MH225" s="47"/>
      <c r="MI225" s="47"/>
      <c r="MJ225" s="47"/>
      <c r="MK225" s="47"/>
      <c r="ML225" s="47"/>
      <c r="MM225" s="47"/>
      <c r="MN225" s="47"/>
      <c r="MO225" s="47"/>
      <c r="MP225" s="47"/>
      <c r="MQ225" s="47"/>
      <c r="MR225" s="47"/>
      <c r="MS225" s="47"/>
      <c r="MT225" s="47"/>
      <c r="MU225" s="47"/>
      <c r="MV225" s="47"/>
      <c r="MW225" s="47"/>
      <c r="MX225" s="47"/>
      <c r="MY225" s="47"/>
      <c r="MZ225" s="47"/>
      <c r="NA225" s="47"/>
      <c r="NB225" s="47"/>
      <c r="NC225" s="47"/>
      <c r="ND225" s="47"/>
      <c r="NE225" s="47"/>
      <c r="NF225" s="47"/>
      <c r="NG225" s="47"/>
      <c r="NH225" s="47"/>
      <c r="NI225" s="47"/>
      <c r="NJ225" s="47"/>
      <c r="NK225" s="47"/>
      <c r="NL225" s="47"/>
      <c r="NM225" s="47"/>
      <c r="NN225" s="47"/>
      <c r="NO225" s="47"/>
      <c r="NP225" s="47"/>
      <c r="NQ225" s="47"/>
      <c r="NR225" s="47"/>
      <c r="NS225" s="47"/>
      <c r="NT225" s="47"/>
      <c r="NU225" s="47"/>
      <c r="NV225" s="47"/>
      <c r="NW225" s="47"/>
      <c r="NX225" s="47"/>
      <c r="NY225" s="47"/>
      <c r="NZ225" s="47"/>
      <c r="OA225" s="47"/>
      <c r="OB225" s="47"/>
      <c r="OC225" s="47"/>
      <c r="OD225" s="47"/>
      <c r="OE225" s="47"/>
      <c r="OF225" s="47"/>
      <c r="OG225" s="47"/>
      <c r="OH225" s="47"/>
      <c r="OI225" s="47"/>
      <c r="OJ225" s="47"/>
      <c r="OK225" s="47"/>
      <c r="OL225" s="47"/>
      <c r="OM225" s="47"/>
      <c r="ON225" s="47"/>
      <c r="OO225" s="47"/>
      <c r="OP225" s="47"/>
      <c r="OQ225" s="47"/>
      <c r="OR225" s="47"/>
      <c r="OS225" s="47"/>
      <c r="OT225" s="47"/>
      <c r="OU225" s="47"/>
      <c r="OV225" s="47"/>
      <c r="OW225" s="47"/>
      <c r="OX225" s="47"/>
      <c r="OY225" s="47"/>
      <c r="OZ225" s="47"/>
      <c r="PA225" s="47"/>
      <c r="PB225" s="47"/>
      <c r="PC225" s="47"/>
      <c r="PD225" s="47"/>
      <c r="PE225" s="47"/>
      <c r="PF225" s="47"/>
      <c r="PG225" s="47"/>
      <c r="PH225" s="47"/>
      <c r="PI225" s="47"/>
      <c r="PJ225" s="47"/>
      <c r="PK225" s="47"/>
      <c r="PL225" s="47"/>
      <c r="PM225" s="47"/>
      <c r="PN225" s="47"/>
      <c r="PO225" s="47"/>
      <c r="PP225" s="47"/>
      <c r="PQ225" s="47"/>
      <c r="PR225" s="47"/>
      <c r="PS225" s="47"/>
      <c r="PT225" s="47"/>
      <c r="PU225" s="47"/>
      <c r="PV225" s="47"/>
      <c r="PW225" s="47"/>
      <c r="PX225" s="47"/>
      <c r="PY225" s="47"/>
      <c r="PZ225" s="47"/>
      <c r="QA225" s="47"/>
      <c r="QB225" s="47"/>
      <c r="QC225" s="47"/>
      <c r="QD225" s="47"/>
      <c r="QE225" s="47"/>
      <c r="QF225" s="47"/>
      <c r="QG225" s="47"/>
      <c r="QH225" s="47"/>
      <c r="QI225" s="47"/>
      <c r="QJ225" s="47"/>
      <c r="QK225" s="47"/>
      <c r="QL225" s="47"/>
      <c r="QM225" s="47"/>
      <c r="QN225" s="47"/>
      <c r="QO225" s="47"/>
      <c r="QP225" s="47"/>
      <c r="QQ225" s="47"/>
      <c r="QR225" s="47"/>
      <c r="QS225" s="47"/>
      <c r="QT225" s="47"/>
      <c r="QU225" s="47"/>
      <c r="QV225" s="47"/>
      <c r="QW225" s="47"/>
      <c r="QX225" s="47"/>
      <c r="QY225" s="47"/>
      <c r="QZ225" s="47"/>
      <c r="RA225" s="47"/>
      <c r="RB225" s="47"/>
      <c r="RC225" s="47"/>
      <c r="RD225" s="47"/>
      <c r="RE225" s="47"/>
      <c r="RF225" s="47"/>
      <c r="RG225" s="47"/>
      <c r="RH225" s="47"/>
      <c r="RI225" s="47"/>
      <c r="RJ225" s="47"/>
      <c r="RK225" s="47"/>
      <c r="RL225" s="47"/>
      <c r="RM225" s="47"/>
      <c r="RN225" s="47"/>
      <c r="RO225" s="47"/>
      <c r="RP225" s="47"/>
      <c r="RQ225" s="47"/>
      <c r="RR225" s="47"/>
      <c r="RS225" s="47"/>
      <c r="RT225" s="47"/>
      <c r="RU225" s="47"/>
      <c r="RV225" s="47"/>
      <c r="RW225" s="47"/>
      <c r="RX225" s="47"/>
      <c r="RY225" s="47"/>
      <c r="RZ225" s="47"/>
      <c r="SA225" s="47"/>
    </row>
    <row r="226" spans="1:495" s="48" customFormat="1" ht="15" customHeight="1">
      <c r="A226" s="107"/>
      <c r="B226" s="108"/>
      <c r="C226" s="35" t="s">
        <v>7</v>
      </c>
      <c r="D226" s="20">
        <v>0</v>
      </c>
      <c r="E226" s="20">
        <v>0</v>
      </c>
      <c r="F226" s="20">
        <v>0</v>
      </c>
      <c r="G226" s="20">
        <v>0</v>
      </c>
      <c r="H226" s="73"/>
      <c r="I226" s="74"/>
      <c r="J226" s="75"/>
      <c r="K226" s="75"/>
      <c r="L226" s="75"/>
      <c r="M226" s="7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7"/>
      <c r="CU226" s="47"/>
      <c r="CV226" s="47"/>
      <c r="CW226" s="47"/>
      <c r="CX226" s="47"/>
      <c r="CY226" s="47"/>
      <c r="CZ226" s="47"/>
      <c r="DA226" s="47"/>
      <c r="DB226" s="47"/>
      <c r="DC226" s="47"/>
      <c r="DD226" s="47"/>
      <c r="DE226" s="47"/>
      <c r="DF226" s="47"/>
      <c r="DG226" s="47"/>
      <c r="DH226" s="47"/>
      <c r="DI226" s="47"/>
      <c r="DJ226" s="47"/>
      <c r="DK226" s="47"/>
      <c r="DL226" s="47"/>
      <c r="DM226" s="47"/>
      <c r="DN226" s="47"/>
      <c r="DO226" s="47"/>
      <c r="DP226" s="47"/>
      <c r="DQ226" s="47"/>
      <c r="DR226" s="47"/>
      <c r="DS226" s="47"/>
      <c r="DT226" s="47"/>
      <c r="DU226" s="47"/>
      <c r="DV226" s="47"/>
      <c r="DW226" s="47"/>
      <c r="DX226" s="47"/>
      <c r="DY226" s="47"/>
      <c r="DZ226" s="47"/>
      <c r="EA226" s="47"/>
      <c r="EB226" s="47"/>
      <c r="EC226" s="47"/>
      <c r="ED226" s="47"/>
      <c r="EE226" s="47"/>
      <c r="EF226" s="47"/>
      <c r="EG226" s="47"/>
      <c r="EH226" s="47"/>
      <c r="EI226" s="47"/>
      <c r="EJ226" s="47"/>
      <c r="EK226" s="47"/>
      <c r="EL226" s="47"/>
      <c r="EM226" s="47"/>
      <c r="EN226" s="47"/>
      <c r="EO226" s="47"/>
      <c r="EP226" s="47"/>
      <c r="EQ226" s="47"/>
      <c r="ER226" s="47"/>
      <c r="ES226" s="47"/>
      <c r="ET226" s="47"/>
      <c r="EU226" s="47"/>
      <c r="EV226" s="47"/>
      <c r="EW226" s="47"/>
      <c r="EX226" s="47"/>
      <c r="EY226" s="47"/>
      <c r="EZ226" s="47"/>
      <c r="FA226" s="47"/>
      <c r="FB226" s="47"/>
      <c r="FC226" s="47"/>
      <c r="FD226" s="47"/>
      <c r="FE226" s="47"/>
      <c r="FF226" s="47"/>
      <c r="FG226" s="47"/>
      <c r="FH226" s="47"/>
      <c r="FI226" s="47"/>
      <c r="FJ226" s="47"/>
      <c r="FK226" s="47"/>
      <c r="FL226" s="47"/>
      <c r="FM226" s="47"/>
      <c r="FN226" s="47"/>
      <c r="FO226" s="47"/>
      <c r="FP226" s="47"/>
      <c r="FQ226" s="47"/>
      <c r="FR226" s="47"/>
      <c r="FS226" s="47"/>
      <c r="FT226" s="47"/>
      <c r="FU226" s="47"/>
      <c r="FV226" s="47"/>
      <c r="FW226" s="47"/>
      <c r="FX226" s="47"/>
      <c r="FY226" s="47"/>
      <c r="FZ226" s="47"/>
      <c r="GA226" s="47"/>
      <c r="GB226" s="47"/>
      <c r="GC226" s="47"/>
      <c r="GD226" s="47"/>
      <c r="GE226" s="47"/>
      <c r="GF226" s="47"/>
      <c r="GG226" s="47"/>
      <c r="GH226" s="47"/>
      <c r="GI226" s="47"/>
      <c r="GJ226" s="47"/>
      <c r="GK226" s="47"/>
      <c r="GL226" s="47"/>
      <c r="GM226" s="47"/>
      <c r="GN226" s="47"/>
      <c r="GO226" s="47"/>
      <c r="GP226" s="47"/>
      <c r="GQ226" s="47"/>
      <c r="GR226" s="47"/>
      <c r="GS226" s="47"/>
      <c r="GT226" s="47"/>
      <c r="GU226" s="47"/>
      <c r="GV226" s="47"/>
      <c r="GW226" s="47"/>
      <c r="GX226" s="47"/>
      <c r="GY226" s="47"/>
      <c r="GZ226" s="47"/>
      <c r="HA226" s="47"/>
      <c r="HB226" s="47"/>
      <c r="HC226" s="47"/>
      <c r="HD226" s="47"/>
      <c r="HE226" s="47"/>
      <c r="HF226" s="47"/>
      <c r="HG226" s="47"/>
      <c r="HH226" s="47"/>
      <c r="HI226" s="47"/>
      <c r="HJ226" s="47"/>
      <c r="HK226" s="47"/>
      <c r="HL226" s="47"/>
      <c r="HM226" s="47"/>
      <c r="HN226" s="47"/>
      <c r="HO226" s="47"/>
      <c r="HP226" s="47"/>
      <c r="HQ226" s="47"/>
      <c r="HR226" s="47"/>
      <c r="HS226" s="47"/>
      <c r="HT226" s="47"/>
      <c r="HU226" s="47"/>
      <c r="HV226" s="47"/>
      <c r="HW226" s="47"/>
      <c r="HX226" s="47"/>
      <c r="HY226" s="47"/>
      <c r="HZ226" s="47"/>
      <c r="IA226" s="47"/>
      <c r="IB226" s="47"/>
      <c r="IC226" s="47"/>
      <c r="ID226" s="47"/>
      <c r="IE226" s="47"/>
      <c r="IF226" s="47"/>
      <c r="IG226" s="47"/>
      <c r="IH226" s="47"/>
      <c r="II226" s="47"/>
      <c r="IJ226" s="47"/>
      <c r="IK226" s="47"/>
      <c r="IL226" s="47"/>
      <c r="IM226" s="47"/>
      <c r="IN226" s="47"/>
      <c r="IO226" s="47"/>
      <c r="IP226" s="47"/>
      <c r="IQ226" s="47"/>
      <c r="IR226" s="47"/>
      <c r="IS226" s="47"/>
      <c r="IT226" s="47"/>
      <c r="IU226" s="47"/>
      <c r="IV226" s="47"/>
      <c r="IW226" s="47"/>
      <c r="IX226" s="47"/>
      <c r="IY226" s="47"/>
      <c r="IZ226" s="47"/>
      <c r="JA226" s="47"/>
      <c r="JB226" s="47"/>
      <c r="JC226" s="47"/>
      <c r="JD226" s="47"/>
      <c r="JE226" s="47"/>
      <c r="JF226" s="47"/>
      <c r="JG226" s="47"/>
      <c r="JH226" s="47"/>
      <c r="JI226" s="47"/>
      <c r="JJ226" s="47"/>
      <c r="JK226" s="47"/>
      <c r="JL226" s="47"/>
      <c r="JM226" s="47"/>
      <c r="JN226" s="47"/>
      <c r="JO226" s="47"/>
      <c r="JP226" s="47"/>
      <c r="JQ226" s="47"/>
      <c r="JR226" s="47"/>
      <c r="JS226" s="47"/>
      <c r="JT226" s="47"/>
      <c r="JU226" s="47"/>
      <c r="JV226" s="47"/>
      <c r="JW226" s="47"/>
      <c r="JX226" s="47"/>
      <c r="JY226" s="47"/>
      <c r="JZ226" s="47"/>
      <c r="KA226" s="47"/>
      <c r="KB226" s="47"/>
      <c r="KC226" s="47"/>
      <c r="KD226" s="47"/>
      <c r="KE226" s="47"/>
      <c r="KF226" s="47"/>
      <c r="KG226" s="47"/>
      <c r="KH226" s="47"/>
      <c r="KI226" s="47"/>
      <c r="KJ226" s="47"/>
      <c r="KK226" s="47"/>
      <c r="KL226" s="47"/>
      <c r="KM226" s="47"/>
      <c r="KN226" s="47"/>
      <c r="KO226" s="47"/>
      <c r="KP226" s="47"/>
      <c r="KQ226" s="47"/>
      <c r="KR226" s="47"/>
      <c r="KS226" s="47"/>
      <c r="KT226" s="47"/>
      <c r="KU226" s="47"/>
      <c r="KV226" s="47"/>
      <c r="KW226" s="47"/>
      <c r="KX226" s="47"/>
      <c r="KY226" s="47"/>
      <c r="KZ226" s="47"/>
      <c r="LA226" s="47"/>
      <c r="LB226" s="47"/>
      <c r="LC226" s="47"/>
      <c r="LD226" s="47"/>
      <c r="LE226" s="47"/>
      <c r="LF226" s="47"/>
      <c r="LG226" s="47"/>
      <c r="LH226" s="47"/>
      <c r="LI226" s="47"/>
      <c r="LJ226" s="47"/>
      <c r="LK226" s="47"/>
      <c r="LL226" s="47"/>
      <c r="LM226" s="47"/>
      <c r="LN226" s="47"/>
      <c r="LO226" s="47"/>
      <c r="LP226" s="47"/>
      <c r="LQ226" s="47"/>
      <c r="LR226" s="47"/>
      <c r="LS226" s="47"/>
      <c r="LT226" s="47"/>
      <c r="LU226" s="47"/>
      <c r="LV226" s="47"/>
      <c r="LW226" s="47"/>
      <c r="LX226" s="47"/>
      <c r="LY226" s="47"/>
      <c r="LZ226" s="47"/>
      <c r="MA226" s="47"/>
      <c r="MB226" s="47"/>
      <c r="MC226" s="47"/>
      <c r="MD226" s="47"/>
      <c r="ME226" s="47"/>
      <c r="MF226" s="47"/>
      <c r="MG226" s="47"/>
      <c r="MH226" s="47"/>
      <c r="MI226" s="47"/>
      <c r="MJ226" s="47"/>
      <c r="MK226" s="47"/>
      <c r="ML226" s="47"/>
      <c r="MM226" s="47"/>
      <c r="MN226" s="47"/>
      <c r="MO226" s="47"/>
      <c r="MP226" s="47"/>
      <c r="MQ226" s="47"/>
      <c r="MR226" s="47"/>
      <c r="MS226" s="47"/>
      <c r="MT226" s="47"/>
      <c r="MU226" s="47"/>
      <c r="MV226" s="47"/>
      <c r="MW226" s="47"/>
      <c r="MX226" s="47"/>
      <c r="MY226" s="47"/>
      <c r="MZ226" s="47"/>
      <c r="NA226" s="47"/>
      <c r="NB226" s="47"/>
      <c r="NC226" s="47"/>
      <c r="ND226" s="47"/>
      <c r="NE226" s="47"/>
      <c r="NF226" s="47"/>
      <c r="NG226" s="47"/>
      <c r="NH226" s="47"/>
      <c r="NI226" s="47"/>
      <c r="NJ226" s="47"/>
      <c r="NK226" s="47"/>
      <c r="NL226" s="47"/>
      <c r="NM226" s="47"/>
      <c r="NN226" s="47"/>
      <c r="NO226" s="47"/>
      <c r="NP226" s="47"/>
      <c r="NQ226" s="47"/>
      <c r="NR226" s="47"/>
      <c r="NS226" s="47"/>
      <c r="NT226" s="47"/>
      <c r="NU226" s="47"/>
      <c r="NV226" s="47"/>
      <c r="NW226" s="47"/>
      <c r="NX226" s="47"/>
      <c r="NY226" s="47"/>
      <c r="NZ226" s="47"/>
      <c r="OA226" s="47"/>
      <c r="OB226" s="47"/>
      <c r="OC226" s="47"/>
      <c r="OD226" s="47"/>
      <c r="OE226" s="47"/>
      <c r="OF226" s="47"/>
      <c r="OG226" s="47"/>
      <c r="OH226" s="47"/>
      <c r="OI226" s="47"/>
      <c r="OJ226" s="47"/>
      <c r="OK226" s="47"/>
      <c r="OL226" s="47"/>
      <c r="OM226" s="47"/>
      <c r="ON226" s="47"/>
      <c r="OO226" s="47"/>
      <c r="OP226" s="47"/>
      <c r="OQ226" s="47"/>
      <c r="OR226" s="47"/>
      <c r="OS226" s="47"/>
      <c r="OT226" s="47"/>
      <c r="OU226" s="47"/>
      <c r="OV226" s="47"/>
      <c r="OW226" s="47"/>
      <c r="OX226" s="47"/>
      <c r="OY226" s="47"/>
      <c r="OZ226" s="47"/>
      <c r="PA226" s="47"/>
      <c r="PB226" s="47"/>
      <c r="PC226" s="47"/>
      <c r="PD226" s="47"/>
      <c r="PE226" s="47"/>
      <c r="PF226" s="47"/>
      <c r="PG226" s="47"/>
      <c r="PH226" s="47"/>
      <c r="PI226" s="47"/>
      <c r="PJ226" s="47"/>
      <c r="PK226" s="47"/>
      <c r="PL226" s="47"/>
      <c r="PM226" s="47"/>
      <c r="PN226" s="47"/>
      <c r="PO226" s="47"/>
      <c r="PP226" s="47"/>
      <c r="PQ226" s="47"/>
      <c r="PR226" s="47"/>
      <c r="PS226" s="47"/>
      <c r="PT226" s="47"/>
      <c r="PU226" s="47"/>
      <c r="PV226" s="47"/>
      <c r="PW226" s="47"/>
      <c r="PX226" s="47"/>
      <c r="PY226" s="47"/>
      <c r="PZ226" s="47"/>
      <c r="QA226" s="47"/>
      <c r="QB226" s="47"/>
      <c r="QC226" s="47"/>
      <c r="QD226" s="47"/>
      <c r="QE226" s="47"/>
      <c r="QF226" s="47"/>
      <c r="QG226" s="47"/>
      <c r="QH226" s="47"/>
      <c r="QI226" s="47"/>
      <c r="QJ226" s="47"/>
      <c r="QK226" s="47"/>
      <c r="QL226" s="47"/>
      <c r="QM226" s="47"/>
      <c r="QN226" s="47"/>
      <c r="QO226" s="47"/>
      <c r="QP226" s="47"/>
      <c r="QQ226" s="47"/>
      <c r="QR226" s="47"/>
      <c r="QS226" s="47"/>
      <c r="QT226" s="47"/>
      <c r="QU226" s="47"/>
      <c r="QV226" s="47"/>
      <c r="QW226" s="47"/>
      <c r="QX226" s="47"/>
      <c r="QY226" s="47"/>
      <c r="QZ226" s="47"/>
      <c r="RA226" s="47"/>
      <c r="RB226" s="47"/>
      <c r="RC226" s="47"/>
      <c r="RD226" s="47"/>
      <c r="RE226" s="47"/>
      <c r="RF226" s="47"/>
      <c r="RG226" s="47"/>
      <c r="RH226" s="47"/>
      <c r="RI226" s="47"/>
      <c r="RJ226" s="47"/>
      <c r="RK226" s="47"/>
      <c r="RL226" s="47"/>
      <c r="RM226" s="47"/>
      <c r="RN226" s="47"/>
      <c r="RO226" s="47"/>
      <c r="RP226" s="47"/>
      <c r="RQ226" s="47"/>
      <c r="RR226" s="47"/>
      <c r="RS226" s="47"/>
      <c r="RT226" s="47"/>
      <c r="RU226" s="47"/>
      <c r="RV226" s="47"/>
      <c r="RW226" s="47"/>
      <c r="RX226" s="47"/>
      <c r="RY226" s="47"/>
      <c r="RZ226" s="47"/>
      <c r="SA226" s="47"/>
    </row>
    <row r="227" spans="1:495" s="48" customFormat="1" ht="18" customHeight="1">
      <c r="A227" s="107"/>
      <c r="B227" s="108"/>
      <c r="C227" s="35" t="s">
        <v>8</v>
      </c>
      <c r="D227" s="20">
        <v>0</v>
      </c>
      <c r="E227" s="20">
        <v>0</v>
      </c>
      <c r="F227" s="20">
        <v>0</v>
      </c>
      <c r="G227" s="20">
        <v>0</v>
      </c>
      <c r="H227" s="73"/>
      <c r="I227" s="74"/>
      <c r="J227" s="75"/>
      <c r="K227" s="75"/>
      <c r="L227" s="75"/>
      <c r="M227" s="7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7"/>
      <c r="CJ227" s="47"/>
      <c r="CK227" s="47"/>
      <c r="CL227" s="47"/>
      <c r="CM227" s="47"/>
      <c r="CN227" s="47"/>
      <c r="CO227" s="47"/>
      <c r="CP227" s="47"/>
      <c r="CQ227" s="47"/>
      <c r="CR227" s="47"/>
      <c r="CS227" s="47"/>
      <c r="CT227" s="47"/>
      <c r="CU227" s="47"/>
      <c r="CV227" s="47"/>
      <c r="CW227" s="47"/>
      <c r="CX227" s="47"/>
      <c r="CY227" s="47"/>
      <c r="CZ227" s="47"/>
      <c r="DA227" s="47"/>
      <c r="DB227" s="47"/>
      <c r="DC227" s="47"/>
      <c r="DD227" s="47"/>
      <c r="DE227" s="47"/>
      <c r="DF227" s="47"/>
      <c r="DG227" s="47"/>
      <c r="DH227" s="47"/>
      <c r="DI227" s="47"/>
      <c r="DJ227" s="47"/>
      <c r="DK227" s="47"/>
      <c r="DL227" s="47"/>
      <c r="DM227" s="47"/>
      <c r="DN227" s="47"/>
      <c r="DO227" s="47"/>
      <c r="DP227" s="47"/>
      <c r="DQ227" s="47"/>
      <c r="DR227" s="47"/>
      <c r="DS227" s="47"/>
      <c r="DT227" s="47"/>
      <c r="DU227" s="47"/>
      <c r="DV227" s="47"/>
      <c r="DW227" s="47"/>
      <c r="DX227" s="47"/>
      <c r="DY227" s="47"/>
      <c r="DZ227" s="47"/>
      <c r="EA227" s="47"/>
      <c r="EB227" s="47"/>
      <c r="EC227" s="47"/>
      <c r="ED227" s="47"/>
      <c r="EE227" s="47"/>
      <c r="EF227" s="47"/>
      <c r="EG227" s="47"/>
      <c r="EH227" s="47"/>
      <c r="EI227" s="47"/>
      <c r="EJ227" s="47"/>
      <c r="EK227" s="47"/>
      <c r="EL227" s="47"/>
      <c r="EM227" s="47"/>
      <c r="EN227" s="47"/>
      <c r="EO227" s="47"/>
      <c r="EP227" s="47"/>
      <c r="EQ227" s="47"/>
      <c r="ER227" s="47"/>
      <c r="ES227" s="47"/>
      <c r="ET227" s="47"/>
      <c r="EU227" s="47"/>
      <c r="EV227" s="47"/>
      <c r="EW227" s="47"/>
      <c r="EX227" s="47"/>
      <c r="EY227" s="47"/>
      <c r="EZ227" s="47"/>
      <c r="FA227" s="47"/>
      <c r="FB227" s="47"/>
      <c r="FC227" s="47"/>
      <c r="FD227" s="47"/>
      <c r="FE227" s="47"/>
      <c r="FF227" s="47"/>
      <c r="FG227" s="47"/>
      <c r="FH227" s="47"/>
      <c r="FI227" s="47"/>
      <c r="FJ227" s="47"/>
      <c r="FK227" s="47"/>
      <c r="FL227" s="47"/>
      <c r="FM227" s="47"/>
      <c r="FN227" s="47"/>
      <c r="FO227" s="47"/>
      <c r="FP227" s="47"/>
      <c r="FQ227" s="47"/>
      <c r="FR227" s="47"/>
      <c r="FS227" s="47"/>
      <c r="FT227" s="47"/>
      <c r="FU227" s="47"/>
      <c r="FV227" s="47"/>
      <c r="FW227" s="47"/>
      <c r="FX227" s="47"/>
      <c r="FY227" s="47"/>
      <c r="FZ227" s="47"/>
      <c r="GA227" s="47"/>
      <c r="GB227" s="47"/>
      <c r="GC227" s="47"/>
      <c r="GD227" s="47"/>
      <c r="GE227" s="47"/>
      <c r="GF227" s="47"/>
      <c r="GG227" s="47"/>
      <c r="GH227" s="47"/>
      <c r="GI227" s="47"/>
      <c r="GJ227" s="47"/>
      <c r="GK227" s="47"/>
      <c r="GL227" s="47"/>
      <c r="GM227" s="47"/>
      <c r="GN227" s="47"/>
      <c r="GO227" s="47"/>
      <c r="GP227" s="47"/>
      <c r="GQ227" s="47"/>
      <c r="GR227" s="47"/>
      <c r="GS227" s="47"/>
      <c r="GT227" s="47"/>
      <c r="GU227" s="47"/>
      <c r="GV227" s="47"/>
      <c r="GW227" s="47"/>
      <c r="GX227" s="47"/>
      <c r="GY227" s="47"/>
      <c r="GZ227" s="47"/>
      <c r="HA227" s="47"/>
      <c r="HB227" s="47"/>
      <c r="HC227" s="47"/>
      <c r="HD227" s="47"/>
      <c r="HE227" s="47"/>
      <c r="HF227" s="47"/>
      <c r="HG227" s="47"/>
      <c r="HH227" s="47"/>
      <c r="HI227" s="47"/>
      <c r="HJ227" s="47"/>
      <c r="HK227" s="47"/>
      <c r="HL227" s="47"/>
      <c r="HM227" s="47"/>
      <c r="HN227" s="47"/>
      <c r="HO227" s="47"/>
      <c r="HP227" s="47"/>
      <c r="HQ227" s="47"/>
      <c r="HR227" s="47"/>
      <c r="HS227" s="47"/>
      <c r="HT227" s="47"/>
      <c r="HU227" s="47"/>
      <c r="HV227" s="47"/>
      <c r="HW227" s="47"/>
      <c r="HX227" s="47"/>
      <c r="HY227" s="47"/>
      <c r="HZ227" s="47"/>
      <c r="IA227" s="47"/>
      <c r="IB227" s="47"/>
      <c r="IC227" s="47"/>
      <c r="ID227" s="47"/>
      <c r="IE227" s="47"/>
      <c r="IF227" s="47"/>
      <c r="IG227" s="47"/>
      <c r="IH227" s="47"/>
      <c r="II227" s="47"/>
      <c r="IJ227" s="47"/>
      <c r="IK227" s="47"/>
      <c r="IL227" s="47"/>
      <c r="IM227" s="47"/>
      <c r="IN227" s="47"/>
      <c r="IO227" s="47"/>
      <c r="IP227" s="47"/>
      <c r="IQ227" s="47"/>
      <c r="IR227" s="47"/>
      <c r="IS227" s="47"/>
      <c r="IT227" s="47"/>
      <c r="IU227" s="47"/>
      <c r="IV227" s="47"/>
      <c r="IW227" s="47"/>
      <c r="IX227" s="47"/>
      <c r="IY227" s="47"/>
      <c r="IZ227" s="47"/>
      <c r="JA227" s="47"/>
      <c r="JB227" s="47"/>
      <c r="JC227" s="47"/>
      <c r="JD227" s="47"/>
      <c r="JE227" s="47"/>
      <c r="JF227" s="47"/>
      <c r="JG227" s="47"/>
      <c r="JH227" s="47"/>
      <c r="JI227" s="47"/>
      <c r="JJ227" s="47"/>
      <c r="JK227" s="47"/>
      <c r="JL227" s="47"/>
      <c r="JM227" s="47"/>
      <c r="JN227" s="47"/>
      <c r="JO227" s="47"/>
      <c r="JP227" s="47"/>
      <c r="JQ227" s="47"/>
      <c r="JR227" s="47"/>
      <c r="JS227" s="47"/>
      <c r="JT227" s="47"/>
      <c r="JU227" s="47"/>
      <c r="JV227" s="47"/>
      <c r="JW227" s="47"/>
      <c r="JX227" s="47"/>
      <c r="JY227" s="47"/>
      <c r="JZ227" s="47"/>
      <c r="KA227" s="47"/>
      <c r="KB227" s="47"/>
      <c r="KC227" s="47"/>
      <c r="KD227" s="47"/>
      <c r="KE227" s="47"/>
      <c r="KF227" s="47"/>
      <c r="KG227" s="47"/>
      <c r="KH227" s="47"/>
      <c r="KI227" s="47"/>
      <c r="KJ227" s="47"/>
      <c r="KK227" s="47"/>
      <c r="KL227" s="47"/>
      <c r="KM227" s="47"/>
      <c r="KN227" s="47"/>
      <c r="KO227" s="47"/>
      <c r="KP227" s="47"/>
      <c r="KQ227" s="47"/>
      <c r="KR227" s="47"/>
      <c r="KS227" s="47"/>
      <c r="KT227" s="47"/>
      <c r="KU227" s="47"/>
      <c r="KV227" s="47"/>
      <c r="KW227" s="47"/>
      <c r="KX227" s="47"/>
      <c r="KY227" s="47"/>
      <c r="KZ227" s="47"/>
      <c r="LA227" s="47"/>
      <c r="LB227" s="47"/>
      <c r="LC227" s="47"/>
      <c r="LD227" s="47"/>
      <c r="LE227" s="47"/>
      <c r="LF227" s="47"/>
      <c r="LG227" s="47"/>
      <c r="LH227" s="47"/>
      <c r="LI227" s="47"/>
      <c r="LJ227" s="47"/>
      <c r="LK227" s="47"/>
      <c r="LL227" s="47"/>
      <c r="LM227" s="47"/>
      <c r="LN227" s="47"/>
      <c r="LO227" s="47"/>
      <c r="LP227" s="47"/>
      <c r="LQ227" s="47"/>
      <c r="LR227" s="47"/>
      <c r="LS227" s="47"/>
      <c r="LT227" s="47"/>
      <c r="LU227" s="47"/>
      <c r="LV227" s="47"/>
      <c r="LW227" s="47"/>
      <c r="LX227" s="47"/>
      <c r="LY227" s="47"/>
      <c r="LZ227" s="47"/>
      <c r="MA227" s="47"/>
      <c r="MB227" s="47"/>
      <c r="MC227" s="47"/>
      <c r="MD227" s="47"/>
      <c r="ME227" s="47"/>
      <c r="MF227" s="47"/>
      <c r="MG227" s="47"/>
      <c r="MH227" s="47"/>
      <c r="MI227" s="47"/>
      <c r="MJ227" s="47"/>
      <c r="MK227" s="47"/>
      <c r="ML227" s="47"/>
      <c r="MM227" s="47"/>
      <c r="MN227" s="47"/>
      <c r="MO227" s="47"/>
      <c r="MP227" s="47"/>
      <c r="MQ227" s="47"/>
      <c r="MR227" s="47"/>
      <c r="MS227" s="47"/>
      <c r="MT227" s="47"/>
      <c r="MU227" s="47"/>
      <c r="MV227" s="47"/>
      <c r="MW227" s="47"/>
      <c r="MX227" s="47"/>
      <c r="MY227" s="47"/>
      <c r="MZ227" s="47"/>
      <c r="NA227" s="47"/>
      <c r="NB227" s="47"/>
      <c r="NC227" s="47"/>
      <c r="ND227" s="47"/>
      <c r="NE227" s="47"/>
      <c r="NF227" s="47"/>
      <c r="NG227" s="47"/>
      <c r="NH227" s="47"/>
      <c r="NI227" s="47"/>
      <c r="NJ227" s="47"/>
      <c r="NK227" s="47"/>
      <c r="NL227" s="47"/>
      <c r="NM227" s="47"/>
      <c r="NN227" s="47"/>
      <c r="NO227" s="47"/>
      <c r="NP227" s="47"/>
      <c r="NQ227" s="47"/>
      <c r="NR227" s="47"/>
      <c r="NS227" s="47"/>
      <c r="NT227" s="47"/>
      <c r="NU227" s="47"/>
      <c r="NV227" s="47"/>
      <c r="NW227" s="47"/>
      <c r="NX227" s="47"/>
      <c r="NY227" s="47"/>
      <c r="NZ227" s="47"/>
      <c r="OA227" s="47"/>
      <c r="OB227" s="47"/>
      <c r="OC227" s="47"/>
      <c r="OD227" s="47"/>
      <c r="OE227" s="47"/>
      <c r="OF227" s="47"/>
      <c r="OG227" s="47"/>
      <c r="OH227" s="47"/>
      <c r="OI227" s="47"/>
      <c r="OJ227" s="47"/>
      <c r="OK227" s="47"/>
      <c r="OL227" s="47"/>
      <c r="OM227" s="47"/>
      <c r="ON227" s="47"/>
      <c r="OO227" s="47"/>
      <c r="OP227" s="47"/>
      <c r="OQ227" s="47"/>
      <c r="OR227" s="47"/>
      <c r="OS227" s="47"/>
      <c r="OT227" s="47"/>
      <c r="OU227" s="47"/>
      <c r="OV227" s="47"/>
      <c r="OW227" s="47"/>
      <c r="OX227" s="47"/>
      <c r="OY227" s="47"/>
      <c r="OZ227" s="47"/>
      <c r="PA227" s="47"/>
      <c r="PB227" s="47"/>
      <c r="PC227" s="47"/>
      <c r="PD227" s="47"/>
      <c r="PE227" s="47"/>
      <c r="PF227" s="47"/>
      <c r="PG227" s="47"/>
      <c r="PH227" s="47"/>
      <c r="PI227" s="47"/>
      <c r="PJ227" s="47"/>
      <c r="PK227" s="47"/>
      <c r="PL227" s="47"/>
      <c r="PM227" s="47"/>
      <c r="PN227" s="47"/>
      <c r="PO227" s="47"/>
      <c r="PP227" s="47"/>
      <c r="PQ227" s="47"/>
      <c r="PR227" s="47"/>
      <c r="PS227" s="47"/>
      <c r="PT227" s="47"/>
      <c r="PU227" s="47"/>
      <c r="PV227" s="47"/>
      <c r="PW227" s="47"/>
      <c r="PX227" s="47"/>
      <c r="PY227" s="47"/>
      <c r="PZ227" s="47"/>
      <c r="QA227" s="47"/>
      <c r="QB227" s="47"/>
      <c r="QC227" s="47"/>
      <c r="QD227" s="47"/>
      <c r="QE227" s="47"/>
      <c r="QF227" s="47"/>
      <c r="QG227" s="47"/>
      <c r="QH227" s="47"/>
      <c r="QI227" s="47"/>
      <c r="QJ227" s="47"/>
      <c r="QK227" s="47"/>
      <c r="QL227" s="47"/>
      <c r="QM227" s="47"/>
      <c r="QN227" s="47"/>
      <c r="QO227" s="47"/>
      <c r="QP227" s="47"/>
      <c r="QQ227" s="47"/>
      <c r="QR227" s="47"/>
      <c r="QS227" s="47"/>
      <c r="QT227" s="47"/>
      <c r="QU227" s="47"/>
      <c r="QV227" s="47"/>
      <c r="QW227" s="47"/>
      <c r="QX227" s="47"/>
      <c r="QY227" s="47"/>
      <c r="QZ227" s="47"/>
      <c r="RA227" s="47"/>
      <c r="RB227" s="47"/>
      <c r="RC227" s="47"/>
      <c r="RD227" s="47"/>
      <c r="RE227" s="47"/>
      <c r="RF227" s="47"/>
      <c r="RG227" s="47"/>
      <c r="RH227" s="47"/>
      <c r="RI227" s="47"/>
      <c r="RJ227" s="47"/>
      <c r="RK227" s="47"/>
      <c r="RL227" s="47"/>
      <c r="RM227" s="47"/>
      <c r="RN227" s="47"/>
      <c r="RO227" s="47"/>
      <c r="RP227" s="47"/>
      <c r="RQ227" s="47"/>
      <c r="RR227" s="47"/>
      <c r="RS227" s="47"/>
      <c r="RT227" s="47"/>
      <c r="RU227" s="47"/>
      <c r="RV227" s="47"/>
      <c r="RW227" s="47"/>
      <c r="RX227" s="47"/>
      <c r="RY227" s="47"/>
      <c r="RZ227" s="47"/>
      <c r="SA227" s="47"/>
    </row>
    <row r="228" spans="1:495" s="48" customFormat="1" ht="15" customHeight="1">
      <c r="A228" s="107" t="s">
        <v>107</v>
      </c>
      <c r="B228" s="108" t="s">
        <v>108</v>
      </c>
      <c r="C228" s="35" t="s">
        <v>4</v>
      </c>
      <c r="D228" s="20">
        <f>SUM(D229:D232)</f>
        <v>21099.68086</v>
      </c>
      <c r="E228" s="20">
        <f t="shared" ref="E228:F228" si="92">SUM(E229:E232)</f>
        <v>0</v>
      </c>
      <c r="F228" s="20">
        <f t="shared" si="92"/>
        <v>0</v>
      </c>
      <c r="G228" s="1">
        <f t="shared" si="77"/>
        <v>0</v>
      </c>
      <c r="H228" s="73" t="s">
        <v>128</v>
      </c>
      <c r="I228" s="73" t="s">
        <v>351</v>
      </c>
      <c r="J228" s="75" t="s">
        <v>146</v>
      </c>
      <c r="K228" s="75" t="s">
        <v>327</v>
      </c>
      <c r="L228" s="75" t="s">
        <v>155</v>
      </c>
      <c r="M228" s="77">
        <v>809</v>
      </c>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c r="CX228" s="47"/>
      <c r="CY228" s="47"/>
      <c r="CZ228" s="47"/>
      <c r="DA228" s="47"/>
      <c r="DB228" s="47"/>
      <c r="DC228" s="47"/>
      <c r="DD228" s="47"/>
      <c r="DE228" s="47"/>
      <c r="DF228" s="47"/>
      <c r="DG228" s="47"/>
      <c r="DH228" s="47"/>
      <c r="DI228" s="47"/>
      <c r="DJ228" s="47"/>
      <c r="DK228" s="47"/>
      <c r="DL228" s="47"/>
      <c r="DM228" s="47"/>
      <c r="DN228" s="47"/>
      <c r="DO228" s="47"/>
      <c r="DP228" s="47"/>
      <c r="DQ228" s="47"/>
      <c r="DR228" s="47"/>
      <c r="DS228" s="47"/>
      <c r="DT228" s="47"/>
      <c r="DU228" s="47"/>
      <c r="DV228" s="47"/>
      <c r="DW228" s="47"/>
      <c r="DX228" s="47"/>
      <c r="DY228" s="47"/>
      <c r="DZ228" s="47"/>
      <c r="EA228" s="47"/>
      <c r="EB228" s="47"/>
      <c r="EC228" s="47"/>
      <c r="ED228" s="47"/>
      <c r="EE228" s="47"/>
      <c r="EF228" s="47"/>
      <c r="EG228" s="47"/>
      <c r="EH228" s="47"/>
      <c r="EI228" s="47"/>
      <c r="EJ228" s="47"/>
      <c r="EK228" s="47"/>
      <c r="EL228" s="47"/>
      <c r="EM228" s="47"/>
      <c r="EN228" s="47"/>
      <c r="EO228" s="47"/>
      <c r="EP228" s="47"/>
      <c r="EQ228" s="47"/>
      <c r="ER228" s="47"/>
      <c r="ES228" s="47"/>
      <c r="ET228" s="47"/>
      <c r="EU228" s="47"/>
      <c r="EV228" s="47"/>
      <c r="EW228" s="47"/>
      <c r="EX228" s="47"/>
      <c r="EY228" s="47"/>
      <c r="EZ228" s="47"/>
      <c r="FA228" s="47"/>
      <c r="FB228" s="47"/>
      <c r="FC228" s="47"/>
      <c r="FD228" s="47"/>
      <c r="FE228" s="47"/>
      <c r="FF228" s="47"/>
      <c r="FG228" s="47"/>
      <c r="FH228" s="47"/>
      <c r="FI228" s="47"/>
      <c r="FJ228" s="47"/>
      <c r="FK228" s="47"/>
      <c r="FL228" s="47"/>
      <c r="FM228" s="47"/>
      <c r="FN228" s="47"/>
      <c r="FO228" s="47"/>
      <c r="FP228" s="47"/>
      <c r="FQ228" s="47"/>
      <c r="FR228" s="47"/>
      <c r="FS228" s="47"/>
      <c r="FT228" s="47"/>
      <c r="FU228" s="47"/>
      <c r="FV228" s="47"/>
      <c r="FW228" s="47"/>
      <c r="FX228" s="47"/>
      <c r="FY228" s="47"/>
      <c r="FZ228" s="47"/>
      <c r="GA228" s="47"/>
      <c r="GB228" s="47"/>
      <c r="GC228" s="47"/>
      <c r="GD228" s="47"/>
      <c r="GE228" s="47"/>
      <c r="GF228" s="47"/>
      <c r="GG228" s="47"/>
      <c r="GH228" s="47"/>
      <c r="GI228" s="47"/>
      <c r="GJ228" s="47"/>
      <c r="GK228" s="47"/>
      <c r="GL228" s="47"/>
      <c r="GM228" s="47"/>
      <c r="GN228" s="47"/>
      <c r="GO228" s="47"/>
      <c r="GP228" s="47"/>
      <c r="GQ228" s="47"/>
      <c r="GR228" s="47"/>
      <c r="GS228" s="47"/>
      <c r="GT228" s="47"/>
      <c r="GU228" s="47"/>
      <c r="GV228" s="47"/>
      <c r="GW228" s="47"/>
      <c r="GX228" s="47"/>
      <c r="GY228" s="47"/>
      <c r="GZ228" s="47"/>
      <c r="HA228" s="47"/>
      <c r="HB228" s="47"/>
      <c r="HC228" s="47"/>
      <c r="HD228" s="47"/>
      <c r="HE228" s="47"/>
      <c r="HF228" s="47"/>
      <c r="HG228" s="47"/>
      <c r="HH228" s="47"/>
      <c r="HI228" s="47"/>
      <c r="HJ228" s="47"/>
      <c r="HK228" s="47"/>
      <c r="HL228" s="47"/>
      <c r="HM228" s="47"/>
      <c r="HN228" s="47"/>
      <c r="HO228" s="47"/>
      <c r="HP228" s="47"/>
      <c r="HQ228" s="47"/>
      <c r="HR228" s="47"/>
      <c r="HS228" s="47"/>
      <c r="HT228" s="47"/>
      <c r="HU228" s="47"/>
      <c r="HV228" s="47"/>
      <c r="HW228" s="47"/>
      <c r="HX228" s="47"/>
      <c r="HY228" s="47"/>
      <c r="HZ228" s="47"/>
      <c r="IA228" s="47"/>
      <c r="IB228" s="47"/>
      <c r="IC228" s="47"/>
      <c r="ID228" s="47"/>
      <c r="IE228" s="47"/>
      <c r="IF228" s="47"/>
      <c r="IG228" s="47"/>
      <c r="IH228" s="47"/>
      <c r="II228" s="47"/>
      <c r="IJ228" s="47"/>
      <c r="IK228" s="47"/>
      <c r="IL228" s="47"/>
      <c r="IM228" s="47"/>
      <c r="IN228" s="47"/>
      <c r="IO228" s="47"/>
      <c r="IP228" s="47"/>
      <c r="IQ228" s="47"/>
      <c r="IR228" s="47"/>
      <c r="IS228" s="47"/>
      <c r="IT228" s="47"/>
      <c r="IU228" s="47"/>
      <c r="IV228" s="47"/>
      <c r="IW228" s="47"/>
      <c r="IX228" s="47"/>
      <c r="IY228" s="47"/>
      <c r="IZ228" s="47"/>
      <c r="JA228" s="47"/>
      <c r="JB228" s="47"/>
      <c r="JC228" s="47"/>
      <c r="JD228" s="47"/>
      <c r="JE228" s="47"/>
      <c r="JF228" s="47"/>
      <c r="JG228" s="47"/>
      <c r="JH228" s="47"/>
      <c r="JI228" s="47"/>
      <c r="JJ228" s="47"/>
      <c r="JK228" s="47"/>
      <c r="JL228" s="47"/>
      <c r="JM228" s="47"/>
      <c r="JN228" s="47"/>
      <c r="JO228" s="47"/>
      <c r="JP228" s="47"/>
      <c r="JQ228" s="47"/>
      <c r="JR228" s="47"/>
      <c r="JS228" s="47"/>
      <c r="JT228" s="47"/>
      <c r="JU228" s="47"/>
      <c r="JV228" s="47"/>
      <c r="JW228" s="47"/>
      <c r="JX228" s="47"/>
      <c r="JY228" s="47"/>
      <c r="JZ228" s="47"/>
      <c r="KA228" s="47"/>
      <c r="KB228" s="47"/>
      <c r="KC228" s="47"/>
      <c r="KD228" s="47"/>
      <c r="KE228" s="47"/>
      <c r="KF228" s="47"/>
      <c r="KG228" s="47"/>
      <c r="KH228" s="47"/>
      <c r="KI228" s="47"/>
      <c r="KJ228" s="47"/>
      <c r="KK228" s="47"/>
      <c r="KL228" s="47"/>
      <c r="KM228" s="47"/>
      <c r="KN228" s="47"/>
      <c r="KO228" s="47"/>
      <c r="KP228" s="47"/>
      <c r="KQ228" s="47"/>
      <c r="KR228" s="47"/>
      <c r="KS228" s="47"/>
      <c r="KT228" s="47"/>
      <c r="KU228" s="47"/>
      <c r="KV228" s="47"/>
      <c r="KW228" s="47"/>
      <c r="KX228" s="47"/>
      <c r="KY228" s="47"/>
      <c r="KZ228" s="47"/>
      <c r="LA228" s="47"/>
      <c r="LB228" s="47"/>
      <c r="LC228" s="47"/>
      <c r="LD228" s="47"/>
      <c r="LE228" s="47"/>
      <c r="LF228" s="47"/>
      <c r="LG228" s="47"/>
      <c r="LH228" s="47"/>
      <c r="LI228" s="47"/>
      <c r="LJ228" s="47"/>
      <c r="LK228" s="47"/>
      <c r="LL228" s="47"/>
      <c r="LM228" s="47"/>
      <c r="LN228" s="47"/>
      <c r="LO228" s="47"/>
      <c r="LP228" s="47"/>
      <c r="LQ228" s="47"/>
      <c r="LR228" s="47"/>
      <c r="LS228" s="47"/>
      <c r="LT228" s="47"/>
      <c r="LU228" s="47"/>
      <c r="LV228" s="47"/>
      <c r="LW228" s="47"/>
      <c r="LX228" s="47"/>
      <c r="LY228" s="47"/>
      <c r="LZ228" s="47"/>
      <c r="MA228" s="47"/>
      <c r="MB228" s="47"/>
      <c r="MC228" s="47"/>
      <c r="MD228" s="47"/>
      <c r="ME228" s="47"/>
      <c r="MF228" s="47"/>
      <c r="MG228" s="47"/>
      <c r="MH228" s="47"/>
      <c r="MI228" s="47"/>
      <c r="MJ228" s="47"/>
      <c r="MK228" s="47"/>
      <c r="ML228" s="47"/>
      <c r="MM228" s="47"/>
      <c r="MN228" s="47"/>
      <c r="MO228" s="47"/>
      <c r="MP228" s="47"/>
      <c r="MQ228" s="47"/>
      <c r="MR228" s="47"/>
      <c r="MS228" s="47"/>
      <c r="MT228" s="47"/>
      <c r="MU228" s="47"/>
      <c r="MV228" s="47"/>
      <c r="MW228" s="47"/>
      <c r="MX228" s="47"/>
      <c r="MY228" s="47"/>
      <c r="MZ228" s="47"/>
      <c r="NA228" s="47"/>
      <c r="NB228" s="47"/>
      <c r="NC228" s="47"/>
      <c r="ND228" s="47"/>
      <c r="NE228" s="47"/>
      <c r="NF228" s="47"/>
      <c r="NG228" s="47"/>
      <c r="NH228" s="47"/>
      <c r="NI228" s="47"/>
      <c r="NJ228" s="47"/>
      <c r="NK228" s="47"/>
      <c r="NL228" s="47"/>
      <c r="NM228" s="47"/>
      <c r="NN228" s="47"/>
      <c r="NO228" s="47"/>
      <c r="NP228" s="47"/>
      <c r="NQ228" s="47"/>
      <c r="NR228" s="47"/>
      <c r="NS228" s="47"/>
      <c r="NT228" s="47"/>
      <c r="NU228" s="47"/>
      <c r="NV228" s="47"/>
      <c r="NW228" s="47"/>
      <c r="NX228" s="47"/>
      <c r="NY228" s="47"/>
      <c r="NZ228" s="47"/>
      <c r="OA228" s="47"/>
      <c r="OB228" s="47"/>
      <c r="OC228" s="47"/>
      <c r="OD228" s="47"/>
      <c r="OE228" s="47"/>
      <c r="OF228" s="47"/>
      <c r="OG228" s="47"/>
      <c r="OH228" s="47"/>
      <c r="OI228" s="47"/>
      <c r="OJ228" s="47"/>
      <c r="OK228" s="47"/>
      <c r="OL228" s="47"/>
      <c r="OM228" s="47"/>
      <c r="ON228" s="47"/>
      <c r="OO228" s="47"/>
      <c r="OP228" s="47"/>
      <c r="OQ228" s="47"/>
      <c r="OR228" s="47"/>
      <c r="OS228" s="47"/>
      <c r="OT228" s="47"/>
      <c r="OU228" s="47"/>
      <c r="OV228" s="47"/>
      <c r="OW228" s="47"/>
      <c r="OX228" s="47"/>
      <c r="OY228" s="47"/>
      <c r="OZ228" s="47"/>
      <c r="PA228" s="47"/>
      <c r="PB228" s="47"/>
      <c r="PC228" s="47"/>
      <c r="PD228" s="47"/>
      <c r="PE228" s="47"/>
      <c r="PF228" s="47"/>
      <c r="PG228" s="47"/>
      <c r="PH228" s="47"/>
      <c r="PI228" s="47"/>
      <c r="PJ228" s="47"/>
      <c r="PK228" s="47"/>
      <c r="PL228" s="47"/>
      <c r="PM228" s="47"/>
      <c r="PN228" s="47"/>
      <c r="PO228" s="47"/>
      <c r="PP228" s="47"/>
      <c r="PQ228" s="47"/>
      <c r="PR228" s="47"/>
      <c r="PS228" s="47"/>
      <c r="PT228" s="47"/>
      <c r="PU228" s="47"/>
      <c r="PV228" s="47"/>
      <c r="PW228" s="47"/>
      <c r="PX228" s="47"/>
      <c r="PY228" s="47"/>
      <c r="PZ228" s="47"/>
      <c r="QA228" s="47"/>
      <c r="QB228" s="47"/>
      <c r="QC228" s="47"/>
      <c r="QD228" s="47"/>
      <c r="QE228" s="47"/>
      <c r="QF228" s="47"/>
      <c r="QG228" s="47"/>
      <c r="QH228" s="47"/>
      <c r="QI228" s="47"/>
      <c r="QJ228" s="47"/>
      <c r="QK228" s="47"/>
      <c r="QL228" s="47"/>
      <c r="QM228" s="47"/>
      <c r="QN228" s="47"/>
      <c r="QO228" s="47"/>
      <c r="QP228" s="47"/>
      <c r="QQ228" s="47"/>
      <c r="QR228" s="47"/>
      <c r="QS228" s="47"/>
      <c r="QT228" s="47"/>
      <c r="QU228" s="47"/>
      <c r="QV228" s="47"/>
      <c r="QW228" s="47"/>
      <c r="QX228" s="47"/>
      <c r="QY228" s="47"/>
      <c r="QZ228" s="47"/>
      <c r="RA228" s="47"/>
      <c r="RB228" s="47"/>
      <c r="RC228" s="47"/>
      <c r="RD228" s="47"/>
      <c r="RE228" s="47"/>
      <c r="RF228" s="47"/>
      <c r="RG228" s="47"/>
      <c r="RH228" s="47"/>
      <c r="RI228" s="47"/>
      <c r="RJ228" s="47"/>
      <c r="RK228" s="47"/>
      <c r="RL228" s="47"/>
      <c r="RM228" s="47"/>
      <c r="RN228" s="47"/>
      <c r="RO228" s="47"/>
      <c r="RP228" s="47"/>
      <c r="RQ228" s="47"/>
      <c r="RR228" s="47"/>
      <c r="RS228" s="47"/>
      <c r="RT228" s="47"/>
      <c r="RU228" s="47"/>
      <c r="RV228" s="47"/>
      <c r="RW228" s="47"/>
      <c r="RX228" s="47"/>
      <c r="RY228" s="47"/>
      <c r="RZ228" s="47"/>
      <c r="SA228" s="47"/>
    </row>
    <row r="229" spans="1:495" s="48" customFormat="1" ht="15" customHeight="1">
      <c r="A229" s="107"/>
      <c r="B229" s="108"/>
      <c r="C229" s="35" t="s">
        <v>5</v>
      </c>
      <c r="D229" s="20">
        <v>1265.9808599999999</v>
      </c>
      <c r="E229" s="22">
        <v>0</v>
      </c>
      <c r="F229" s="22">
        <v>0</v>
      </c>
      <c r="G229" s="1">
        <f t="shared" si="77"/>
        <v>0</v>
      </c>
      <c r="H229" s="73"/>
      <c r="I229" s="73"/>
      <c r="J229" s="75"/>
      <c r="K229" s="75"/>
      <c r="L229" s="75"/>
      <c r="M229" s="7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c r="CH229" s="47"/>
      <c r="CI229" s="47"/>
      <c r="CJ229" s="47"/>
      <c r="CK229" s="47"/>
      <c r="CL229" s="47"/>
      <c r="CM229" s="47"/>
      <c r="CN229" s="47"/>
      <c r="CO229" s="47"/>
      <c r="CP229" s="47"/>
      <c r="CQ229" s="47"/>
      <c r="CR229" s="47"/>
      <c r="CS229" s="47"/>
      <c r="CT229" s="47"/>
      <c r="CU229" s="47"/>
      <c r="CV229" s="47"/>
      <c r="CW229" s="47"/>
      <c r="CX229" s="47"/>
      <c r="CY229" s="47"/>
      <c r="CZ229" s="47"/>
      <c r="DA229" s="47"/>
      <c r="DB229" s="47"/>
      <c r="DC229" s="47"/>
      <c r="DD229" s="47"/>
      <c r="DE229" s="47"/>
      <c r="DF229" s="47"/>
      <c r="DG229" s="47"/>
      <c r="DH229" s="47"/>
      <c r="DI229" s="47"/>
      <c r="DJ229" s="47"/>
      <c r="DK229" s="47"/>
      <c r="DL229" s="47"/>
      <c r="DM229" s="47"/>
      <c r="DN229" s="47"/>
      <c r="DO229" s="47"/>
      <c r="DP229" s="47"/>
      <c r="DQ229" s="47"/>
      <c r="DR229" s="47"/>
      <c r="DS229" s="47"/>
      <c r="DT229" s="47"/>
      <c r="DU229" s="47"/>
      <c r="DV229" s="47"/>
      <c r="DW229" s="47"/>
      <c r="DX229" s="47"/>
      <c r="DY229" s="47"/>
      <c r="DZ229" s="47"/>
      <c r="EA229" s="47"/>
      <c r="EB229" s="47"/>
      <c r="EC229" s="47"/>
      <c r="ED229" s="47"/>
      <c r="EE229" s="47"/>
      <c r="EF229" s="47"/>
      <c r="EG229" s="47"/>
      <c r="EH229" s="47"/>
      <c r="EI229" s="47"/>
      <c r="EJ229" s="47"/>
      <c r="EK229" s="47"/>
      <c r="EL229" s="47"/>
      <c r="EM229" s="47"/>
      <c r="EN229" s="47"/>
      <c r="EO229" s="47"/>
      <c r="EP229" s="47"/>
      <c r="EQ229" s="47"/>
      <c r="ER229" s="47"/>
      <c r="ES229" s="47"/>
      <c r="ET229" s="47"/>
      <c r="EU229" s="47"/>
      <c r="EV229" s="47"/>
      <c r="EW229" s="47"/>
      <c r="EX229" s="47"/>
      <c r="EY229" s="47"/>
      <c r="EZ229" s="47"/>
      <c r="FA229" s="47"/>
      <c r="FB229" s="47"/>
      <c r="FC229" s="47"/>
      <c r="FD229" s="47"/>
      <c r="FE229" s="47"/>
      <c r="FF229" s="47"/>
      <c r="FG229" s="47"/>
      <c r="FH229" s="47"/>
      <c r="FI229" s="47"/>
      <c r="FJ229" s="47"/>
      <c r="FK229" s="47"/>
      <c r="FL229" s="47"/>
      <c r="FM229" s="47"/>
      <c r="FN229" s="47"/>
      <c r="FO229" s="47"/>
      <c r="FP229" s="47"/>
      <c r="FQ229" s="47"/>
      <c r="FR229" s="47"/>
      <c r="FS229" s="47"/>
      <c r="FT229" s="47"/>
      <c r="FU229" s="47"/>
      <c r="FV229" s="47"/>
      <c r="FW229" s="47"/>
      <c r="FX229" s="47"/>
      <c r="FY229" s="47"/>
      <c r="FZ229" s="47"/>
      <c r="GA229" s="47"/>
      <c r="GB229" s="47"/>
      <c r="GC229" s="47"/>
      <c r="GD229" s="47"/>
      <c r="GE229" s="47"/>
      <c r="GF229" s="47"/>
      <c r="GG229" s="47"/>
      <c r="GH229" s="47"/>
      <c r="GI229" s="47"/>
      <c r="GJ229" s="47"/>
      <c r="GK229" s="47"/>
      <c r="GL229" s="47"/>
      <c r="GM229" s="47"/>
      <c r="GN229" s="47"/>
      <c r="GO229" s="47"/>
      <c r="GP229" s="47"/>
      <c r="GQ229" s="47"/>
      <c r="GR229" s="47"/>
      <c r="GS229" s="47"/>
      <c r="GT229" s="47"/>
      <c r="GU229" s="47"/>
      <c r="GV229" s="47"/>
      <c r="GW229" s="47"/>
      <c r="GX229" s="47"/>
      <c r="GY229" s="47"/>
      <c r="GZ229" s="47"/>
      <c r="HA229" s="47"/>
      <c r="HB229" s="47"/>
      <c r="HC229" s="47"/>
      <c r="HD229" s="47"/>
      <c r="HE229" s="47"/>
      <c r="HF229" s="47"/>
      <c r="HG229" s="47"/>
      <c r="HH229" s="47"/>
      <c r="HI229" s="47"/>
      <c r="HJ229" s="47"/>
      <c r="HK229" s="47"/>
      <c r="HL229" s="47"/>
      <c r="HM229" s="47"/>
      <c r="HN229" s="47"/>
      <c r="HO229" s="47"/>
      <c r="HP229" s="47"/>
      <c r="HQ229" s="47"/>
      <c r="HR229" s="47"/>
      <c r="HS229" s="47"/>
      <c r="HT229" s="47"/>
      <c r="HU229" s="47"/>
      <c r="HV229" s="47"/>
      <c r="HW229" s="47"/>
      <c r="HX229" s="47"/>
      <c r="HY229" s="47"/>
      <c r="HZ229" s="47"/>
      <c r="IA229" s="47"/>
      <c r="IB229" s="47"/>
      <c r="IC229" s="47"/>
      <c r="ID229" s="47"/>
      <c r="IE229" s="47"/>
      <c r="IF229" s="47"/>
      <c r="IG229" s="47"/>
      <c r="IH229" s="47"/>
      <c r="II229" s="47"/>
      <c r="IJ229" s="47"/>
      <c r="IK229" s="47"/>
      <c r="IL229" s="47"/>
      <c r="IM229" s="47"/>
      <c r="IN229" s="47"/>
      <c r="IO229" s="47"/>
      <c r="IP229" s="47"/>
      <c r="IQ229" s="47"/>
      <c r="IR229" s="47"/>
      <c r="IS229" s="47"/>
      <c r="IT229" s="47"/>
      <c r="IU229" s="47"/>
      <c r="IV229" s="47"/>
      <c r="IW229" s="47"/>
      <c r="IX229" s="47"/>
      <c r="IY229" s="47"/>
      <c r="IZ229" s="47"/>
      <c r="JA229" s="47"/>
      <c r="JB229" s="47"/>
      <c r="JC229" s="47"/>
      <c r="JD229" s="47"/>
      <c r="JE229" s="47"/>
      <c r="JF229" s="47"/>
      <c r="JG229" s="47"/>
      <c r="JH229" s="47"/>
      <c r="JI229" s="47"/>
      <c r="JJ229" s="47"/>
      <c r="JK229" s="47"/>
      <c r="JL229" s="47"/>
      <c r="JM229" s="47"/>
      <c r="JN229" s="47"/>
      <c r="JO229" s="47"/>
      <c r="JP229" s="47"/>
      <c r="JQ229" s="47"/>
      <c r="JR229" s="47"/>
      <c r="JS229" s="47"/>
      <c r="JT229" s="47"/>
      <c r="JU229" s="47"/>
      <c r="JV229" s="47"/>
      <c r="JW229" s="47"/>
      <c r="JX229" s="47"/>
      <c r="JY229" s="47"/>
      <c r="JZ229" s="47"/>
      <c r="KA229" s="47"/>
      <c r="KB229" s="47"/>
      <c r="KC229" s="47"/>
      <c r="KD229" s="47"/>
      <c r="KE229" s="47"/>
      <c r="KF229" s="47"/>
      <c r="KG229" s="47"/>
      <c r="KH229" s="47"/>
      <c r="KI229" s="47"/>
      <c r="KJ229" s="47"/>
      <c r="KK229" s="47"/>
      <c r="KL229" s="47"/>
      <c r="KM229" s="47"/>
      <c r="KN229" s="47"/>
      <c r="KO229" s="47"/>
      <c r="KP229" s="47"/>
      <c r="KQ229" s="47"/>
      <c r="KR229" s="47"/>
      <c r="KS229" s="47"/>
      <c r="KT229" s="47"/>
      <c r="KU229" s="47"/>
      <c r="KV229" s="47"/>
      <c r="KW229" s="47"/>
      <c r="KX229" s="47"/>
      <c r="KY229" s="47"/>
      <c r="KZ229" s="47"/>
      <c r="LA229" s="47"/>
      <c r="LB229" s="47"/>
      <c r="LC229" s="47"/>
      <c r="LD229" s="47"/>
      <c r="LE229" s="47"/>
      <c r="LF229" s="47"/>
      <c r="LG229" s="47"/>
      <c r="LH229" s="47"/>
      <c r="LI229" s="47"/>
      <c r="LJ229" s="47"/>
      <c r="LK229" s="47"/>
      <c r="LL229" s="47"/>
      <c r="LM229" s="47"/>
      <c r="LN229" s="47"/>
      <c r="LO229" s="47"/>
      <c r="LP229" s="47"/>
      <c r="LQ229" s="47"/>
      <c r="LR229" s="47"/>
      <c r="LS229" s="47"/>
      <c r="LT229" s="47"/>
      <c r="LU229" s="47"/>
      <c r="LV229" s="47"/>
      <c r="LW229" s="47"/>
      <c r="LX229" s="47"/>
      <c r="LY229" s="47"/>
      <c r="LZ229" s="47"/>
      <c r="MA229" s="47"/>
      <c r="MB229" s="47"/>
      <c r="MC229" s="47"/>
      <c r="MD229" s="47"/>
      <c r="ME229" s="47"/>
      <c r="MF229" s="47"/>
      <c r="MG229" s="47"/>
      <c r="MH229" s="47"/>
      <c r="MI229" s="47"/>
      <c r="MJ229" s="47"/>
      <c r="MK229" s="47"/>
      <c r="ML229" s="47"/>
      <c r="MM229" s="47"/>
      <c r="MN229" s="47"/>
      <c r="MO229" s="47"/>
      <c r="MP229" s="47"/>
      <c r="MQ229" s="47"/>
      <c r="MR229" s="47"/>
      <c r="MS229" s="47"/>
      <c r="MT229" s="47"/>
      <c r="MU229" s="47"/>
      <c r="MV229" s="47"/>
      <c r="MW229" s="47"/>
      <c r="MX229" s="47"/>
      <c r="MY229" s="47"/>
      <c r="MZ229" s="47"/>
      <c r="NA229" s="47"/>
      <c r="NB229" s="47"/>
      <c r="NC229" s="47"/>
      <c r="ND229" s="47"/>
      <c r="NE229" s="47"/>
      <c r="NF229" s="47"/>
      <c r="NG229" s="47"/>
      <c r="NH229" s="47"/>
      <c r="NI229" s="47"/>
      <c r="NJ229" s="47"/>
      <c r="NK229" s="47"/>
      <c r="NL229" s="47"/>
      <c r="NM229" s="47"/>
      <c r="NN229" s="47"/>
      <c r="NO229" s="47"/>
      <c r="NP229" s="47"/>
      <c r="NQ229" s="47"/>
      <c r="NR229" s="47"/>
      <c r="NS229" s="47"/>
      <c r="NT229" s="47"/>
      <c r="NU229" s="47"/>
      <c r="NV229" s="47"/>
      <c r="NW229" s="47"/>
      <c r="NX229" s="47"/>
      <c r="NY229" s="47"/>
      <c r="NZ229" s="47"/>
      <c r="OA229" s="47"/>
      <c r="OB229" s="47"/>
      <c r="OC229" s="47"/>
      <c r="OD229" s="47"/>
      <c r="OE229" s="47"/>
      <c r="OF229" s="47"/>
      <c r="OG229" s="47"/>
      <c r="OH229" s="47"/>
      <c r="OI229" s="47"/>
      <c r="OJ229" s="47"/>
      <c r="OK229" s="47"/>
      <c r="OL229" s="47"/>
      <c r="OM229" s="47"/>
      <c r="ON229" s="47"/>
      <c r="OO229" s="47"/>
      <c r="OP229" s="47"/>
      <c r="OQ229" s="47"/>
      <c r="OR229" s="47"/>
      <c r="OS229" s="47"/>
      <c r="OT229" s="47"/>
      <c r="OU229" s="47"/>
      <c r="OV229" s="47"/>
      <c r="OW229" s="47"/>
      <c r="OX229" s="47"/>
      <c r="OY229" s="47"/>
      <c r="OZ229" s="47"/>
      <c r="PA229" s="47"/>
      <c r="PB229" s="47"/>
      <c r="PC229" s="47"/>
      <c r="PD229" s="47"/>
      <c r="PE229" s="47"/>
      <c r="PF229" s="47"/>
      <c r="PG229" s="47"/>
      <c r="PH229" s="47"/>
      <c r="PI229" s="47"/>
      <c r="PJ229" s="47"/>
      <c r="PK229" s="47"/>
      <c r="PL229" s="47"/>
      <c r="PM229" s="47"/>
      <c r="PN229" s="47"/>
      <c r="PO229" s="47"/>
      <c r="PP229" s="47"/>
      <c r="PQ229" s="47"/>
      <c r="PR229" s="47"/>
      <c r="PS229" s="47"/>
      <c r="PT229" s="47"/>
      <c r="PU229" s="47"/>
      <c r="PV229" s="47"/>
      <c r="PW229" s="47"/>
      <c r="PX229" s="47"/>
      <c r="PY229" s="47"/>
      <c r="PZ229" s="47"/>
      <c r="QA229" s="47"/>
      <c r="QB229" s="47"/>
      <c r="QC229" s="47"/>
      <c r="QD229" s="47"/>
      <c r="QE229" s="47"/>
      <c r="QF229" s="47"/>
      <c r="QG229" s="47"/>
      <c r="QH229" s="47"/>
      <c r="QI229" s="47"/>
      <c r="QJ229" s="47"/>
      <c r="QK229" s="47"/>
      <c r="QL229" s="47"/>
      <c r="QM229" s="47"/>
      <c r="QN229" s="47"/>
      <c r="QO229" s="47"/>
      <c r="QP229" s="47"/>
      <c r="QQ229" s="47"/>
      <c r="QR229" s="47"/>
      <c r="QS229" s="47"/>
      <c r="QT229" s="47"/>
      <c r="QU229" s="47"/>
      <c r="QV229" s="47"/>
      <c r="QW229" s="47"/>
      <c r="QX229" s="47"/>
      <c r="QY229" s="47"/>
      <c r="QZ229" s="47"/>
      <c r="RA229" s="47"/>
      <c r="RB229" s="47"/>
      <c r="RC229" s="47"/>
      <c r="RD229" s="47"/>
      <c r="RE229" s="47"/>
      <c r="RF229" s="47"/>
      <c r="RG229" s="47"/>
      <c r="RH229" s="47"/>
      <c r="RI229" s="47"/>
      <c r="RJ229" s="47"/>
      <c r="RK229" s="47"/>
      <c r="RL229" s="47"/>
      <c r="RM229" s="47"/>
      <c r="RN229" s="47"/>
      <c r="RO229" s="47"/>
      <c r="RP229" s="47"/>
      <c r="RQ229" s="47"/>
      <c r="RR229" s="47"/>
      <c r="RS229" s="47"/>
      <c r="RT229" s="47"/>
      <c r="RU229" s="47"/>
      <c r="RV229" s="47"/>
      <c r="RW229" s="47"/>
      <c r="RX229" s="47"/>
      <c r="RY229" s="47"/>
      <c r="RZ229" s="47"/>
      <c r="SA229" s="47"/>
    </row>
    <row r="230" spans="1:495" s="48" customFormat="1" ht="15" customHeight="1">
      <c r="A230" s="107"/>
      <c r="B230" s="108"/>
      <c r="C230" s="35" t="s">
        <v>6</v>
      </c>
      <c r="D230" s="20">
        <v>19833.7</v>
      </c>
      <c r="E230" s="22">
        <v>0</v>
      </c>
      <c r="F230" s="22">
        <v>0</v>
      </c>
      <c r="G230" s="1">
        <f t="shared" si="77"/>
        <v>0</v>
      </c>
      <c r="H230" s="73"/>
      <c r="I230" s="73"/>
      <c r="J230" s="75"/>
      <c r="K230" s="75"/>
      <c r="L230" s="75"/>
      <c r="M230" s="7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c r="CH230" s="47"/>
      <c r="CI230" s="47"/>
      <c r="CJ230" s="47"/>
      <c r="CK230" s="47"/>
      <c r="CL230" s="47"/>
      <c r="CM230" s="47"/>
      <c r="CN230" s="47"/>
      <c r="CO230" s="47"/>
      <c r="CP230" s="47"/>
      <c r="CQ230" s="47"/>
      <c r="CR230" s="47"/>
      <c r="CS230" s="47"/>
      <c r="CT230" s="47"/>
      <c r="CU230" s="47"/>
      <c r="CV230" s="47"/>
      <c r="CW230" s="47"/>
      <c r="CX230" s="47"/>
      <c r="CY230" s="47"/>
      <c r="CZ230" s="47"/>
      <c r="DA230" s="47"/>
      <c r="DB230" s="47"/>
      <c r="DC230" s="47"/>
      <c r="DD230" s="47"/>
      <c r="DE230" s="47"/>
      <c r="DF230" s="47"/>
      <c r="DG230" s="47"/>
      <c r="DH230" s="47"/>
      <c r="DI230" s="47"/>
      <c r="DJ230" s="47"/>
      <c r="DK230" s="47"/>
      <c r="DL230" s="47"/>
      <c r="DM230" s="47"/>
      <c r="DN230" s="47"/>
      <c r="DO230" s="47"/>
      <c r="DP230" s="47"/>
      <c r="DQ230" s="47"/>
      <c r="DR230" s="47"/>
      <c r="DS230" s="47"/>
      <c r="DT230" s="47"/>
      <c r="DU230" s="47"/>
      <c r="DV230" s="47"/>
      <c r="DW230" s="47"/>
      <c r="DX230" s="47"/>
      <c r="DY230" s="47"/>
      <c r="DZ230" s="47"/>
      <c r="EA230" s="47"/>
      <c r="EB230" s="47"/>
      <c r="EC230" s="47"/>
      <c r="ED230" s="47"/>
      <c r="EE230" s="47"/>
      <c r="EF230" s="47"/>
      <c r="EG230" s="47"/>
      <c r="EH230" s="47"/>
      <c r="EI230" s="47"/>
      <c r="EJ230" s="47"/>
      <c r="EK230" s="47"/>
      <c r="EL230" s="47"/>
      <c r="EM230" s="47"/>
      <c r="EN230" s="47"/>
      <c r="EO230" s="47"/>
      <c r="EP230" s="47"/>
      <c r="EQ230" s="47"/>
      <c r="ER230" s="47"/>
      <c r="ES230" s="47"/>
      <c r="ET230" s="47"/>
      <c r="EU230" s="47"/>
      <c r="EV230" s="47"/>
      <c r="EW230" s="47"/>
      <c r="EX230" s="47"/>
      <c r="EY230" s="47"/>
      <c r="EZ230" s="47"/>
      <c r="FA230" s="47"/>
      <c r="FB230" s="47"/>
      <c r="FC230" s="47"/>
      <c r="FD230" s="47"/>
      <c r="FE230" s="47"/>
      <c r="FF230" s="47"/>
      <c r="FG230" s="47"/>
      <c r="FH230" s="47"/>
      <c r="FI230" s="47"/>
      <c r="FJ230" s="47"/>
      <c r="FK230" s="47"/>
      <c r="FL230" s="47"/>
      <c r="FM230" s="47"/>
      <c r="FN230" s="47"/>
      <c r="FO230" s="47"/>
      <c r="FP230" s="47"/>
      <c r="FQ230" s="47"/>
      <c r="FR230" s="47"/>
      <c r="FS230" s="47"/>
      <c r="FT230" s="47"/>
      <c r="FU230" s="47"/>
      <c r="FV230" s="47"/>
      <c r="FW230" s="47"/>
      <c r="FX230" s="47"/>
      <c r="FY230" s="47"/>
      <c r="FZ230" s="47"/>
      <c r="GA230" s="47"/>
      <c r="GB230" s="47"/>
      <c r="GC230" s="47"/>
      <c r="GD230" s="47"/>
      <c r="GE230" s="47"/>
      <c r="GF230" s="47"/>
      <c r="GG230" s="47"/>
      <c r="GH230" s="47"/>
      <c r="GI230" s="47"/>
      <c r="GJ230" s="47"/>
      <c r="GK230" s="47"/>
      <c r="GL230" s="47"/>
      <c r="GM230" s="47"/>
      <c r="GN230" s="47"/>
      <c r="GO230" s="47"/>
      <c r="GP230" s="47"/>
      <c r="GQ230" s="47"/>
      <c r="GR230" s="47"/>
      <c r="GS230" s="47"/>
      <c r="GT230" s="47"/>
      <c r="GU230" s="47"/>
      <c r="GV230" s="47"/>
      <c r="GW230" s="47"/>
      <c r="GX230" s="47"/>
      <c r="GY230" s="47"/>
      <c r="GZ230" s="47"/>
      <c r="HA230" s="47"/>
      <c r="HB230" s="47"/>
      <c r="HC230" s="47"/>
      <c r="HD230" s="47"/>
      <c r="HE230" s="47"/>
      <c r="HF230" s="47"/>
      <c r="HG230" s="47"/>
      <c r="HH230" s="47"/>
      <c r="HI230" s="47"/>
      <c r="HJ230" s="47"/>
      <c r="HK230" s="47"/>
      <c r="HL230" s="47"/>
      <c r="HM230" s="47"/>
      <c r="HN230" s="47"/>
      <c r="HO230" s="47"/>
      <c r="HP230" s="47"/>
      <c r="HQ230" s="47"/>
      <c r="HR230" s="47"/>
      <c r="HS230" s="47"/>
      <c r="HT230" s="47"/>
      <c r="HU230" s="47"/>
      <c r="HV230" s="47"/>
      <c r="HW230" s="47"/>
      <c r="HX230" s="47"/>
      <c r="HY230" s="47"/>
      <c r="HZ230" s="47"/>
      <c r="IA230" s="47"/>
      <c r="IB230" s="47"/>
      <c r="IC230" s="47"/>
      <c r="ID230" s="47"/>
      <c r="IE230" s="47"/>
      <c r="IF230" s="47"/>
      <c r="IG230" s="47"/>
      <c r="IH230" s="47"/>
      <c r="II230" s="47"/>
      <c r="IJ230" s="47"/>
      <c r="IK230" s="47"/>
      <c r="IL230" s="47"/>
      <c r="IM230" s="47"/>
      <c r="IN230" s="47"/>
      <c r="IO230" s="47"/>
      <c r="IP230" s="47"/>
      <c r="IQ230" s="47"/>
      <c r="IR230" s="47"/>
      <c r="IS230" s="47"/>
      <c r="IT230" s="47"/>
      <c r="IU230" s="47"/>
      <c r="IV230" s="47"/>
      <c r="IW230" s="47"/>
      <c r="IX230" s="47"/>
      <c r="IY230" s="47"/>
      <c r="IZ230" s="47"/>
      <c r="JA230" s="47"/>
      <c r="JB230" s="47"/>
      <c r="JC230" s="47"/>
      <c r="JD230" s="47"/>
      <c r="JE230" s="47"/>
      <c r="JF230" s="47"/>
      <c r="JG230" s="47"/>
      <c r="JH230" s="47"/>
      <c r="JI230" s="47"/>
      <c r="JJ230" s="47"/>
      <c r="JK230" s="47"/>
      <c r="JL230" s="47"/>
      <c r="JM230" s="47"/>
      <c r="JN230" s="47"/>
      <c r="JO230" s="47"/>
      <c r="JP230" s="47"/>
      <c r="JQ230" s="47"/>
      <c r="JR230" s="47"/>
      <c r="JS230" s="47"/>
      <c r="JT230" s="47"/>
      <c r="JU230" s="47"/>
      <c r="JV230" s="47"/>
      <c r="JW230" s="47"/>
      <c r="JX230" s="47"/>
      <c r="JY230" s="47"/>
      <c r="JZ230" s="47"/>
      <c r="KA230" s="47"/>
      <c r="KB230" s="47"/>
      <c r="KC230" s="47"/>
      <c r="KD230" s="47"/>
      <c r="KE230" s="47"/>
      <c r="KF230" s="47"/>
      <c r="KG230" s="47"/>
      <c r="KH230" s="47"/>
      <c r="KI230" s="47"/>
      <c r="KJ230" s="47"/>
      <c r="KK230" s="47"/>
      <c r="KL230" s="47"/>
      <c r="KM230" s="47"/>
      <c r="KN230" s="47"/>
      <c r="KO230" s="47"/>
      <c r="KP230" s="47"/>
      <c r="KQ230" s="47"/>
      <c r="KR230" s="47"/>
      <c r="KS230" s="47"/>
      <c r="KT230" s="47"/>
      <c r="KU230" s="47"/>
      <c r="KV230" s="47"/>
      <c r="KW230" s="47"/>
      <c r="KX230" s="47"/>
      <c r="KY230" s="47"/>
      <c r="KZ230" s="47"/>
      <c r="LA230" s="47"/>
      <c r="LB230" s="47"/>
      <c r="LC230" s="47"/>
      <c r="LD230" s="47"/>
      <c r="LE230" s="47"/>
      <c r="LF230" s="47"/>
      <c r="LG230" s="47"/>
      <c r="LH230" s="47"/>
      <c r="LI230" s="47"/>
      <c r="LJ230" s="47"/>
      <c r="LK230" s="47"/>
      <c r="LL230" s="47"/>
      <c r="LM230" s="47"/>
      <c r="LN230" s="47"/>
      <c r="LO230" s="47"/>
      <c r="LP230" s="47"/>
      <c r="LQ230" s="47"/>
      <c r="LR230" s="47"/>
      <c r="LS230" s="47"/>
      <c r="LT230" s="47"/>
      <c r="LU230" s="47"/>
      <c r="LV230" s="47"/>
      <c r="LW230" s="47"/>
      <c r="LX230" s="47"/>
      <c r="LY230" s="47"/>
      <c r="LZ230" s="47"/>
      <c r="MA230" s="47"/>
      <c r="MB230" s="47"/>
      <c r="MC230" s="47"/>
      <c r="MD230" s="47"/>
      <c r="ME230" s="47"/>
      <c r="MF230" s="47"/>
      <c r="MG230" s="47"/>
      <c r="MH230" s="47"/>
      <c r="MI230" s="47"/>
      <c r="MJ230" s="47"/>
      <c r="MK230" s="47"/>
      <c r="ML230" s="47"/>
      <c r="MM230" s="47"/>
      <c r="MN230" s="47"/>
      <c r="MO230" s="47"/>
      <c r="MP230" s="47"/>
      <c r="MQ230" s="47"/>
      <c r="MR230" s="47"/>
      <c r="MS230" s="47"/>
      <c r="MT230" s="47"/>
      <c r="MU230" s="47"/>
      <c r="MV230" s="47"/>
      <c r="MW230" s="47"/>
      <c r="MX230" s="47"/>
      <c r="MY230" s="47"/>
      <c r="MZ230" s="47"/>
      <c r="NA230" s="47"/>
      <c r="NB230" s="47"/>
      <c r="NC230" s="47"/>
      <c r="ND230" s="47"/>
      <c r="NE230" s="47"/>
      <c r="NF230" s="47"/>
      <c r="NG230" s="47"/>
      <c r="NH230" s="47"/>
      <c r="NI230" s="47"/>
      <c r="NJ230" s="47"/>
      <c r="NK230" s="47"/>
      <c r="NL230" s="47"/>
      <c r="NM230" s="47"/>
      <c r="NN230" s="47"/>
      <c r="NO230" s="47"/>
      <c r="NP230" s="47"/>
      <c r="NQ230" s="47"/>
      <c r="NR230" s="47"/>
      <c r="NS230" s="47"/>
      <c r="NT230" s="47"/>
      <c r="NU230" s="47"/>
      <c r="NV230" s="47"/>
      <c r="NW230" s="47"/>
      <c r="NX230" s="47"/>
      <c r="NY230" s="47"/>
      <c r="NZ230" s="47"/>
      <c r="OA230" s="47"/>
      <c r="OB230" s="47"/>
      <c r="OC230" s="47"/>
      <c r="OD230" s="47"/>
      <c r="OE230" s="47"/>
      <c r="OF230" s="47"/>
      <c r="OG230" s="47"/>
      <c r="OH230" s="47"/>
      <c r="OI230" s="47"/>
      <c r="OJ230" s="47"/>
      <c r="OK230" s="47"/>
      <c r="OL230" s="47"/>
      <c r="OM230" s="47"/>
      <c r="ON230" s="47"/>
      <c r="OO230" s="47"/>
      <c r="OP230" s="47"/>
      <c r="OQ230" s="47"/>
      <c r="OR230" s="47"/>
      <c r="OS230" s="47"/>
      <c r="OT230" s="47"/>
      <c r="OU230" s="47"/>
      <c r="OV230" s="47"/>
      <c r="OW230" s="47"/>
      <c r="OX230" s="47"/>
      <c r="OY230" s="47"/>
      <c r="OZ230" s="47"/>
      <c r="PA230" s="47"/>
      <c r="PB230" s="47"/>
      <c r="PC230" s="47"/>
      <c r="PD230" s="47"/>
      <c r="PE230" s="47"/>
      <c r="PF230" s="47"/>
      <c r="PG230" s="47"/>
      <c r="PH230" s="47"/>
      <c r="PI230" s="47"/>
      <c r="PJ230" s="47"/>
      <c r="PK230" s="47"/>
      <c r="PL230" s="47"/>
      <c r="PM230" s="47"/>
      <c r="PN230" s="47"/>
      <c r="PO230" s="47"/>
      <c r="PP230" s="47"/>
      <c r="PQ230" s="47"/>
      <c r="PR230" s="47"/>
      <c r="PS230" s="47"/>
      <c r="PT230" s="47"/>
      <c r="PU230" s="47"/>
      <c r="PV230" s="47"/>
      <c r="PW230" s="47"/>
      <c r="PX230" s="47"/>
      <c r="PY230" s="47"/>
      <c r="PZ230" s="47"/>
      <c r="QA230" s="47"/>
      <c r="QB230" s="47"/>
      <c r="QC230" s="47"/>
      <c r="QD230" s="47"/>
      <c r="QE230" s="47"/>
      <c r="QF230" s="47"/>
      <c r="QG230" s="47"/>
      <c r="QH230" s="47"/>
      <c r="QI230" s="47"/>
      <c r="QJ230" s="47"/>
      <c r="QK230" s="47"/>
      <c r="QL230" s="47"/>
      <c r="QM230" s="47"/>
      <c r="QN230" s="47"/>
      <c r="QO230" s="47"/>
      <c r="QP230" s="47"/>
      <c r="QQ230" s="47"/>
      <c r="QR230" s="47"/>
      <c r="QS230" s="47"/>
      <c r="QT230" s="47"/>
      <c r="QU230" s="47"/>
      <c r="QV230" s="47"/>
      <c r="QW230" s="47"/>
      <c r="QX230" s="47"/>
      <c r="QY230" s="47"/>
      <c r="QZ230" s="47"/>
      <c r="RA230" s="47"/>
      <c r="RB230" s="47"/>
      <c r="RC230" s="47"/>
      <c r="RD230" s="47"/>
      <c r="RE230" s="47"/>
      <c r="RF230" s="47"/>
      <c r="RG230" s="47"/>
      <c r="RH230" s="47"/>
      <c r="RI230" s="47"/>
      <c r="RJ230" s="47"/>
      <c r="RK230" s="47"/>
      <c r="RL230" s="47"/>
      <c r="RM230" s="47"/>
      <c r="RN230" s="47"/>
      <c r="RO230" s="47"/>
      <c r="RP230" s="47"/>
      <c r="RQ230" s="47"/>
      <c r="RR230" s="47"/>
      <c r="RS230" s="47"/>
      <c r="RT230" s="47"/>
      <c r="RU230" s="47"/>
      <c r="RV230" s="47"/>
      <c r="RW230" s="47"/>
      <c r="RX230" s="47"/>
      <c r="RY230" s="47"/>
      <c r="RZ230" s="47"/>
      <c r="SA230" s="47"/>
    </row>
    <row r="231" spans="1:495" s="48" customFormat="1" ht="15" customHeight="1">
      <c r="A231" s="107"/>
      <c r="B231" s="108"/>
      <c r="C231" s="35" t="s">
        <v>7</v>
      </c>
      <c r="D231" s="20">
        <v>0</v>
      </c>
      <c r="E231" s="20">
        <v>0</v>
      </c>
      <c r="F231" s="20">
        <v>0</v>
      </c>
      <c r="G231" s="20">
        <v>0</v>
      </c>
      <c r="H231" s="73"/>
      <c r="I231" s="73"/>
      <c r="J231" s="75"/>
      <c r="K231" s="75"/>
      <c r="L231" s="75"/>
      <c r="M231" s="7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c r="CX231" s="47"/>
      <c r="CY231" s="47"/>
      <c r="CZ231" s="47"/>
      <c r="DA231" s="47"/>
      <c r="DB231" s="47"/>
      <c r="DC231" s="47"/>
      <c r="DD231" s="47"/>
      <c r="DE231" s="47"/>
      <c r="DF231" s="47"/>
      <c r="DG231" s="47"/>
      <c r="DH231" s="47"/>
      <c r="DI231" s="47"/>
      <c r="DJ231" s="47"/>
      <c r="DK231" s="47"/>
      <c r="DL231" s="47"/>
      <c r="DM231" s="47"/>
      <c r="DN231" s="47"/>
      <c r="DO231" s="47"/>
      <c r="DP231" s="47"/>
      <c r="DQ231" s="47"/>
      <c r="DR231" s="47"/>
      <c r="DS231" s="47"/>
      <c r="DT231" s="47"/>
      <c r="DU231" s="47"/>
      <c r="DV231" s="47"/>
      <c r="DW231" s="47"/>
      <c r="DX231" s="47"/>
      <c r="DY231" s="47"/>
      <c r="DZ231" s="47"/>
      <c r="EA231" s="47"/>
      <c r="EB231" s="47"/>
      <c r="EC231" s="47"/>
      <c r="ED231" s="47"/>
      <c r="EE231" s="47"/>
      <c r="EF231" s="47"/>
      <c r="EG231" s="47"/>
      <c r="EH231" s="47"/>
      <c r="EI231" s="47"/>
      <c r="EJ231" s="47"/>
      <c r="EK231" s="47"/>
      <c r="EL231" s="47"/>
      <c r="EM231" s="47"/>
      <c r="EN231" s="47"/>
      <c r="EO231" s="47"/>
      <c r="EP231" s="47"/>
      <c r="EQ231" s="47"/>
      <c r="ER231" s="47"/>
      <c r="ES231" s="47"/>
      <c r="ET231" s="47"/>
      <c r="EU231" s="47"/>
      <c r="EV231" s="47"/>
      <c r="EW231" s="47"/>
      <c r="EX231" s="47"/>
      <c r="EY231" s="47"/>
      <c r="EZ231" s="47"/>
      <c r="FA231" s="47"/>
      <c r="FB231" s="47"/>
      <c r="FC231" s="47"/>
      <c r="FD231" s="47"/>
      <c r="FE231" s="47"/>
      <c r="FF231" s="47"/>
      <c r="FG231" s="47"/>
      <c r="FH231" s="47"/>
      <c r="FI231" s="47"/>
      <c r="FJ231" s="47"/>
      <c r="FK231" s="47"/>
      <c r="FL231" s="47"/>
      <c r="FM231" s="47"/>
      <c r="FN231" s="47"/>
      <c r="FO231" s="47"/>
      <c r="FP231" s="47"/>
      <c r="FQ231" s="47"/>
      <c r="FR231" s="47"/>
      <c r="FS231" s="47"/>
      <c r="FT231" s="47"/>
      <c r="FU231" s="47"/>
      <c r="FV231" s="47"/>
      <c r="FW231" s="47"/>
      <c r="FX231" s="47"/>
      <c r="FY231" s="47"/>
      <c r="FZ231" s="47"/>
      <c r="GA231" s="47"/>
      <c r="GB231" s="47"/>
      <c r="GC231" s="47"/>
      <c r="GD231" s="47"/>
      <c r="GE231" s="47"/>
      <c r="GF231" s="47"/>
      <c r="GG231" s="47"/>
      <c r="GH231" s="47"/>
      <c r="GI231" s="47"/>
      <c r="GJ231" s="47"/>
      <c r="GK231" s="47"/>
      <c r="GL231" s="47"/>
      <c r="GM231" s="47"/>
      <c r="GN231" s="47"/>
      <c r="GO231" s="47"/>
      <c r="GP231" s="47"/>
      <c r="GQ231" s="47"/>
      <c r="GR231" s="47"/>
      <c r="GS231" s="47"/>
      <c r="GT231" s="47"/>
      <c r="GU231" s="47"/>
      <c r="GV231" s="47"/>
      <c r="GW231" s="47"/>
      <c r="GX231" s="47"/>
      <c r="GY231" s="47"/>
      <c r="GZ231" s="47"/>
      <c r="HA231" s="47"/>
      <c r="HB231" s="47"/>
      <c r="HC231" s="47"/>
      <c r="HD231" s="47"/>
      <c r="HE231" s="47"/>
      <c r="HF231" s="47"/>
      <c r="HG231" s="47"/>
      <c r="HH231" s="47"/>
      <c r="HI231" s="47"/>
      <c r="HJ231" s="47"/>
      <c r="HK231" s="47"/>
      <c r="HL231" s="47"/>
      <c r="HM231" s="47"/>
      <c r="HN231" s="47"/>
      <c r="HO231" s="47"/>
      <c r="HP231" s="47"/>
      <c r="HQ231" s="47"/>
      <c r="HR231" s="47"/>
      <c r="HS231" s="47"/>
      <c r="HT231" s="47"/>
      <c r="HU231" s="47"/>
      <c r="HV231" s="47"/>
      <c r="HW231" s="47"/>
      <c r="HX231" s="47"/>
      <c r="HY231" s="47"/>
      <c r="HZ231" s="47"/>
      <c r="IA231" s="47"/>
      <c r="IB231" s="47"/>
      <c r="IC231" s="47"/>
      <c r="ID231" s="47"/>
      <c r="IE231" s="47"/>
      <c r="IF231" s="47"/>
      <c r="IG231" s="47"/>
      <c r="IH231" s="47"/>
      <c r="II231" s="47"/>
      <c r="IJ231" s="47"/>
      <c r="IK231" s="47"/>
      <c r="IL231" s="47"/>
      <c r="IM231" s="47"/>
      <c r="IN231" s="47"/>
      <c r="IO231" s="47"/>
      <c r="IP231" s="47"/>
      <c r="IQ231" s="47"/>
      <c r="IR231" s="47"/>
      <c r="IS231" s="47"/>
      <c r="IT231" s="47"/>
      <c r="IU231" s="47"/>
      <c r="IV231" s="47"/>
      <c r="IW231" s="47"/>
      <c r="IX231" s="47"/>
      <c r="IY231" s="47"/>
      <c r="IZ231" s="47"/>
      <c r="JA231" s="47"/>
      <c r="JB231" s="47"/>
      <c r="JC231" s="47"/>
      <c r="JD231" s="47"/>
      <c r="JE231" s="47"/>
      <c r="JF231" s="47"/>
      <c r="JG231" s="47"/>
      <c r="JH231" s="47"/>
      <c r="JI231" s="47"/>
      <c r="JJ231" s="47"/>
      <c r="JK231" s="47"/>
      <c r="JL231" s="47"/>
      <c r="JM231" s="47"/>
      <c r="JN231" s="47"/>
      <c r="JO231" s="47"/>
      <c r="JP231" s="47"/>
      <c r="JQ231" s="47"/>
      <c r="JR231" s="47"/>
      <c r="JS231" s="47"/>
      <c r="JT231" s="47"/>
      <c r="JU231" s="47"/>
      <c r="JV231" s="47"/>
      <c r="JW231" s="47"/>
      <c r="JX231" s="47"/>
      <c r="JY231" s="47"/>
      <c r="JZ231" s="47"/>
      <c r="KA231" s="47"/>
      <c r="KB231" s="47"/>
      <c r="KC231" s="47"/>
      <c r="KD231" s="47"/>
      <c r="KE231" s="47"/>
      <c r="KF231" s="47"/>
      <c r="KG231" s="47"/>
      <c r="KH231" s="47"/>
      <c r="KI231" s="47"/>
      <c r="KJ231" s="47"/>
      <c r="KK231" s="47"/>
      <c r="KL231" s="47"/>
      <c r="KM231" s="47"/>
      <c r="KN231" s="47"/>
      <c r="KO231" s="47"/>
      <c r="KP231" s="47"/>
      <c r="KQ231" s="47"/>
      <c r="KR231" s="47"/>
      <c r="KS231" s="47"/>
      <c r="KT231" s="47"/>
      <c r="KU231" s="47"/>
      <c r="KV231" s="47"/>
      <c r="KW231" s="47"/>
      <c r="KX231" s="47"/>
      <c r="KY231" s="47"/>
      <c r="KZ231" s="47"/>
      <c r="LA231" s="47"/>
      <c r="LB231" s="47"/>
      <c r="LC231" s="47"/>
      <c r="LD231" s="47"/>
      <c r="LE231" s="47"/>
      <c r="LF231" s="47"/>
      <c r="LG231" s="47"/>
      <c r="LH231" s="47"/>
      <c r="LI231" s="47"/>
      <c r="LJ231" s="47"/>
      <c r="LK231" s="47"/>
      <c r="LL231" s="47"/>
      <c r="LM231" s="47"/>
      <c r="LN231" s="47"/>
      <c r="LO231" s="47"/>
      <c r="LP231" s="47"/>
      <c r="LQ231" s="47"/>
      <c r="LR231" s="47"/>
      <c r="LS231" s="47"/>
      <c r="LT231" s="47"/>
      <c r="LU231" s="47"/>
      <c r="LV231" s="47"/>
      <c r="LW231" s="47"/>
      <c r="LX231" s="47"/>
      <c r="LY231" s="47"/>
      <c r="LZ231" s="47"/>
      <c r="MA231" s="47"/>
      <c r="MB231" s="47"/>
      <c r="MC231" s="47"/>
      <c r="MD231" s="47"/>
      <c r="ME231" s="47"/>
      <c r="MF231" s="47"/>
      <c r="MG231" s="47"/>
      <c r="MH231" s="47"/>
      <c r="MI231" s="47"/>
      <c r="MJ231" s="47"/>
      <c r="MK231" s="47"/>
      <c r="ML231" s="47"/>
      <c r="MM231" s="47"/>
      <c r="MN231" s="47"/>
      <c r="MO231" s="47"/>
      <c r="MP231" s="47"/>
      <c r="MQ231" s="47"/>
      <c r="MR231" s="47"/>
      <c r="MS231" s="47"/>
      <c r="MT231" s="47"/>
      <c r="MU231" s="47"/>
      <c r="MV231" s="47"/>
      <c r="MW231" s="47"/>
      <c r="MX231" s="47"/>
      <c r="MY231" s="47"/>
      <c r="MZ231" s="47"/>
      <c r="NA231" s="47"/>
      <c r="NB231" s="47"/>
      <c r="NC231" s="47"/>
      <c r="ND231" s="47"/>
      <c r="NE231" s="47"/>
      <c r="NF231" s="47"/>
      <c r="NG231" s="47"/>
      <c r="NH231" s="47"/>
      <c r="NI231" s="47"/>
      <c r="NJ231" s="47"/>
      <c r="NK231" s="47"/>
      <c r="NL231" s="47"/>
      <c r="NM231" s="47"/>
      <c r="NN231" s="47"/>
      <c r="NO231" s="47"/>
      <c r="NP231" s="47"/>
      <c r="NQ231" s="47"/>
      <c r="NR231" s="47"/>
      <c r="NS231" s="47"/>
      <c r="NT231" s="47"/>
      <c r="NU231" s="47"/>
      <c r="NV231" s="47"/>
      <c r="NW231" s="47"/>
      <c r="NX231" s="47"/>
      <c r="NY231" s="47"/>
      <c r="NZ231" s="47"/>
      <c r="OA231" s="47"/>
      <c r="OB231" s="47"/>
      <c r="OC231" s="47"/>
      <c r="OD231" s="47"/>
      <c r="OE231" s="47"/>
      <c r="OF231" s="47"/>
      <c r="OG231" s="47"/>
      <c r="OH231" s="47"/>
      <c r="OI231" s="47"/>
      <c r="OJ231" s="47"/>
      <c r="OK231" s="47"/>
      <c r="OL231" s="47"/>
      <c r="OM231" s="47"/>
      <c r="ON231" s="47"/>
      <c r="OO231" s="47"/>
      <c r="OP231" s="47"/>
      <c r="OQ231" s="47"/>
      <c r="OR231" s="47"/>
      <c r="OS231" s="47"/>
      <c r="OT231" s="47"/>
      <c r="OU231" s="47"/>
      <c r="OV231" s="47"/>
      <c r="OW231" s="47"/>
      <c r="OX231" s="47"/>
      <c r="OY231" s="47"/>
      <c r="OZ231" s="47"/>
      <c r="PA231" s="47"/>
      <c r="PB231" s="47"/>
      <c r="PC231" s="47"/>
      <c r="PD231" s="47"/>
      <c r="PE231" s="47"/>
      <c r="PF231" s="47"/>
      <c r="PG231" s="47"/>
      <c r="PH231" s="47"/>
      <c r="PI231" s="47"/>
      <c r="PJ231" s="47"/>
      <c r="PK231" s="47"/>
      <c r="PL231" s="47"/>
      <c r="PM231" s="47"/>
      <c r="PN231" s="47"/>
      <c r="PO231" s="47"/>
      <c r="PP231" s="47"/>
      <c r="PQ231" s="47"/>
      <c r="PR231" s="47"/>
      <c r="PS231" s="47"/>
      <c r="PT231" s="47"/>
      <c r="PU231" s="47"/>
      <c r="PV231" s="47"/>
      <c r="PW231" s="47"/>
      <c r="PX231" s="47"/>
      <c r="PY231" s="47"/>
      <c r="PZ231" s="47"/>
      <c r="QA231" s="47"/>
      <c r="QB231" s="47"/>
      <c r="QC231" s="47"/>
      <c r="QD231" s="47"/>
      <c r="QE231" s="47"/>
      <c r="QF231" s="47"/>
      <c r="QG231" s="47"/>
      <c r="QH231" s="47"/>
      <c r="QI231" s="47"/>
      <c r="QJ231" s="47"/>
      <c r="QK231" s="47"/>
      <c r="QL231" s="47"/>
      <c r="QM231" s="47"/>
      <c r="QN231" s="47"/>
      <c r="QO231" s="47"/>
      <c r="QP231" s="47"/>
      <c r="QQ231" s="47"/>
      <c r="QR231" s="47"/>
      <c r="QS231" s="47"/>
      <c r="QT231" s="47"/>
      <c r="QU231" s="47"/>
      <c r="QV231" s="47"/>
      <c r="QW231" s="47"/>
      <c r="QX231" s="47"/>
      <c r="QY231" s="47"/>
      <c r="QZ231" s="47"/>
      <c r="RA231" s="47"/>
      <c r="RB231" s="47"/>
      <c r="RC231" s="47"/>
      <c r="RD231" s="47"/>
      <c r="RE231" s="47"/>
      <c r="RF231" s="47"/>
      <c r="RG231" s="47"/>
      <c r="RH231" s="47"/>
      <c r="RI231" s="47"/>
      <c r="RJ231" s="47"/>
      <c r="RK231" s="47"/>
      <c r="RL231" s="47"/>
      <c r="RM231" s="47"/>
      <c r="RN231" s="47"/>
      <c r="RO231" s="47"/>
      <c r="RP231" s="47"/>
      <c r="RQ231" s="47"/>
      <c r="RR231" s="47"/>
      <c r="RS231" s="47"/>
      <c r="RT231" s="47"/>
      <c r="RU231" s="47"/>
      <c r="RV231" s="47"/>
      <c r="RW231" s="47"/>
      <c r="RX231" s="47"/>
      <c r="RY231" s="47"/>
      <c r="RZ231" s="47"/>
      <c r="SA231" s="47"/>
    </row>
    <row r="232" spans="1:495" s="48" customFormat="1" ht="48" customHeight="1">
      <c r="A232" s="107"/>
      <c r="B232" s="108"/>
      <c r="C232" s="35" t="s">
        <v>8</v>
      </c>
      <c r="D232" s="20">
        <v>0</v>
      </c>
      <c r="E232" s="20">
        <v>0</v>
      </c>
      <c r="F232" s="20">
        <v>0</v>
      </c>
      <c r="G232" s="20">
        <v>0</v>
      </c>
      <c r="H232" s="73"/>
      <c r="I232" s="73"/>
      <c r="J232" s="75"/>
      <c r="K232" s="75"/>
      <c r="L232" s="75"/>
      <c r="M232" s="7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47"/>
      <c r="EE232" s="47"/>
      <c r="EF232" s="47"/>
      <c r="EG232" s="47"/>
      <c r="EH232" s="47"/>
      <c r="EI232" s="47"/>
      <c r="EJ232" s="47"/>
      <c r="EK232" s="47"/>
      <c r="EL232" s="47"/>
      <c r="EM232" s="47"/>
      <c r="EN232" s="47"/>
      <c r="EO232" s="47"/>
      <c r="EP232" s="47"/>
      <c r="EQ232" s="47"/>
      <c r="ER232" s="47"/>
      <c r="ES232" s="47"/>
      <c r="ET232" s="47"/>
      <c r="EU232" s="47"/>
      <c r="EV232" s="47"/>
      <c r="EW232" s="47"/>
      <c r="EX232" s="47"/>
      <c r="EY232" s="47"/>
      <c r="EZ232" s="47"/>
      <c r="FA232" s="47"/>
      <c r="FB232" s="47"/>
      <c r="FC232" s="47"/>
      <c r="FD232" s="47"/>
      <c r="FE232" s="47"/>
      <c r="FF232" s="47"/>
      <c r="FG232" s="47"/>
      <c r="FH232" s="47"/>
      <c r="FI232" s="47"/>
      <c r="FJ232" s="47"/>
      <c r="FK232" s="47"/>
      <c r="FL232" s="47"/>
      <c r="FM232" s="47"/>
      <c r="FN232" s="47"/>
      <c r="FO232" s="47"/>
      <c r="FP232" s="47"/>
      <c r="FQ232" s="47"/>
      <c r="FR232" s="47"/>
      <c r="FS232" s="47"/>
      <c r="FT232" s="47"/>
      <c r="FU232" s="47"/>
      <c r="FV232" s="47"/>
      <c r="FW232" s="47"/>
      <c r="FX232" s="47"/>
      <c r="FY232" s="47"/>
      <c r="FZ232" s="47"/>
      <c r="GA232" s="47"/>
      <c r="GB232" s="47"/>
      <c r="GC232" s="47"/>
      <c r="GD232" s="47"/>
      <c r="GE232" s="47"/>
      <c r="GF232" s="47"/>
      <c r="GG232" s="47"/>
      <c r="GH232" s="47"/>
      <c r="GI232" s="47"/>
      <c r="GJ232" s="47"/>
      <c r="GK232" s="47"/>
      <c r="GL232" s="47"/>
      <c r="GM232" s="47"/>
      <c r="GN232" s="47"/>
      <c r="GO232" s="47"/>
      <c r="GP232" s="47"/>
      <c r="GQ232" s="47"/>
      <c r="GR232" s="47"/>
      <c r="GS232" s="47"/>
      <c r="GT232" s="47"/>
      <c r="GU232" s="47"/>
      <c r="GV232" s="47"/>
      <c r="GW232" s="47"/>
      <c r="GX232" s="47"/>
      <c r="GY232" s="47"/>
      <c r="GZ232" s="47"/>
      <c r="HA232" s="47"/>
      <c r="HB232" s="47"/>
      <c r="HC232" s="47"/>
      <c r="HD232" s="47"/>
      <c r="HE232" s="47"/>
      <c r="HF232" s="47"/>
      <c r="HG232" s="47"/>
      <c r="HH232" s="47"/>
      <c r="HI232" s="47"/>
      <c r="HJ232" s="47"/>
      <c r="HK232" s="47"/>
      <c r="HL232" s="47"/>
      <c r="HM232" s="47"/>
      <c r="HN232" s="47"/>
      <c r="HO232" s="47"/>
      <c r="HP232" s="47"/>
      <c r="HQ232" s="47"/>
      <c r="HR232" s="47"/>
      <c r="HS232" s="47"/>
      <c r="HT232" s="47"/>
      <c r="HU232" s="47"/>
      <c r="HV232" s="47"/>
      <c r="HW232" s="47"/>
      <c r="HX232" s="47"/>
      <c r="HY232" s="47"/>
      <c r="HZ232" s="47"/>
      <c r="IA232" s="47"/>
      <c r="IB232" s="47"/>
      <c r="IC232" s="47"/>
      <c r="ID232" s="47"/>
      <c r="IE232" s="47"/>
      <c r="IF232" s="47"/>
      <c r="IG232" s="47"/>
      <c r="IH232" s="47"/>
      <c r="II232" s="47"/>
      <c r="IJ232" s="47"/>
      <c r="IK232" s="47"/>
      <c r="IL232" s="47"/>
      <c r="IM232" s="47"/>
      <c r="IN232" s="47"/>
      <c r="IO232" s="47"/>
      <c r="IP232" s="47"/>
      <c r="IQ232" s="47"/>
      <c r="IR232" s="47"/>
      <c r="IS232" s="47"/>
      <c r="IT232" s="47"/>
      <c r="IU232" s="47"/>
      <c r="IV232" s="47"/>
      <c r="IW232" s="47"/>
      <c r="IX232" s="47"/>
      <c r="IY232" s="47"/>
      <c r="IZ232" s="47"/>
      <c r="JA232" s="47"/>
      <c r="JB232" s="47"/>
      <c r="JC232" s="47"/>
      <c r="JD232" s="47"/>
      <c r="JE232" s="47"/>
      <c r="JF232" s="47"/>
      <c r="JG232" s="47"/>
      <c r="JH232" s="47"/>
      <c r="JI232" s="47"/>
      <c r="JJ232" s="47"/>
      <c r="JK232" s="47"/>
      <c r="JL232" s="47"/>
      <c r="JM232" s="47"/>
      <c r="JN232" s="47"/>
      <c r="JO232" s="47"/>
      <c r="JP232" s="47"/>
      <c r="JQ232" s="47"/>
      <c r="JR232" s="47"/>
      <c r="JS232" s="47"/>
      <c r="JT232" s="47"/>
      <c r="JU232" s="47"/>
      <c r="JV232" s="47"/>
      <c r="JW232" s="47"/>
      <c r="JX232" s="47"/>
      <c r="JY232" s="47"/>
      <c r="JZ232" s="47"/>
      <c r="KA232" s="47"/>
      <c r="KB232" s="47"/>
      <c r="KC232" s="47"/>
      <c r="KD232" s="47"/>
      <c r="KE232" s="47"/>
      <c r="KF232" s="47"/>
      <c r="KG232" s="47"/>
      <c r="KH232" s="47"/>
      <c r="KI232" s="47"/>
      <c r="KJ232" s="47"/>
      <c r="KK232" s="47"/>
      <c r="KL232" s="47"/>
      <c r="KM232" s="47"/>
      <c r="KN232" s="47"/>
      <c r="KO232" s="47"/>
      <c r="KP232" s="47"/>
      <c r="KQ232" s="47"/>
      <c r="KR232" s="47"/>
      <c r="KS232" s="47"/>
      <c r="KT232" s="47"/>
      <c r="KU232" s="47"/>
      <c r="KV232" s="47"/>
      <c r="KW232" s="47"/>
      <c r="KX232" s="47"/>
      <c r="KY232" s="47"/>
      <c r="KZ232" s="47"/>
      <c r="LA232" s="47"/>
      <c r="LB232" s="47"/>
      <c r="LC232" s="47"/>
      <c r="LD232" s="47"/>
      <c r="LE232" s="47"/>
      <c r="LF232" s="47"/>
      <c r="LG232" s="47"/>
      <c r="LH232" s="47"/>
      <c r="LI232" s="47"/>
      <c r="LJ232" s="47"/>
      <c r="LK232" s="47"/>
      <c r="LL232" s="47"/>
      <c r="LM232" s="47"/>
      <c r="LN232" s="47"/>
      <c r="LO232" s="47"/>
      <c r="LP232" s="47"/>
      <c r="LQ232" s="47"/>
      <c r="LR232" s="47"/>
      <c r="LS232" s="47"/>
      <c r="LT232" s="47"/>
      <c r="LU232" s="47"/>
      <c r="LV232" s="47"/>
      <c r="LW232" s="47"/>
      <c r="LX232" s="47"/>
      <c r="LY232" s="47"/>
      <c r="LZ232" s="47"/>
      <c r="MA232" s="47"/>
      <c r="MB232" s="47"/>
      <c r="MC232" s="47"/>
      <c r="MD232" s="47"/>
      <c r="ME232" s="47"/>
      <c r="MF232" s="47"/>
      <c r="MG232" s="47"/>
      <c r="MH232" s="47"/>
      <c r="MI232" s="47"/>
      <c r="MJ232" s="47"/>
      <c r="MK232" s="47"/>
      <c r="ML232" s="47"/>
      <c r="MM232" s="47"/>
      <c r="MN232" s="47"/>
      <c r="MO232" s="47"/>
      <c r="MP232" s="47"/>
      <c r="MQ232" s="47"/>
      <c r="MR232" s="47"/>
      <c r="MS232" s="47"/>
      <c r="MT232" s="47"/>
      <c r="MU232" s="47"/>
      <c r="MV232" s="47"/>
      <c r="MW232" s="47"/>
      <c r="MX232" s="47"/>
      <c r="MY232" s="47"/>
      <c r="MZ232" s="47"/>
      <c r="NA232" s="47"/>
      <c r="NB232" s="47"/>
      <c r="NC232" s="47"/>
      <c r="ND232" s="47"/>
      <c r="NE232" s="47"/>
      <c r="NF232" s="47"/>
      <c r="NG232" s="47"/>
      <c r="NH232" s="47"/>
      <c r="NI232" s="47"/>
      <c r="NJ232" s="47"/>
      <c r="NK232" s="47"/>
      <c r="NL232" s="47"/>
      <c r="NM232" s="47"/>
      <c r="NN232" s="47"/>
      <c r="NO232" s="47"/>
      <c r="NP232" s="47"/>
      <c r="NQ232" s="47"/>
      <c r="NR232" s="47"/>
      <c r="NS232" s="47"/>
      <c r="NT232" s="47"/>
      <c r="NU232" s="47"/>
      <c r="NV232" s="47"/>
      <c r="NW232" s="47"/>
      <c r="NX232" s="47"/>
      <c r="NY232" s="47"/>
      <c r="NZ232" s="47"/>
      <c r="OA232" s="47"/>
      <c r="OB232" s="47"/>
      <c r="OC232" s="47"/>
      <c r="OD232" s="47"/>
      <c r="OE232" s="47"/>
      <c r="OF232" s="47"/>
      <c r="OG232" s="47"/>
      <c r="OH232" s="47"/>
      <c r="OI232" s="47"/>
      <c r="OJ232" s="47"/>
      <c r="OK232" s="47"/>
      <c r="OL232" s="47"/>
      <c r="OM232" s="47"/>
      <c r="ON232" s="47"/>
      <c r="OO232" s="47"/>
      <c r="OP232" s="47"/>
      <c r="OQ232" s="47"/>
      <c r="OR232" s="47"/>
      <c r="OS232" s="47"/>
      <c r="OT232" s="47"/>
      <c r="OU232" s="47"/>
      <c r="OV232" s="47"/>
      <c r="OW232" s="47"/>
      <c r="OX232" s="47"/>
      <c r="OY232" s="47"/>
      <c r="OZ232" s="47"/>
      <c r="PA232" s="47"/>
      <c r="PB232" s="47"/>
      <c r="PC232" s="47"/>
      <c r="PD232" s="47"/>
      <c r="PE232" s="47"/>
      <c r="PF232" s="47"/>
      <c r="PG232" s="47"/>
      <c r="PH232" s="47"/>
      <c r="PI232" s="47"/>
      <c r="PJ232" s="47"/>
      <c r="PK232" s="47"/>
      <c r="PL232" s="47"/>
      <c r="PM232" s="47"/>
      <c r="PN232" s="47"/>
      <c r="PO232" s="47"/>
      <c r="PP232" s="47"/>
      <c r="PQ232" s="47"/>
      <c r="PR232" s="47"/>
      <c r="PS232" s="47"/>
      <c r="PT232" s="47"/>
      <c r="PU232" s="47"/>
      <c r="PV232" s="47"/>
      <c r="PW232" s="47"/>
      <c r="PX232" s="47"/>
      <c r="PY232" s="47"/>
      <c r="PZ232" s="47"/>
      <c r="QA232" s="47"/>
      <c r="QB232" s="47"/>
      <c r="QC232" s="47"/>
      <c r="QD232" s="47"/>
      <c r="QE232" s="47"/>
      <c r="QF232" s="47"/>
      <c r="QG232" s="47"/>
      <c r="QH232" s="47"/>
      <c r="QI232" s="47"/>
      <c r="QJ232" s="47"/>
      <c r="QK232" s="47"/>
      <c r="QL232" s="47"/>
      <c r="QM232" s="47"/>
      <c r="QN232" s="47"/>
      <c r="QO232" s="47"/>
      <c r="QP232" s="47"/>
      <c r="QQ232" s="47"/>
      <c r="QR232" s="47"/>
      <c r="QS232" s="47"/>
      <c r="QT232" s="47"/>
      <c r="QU232" s="47"/>
      <c r="QV232" s="47"/>
      <c r="QW232" s="47"/>
      <c r="QX232" s="47"/>
      <c r="QY232" s="47"/>
      <c r="QZ232" s="47"/>
      <c r="RA232" s="47"/>
      <c r="RB232" s="47"/>
      <c r="RC232" s="47"/>
      <c r="RD232" s="47"/>
      <c r="RE232" s="47"/>
      <c r="RF232" s="47"/>
      <c r="RG232" s="47"/>
      <c r="RH232" s="47"/>
      <c r="RI232" s="47"/>
      <c r="RJ232" s="47"/>
      <c r="RK232" s="47"/>
      <c r="RL232" s="47"/>
      <c r="RM232" s="47"/>
      <c r="RN232" s="47"/>
      <c r="RO232" s="47"/>
      <c r="RP232" s="47"/>
      <c r="RQ232" s="47"/>
      <c r="RR232" s="47"/>
      <c r="RS232" s="47"/>
      <c r="RT232" s="47"/>
      <c r="RU232" s="47"/>
      <c r="RV232" s="47"/>
      <c r="RW232" s="47"/>
      <c r="RX232" s="47"/>
      <c r="RY232" s="47"/>
      <c r="RZ232" s="47"/>
      <c r="SA232" s="47"/>
    </row>
    <row r="233" spans="1:495" s="48" customFormat="1" ht="12.75">
      <c r="A233" s="109" t="s">
        <v>109</v>
      </c>
      <c r="B233" s="74" t="s">
        <v>110</v>
      </c>
      <c r="C233" s="35" t="s">
        <v>4</v>
      </c>
      <c r="D233" s="37">
        <f>SUM(D234:D237)</f>
        <v>139793.03435999999</v>
      </c>
      <c r="E233" s="37">
        <f t="shared" ref="E233" si="93">SUM(E234:E237)</f>
        <v>139792.93436000001</v>
      </c>
      <c r="F233" s="37">
        <f>SUM(F234:F237)</f>
        <v>67693.389360000001</v>
      </c>
      <c r="G233" s="1">
        <f t="shared" si="77"/>
        <v>0.48424007440652284</v>
      </c>
      <c r="H233" s="73"/>
      <c r="I233" s="58" t="s">
        <v>24</v>
      </c>
      <c r="J233" s="57">
        <f>SUM(J234:J236)</f>
        <v>5</v>
      </c>
      <c r="K233" s="75" t="s">
        <v>328</v>
      </c>
      <c r="L233" s="75"/>
      <c r="M233" s="7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c r="CH233" s="47"/>
      <c r="CI233" s="47"/>
      <c r="CJ233" s="47"/>
      <c r="CK233" s="47"/>
      <c r="CL233" s="47"/>
      <c r="CM233" s="47"/>
      <c r="CN233" s="47"/>
      <c r="CO233" s="47"/>
      <c r="CP233" s="47"/>
      <c r="CQ233" s="47"/>
      <c r="CR233" s="47"/>
      <c r="CS233" s="47"/>
      <c r="CT233" s="47"/>
      <c r="CU233" s="47"/>
      <c r="CV233" s="47"/>
      <c r="CW233" s="47"/>
      <c r="CX233" s="47"/>
      <c r="CY233" s="47"/>
      <c r="CZ233" s="47"/>
      <c r="DA233" s="47"/>
      <c r="DB233" s="47"/>
      <c r="DC233" s="47"/>
      <c r="DD233" s="47"/>
      <c r="DE233" s="47"/>
      <c r="DF233" s="47"/>
      <c r="DG233" s="47"/>
      <c r="DH233" s="47"/>
      <c r="DI233" s="47"/>
      <c r="DJ233" s="47"/>
      <c r="DK233" s="47"/>
      <c r="DL233" s="47"/>
      <c r="DM233" s="47"/>
      <c r="DN233" s="47"/>
      <c r="DO233" s="47"/>
      <c r="DP233" s="47"/>
      <c r="DQ233" s="47"/>
      <c r="DR233" s="47"/>
      <c r="DS233" s="47"/>
      <c r="DT233" s="47"/>
      <c r="DU233" s="47"/>
      <c r="DV233" s="47"/>
      <c r="DW233" s="47"/>
      <c r="DX233" s="47"/>
      <c r="DY233" s="47"/>
      <c r="DZ233" s="47"/>
      <c r="EA233" s="47"/>
      <c r="EB233" s="47"/>
      <c r="EC233" s="47"/>
      <c r="ED233" s="47"/>
      <c r="EE233" s="47"/>
      <c r="EF233" s="47"/>
      <c r="EG233" s="47"/>
      <c r="EH233" s="47"/>
      <c r="EI233" s="47"/>
      <c r="EJ233" s="47"/>
      <c r="EK233" s="47"/>
      <c r="EL233" s="47"/>
      <c r="EM233" s="47"/>
      <c r="EN233" s="47"/>
      <c r="EO233" s="47"/>
      <c r="EP233" s="47"/>
      <c r="EQ233" s="47"/>
      <c r="ER233" s="47"/>
      <c r="ES233" s="47"/>
      <c r="ET233" s="47"/>
      <c r="EU233" s="47"/>
      <c r="EV233" s="47"/>
      <c r="EW233" s="47"/>
      <c r="EX233" s="47"/>
      <c r="EY233" s="47"/>
      <c r="EZ233" s="47"/>
      <c r="FA233" s="47"/>
      <c r="FB233" s="47"/>
      <c r="FC233" s="47"/>
      <c r="FD233" s="47"/>
      <c r="FE233" s="47"/>
      <c r="FF233" s="47"/>
      <c r="FG233" s="47"/>
      <c r="FH233" s="47"/>
      <c r="FI233" s="47"/>
      <c r="FJ233" s="47"/>
      <c r="FK233" s="47"/>
      <c r="FL233" s="47"/>
      <c r="FM233" s="47"/>
      <c r="FN233" s="47"/>
      <c r="FO233" s="47"/>
      <c r="FP233" s="47"/>
      <c r="FQ233" s="47"/>
      <c r="FR233" s="47"/>
      <c r="FS233" s="47"/>
      <c r="FT233" s="47"/>
      <c r="FU233" s="47"/>
      <c r="FV233" s="47"/>
      <c r="FW233" s="47"/>
      <c r="FX233" s="47"/>
      <c r="FY233" s="47"/>
      <c r="FZ233" s="47"/>
      <c r="GA233" s="47"/>
      <c r="GB233" s="47"/>
      <c r="GC233" s="47"/>
      <c r="GD233" s="47"/>
      <c r="GE233" s="47"/>
      <c r="GF233" s="47"/>
      <c r="GG233" s="47"/>
      <c r="GH233" s="47"/>
      <c r="GI233" s="47"/>
      <c r="GJ233" s="47"/>
      <c r="GK233" s="47"/>
      <c r="GL233" s="47"/>
      <c r="GM233" s="47"/>
      <c r="GN233" s="47"/>
      <c r="GO233" s="47"/>
      <c r="GP233" s="47"/>
      <c r="GQ233" s="47"/>
      <c r="GR233" s="47"/>
      <c r="GS233" s="47"/>
      <c r="GT233" s="47"/>
      <c r="GU233" s="47"/>
      <c r="GV233" s="47"/>
      <c r="GW233" s="47"/>
      <c r="GX233" s="47"/>
      <c r="GY233" s="47"/>
      <c r="GZ233" s="47"/>
      <c r="HA233" s="47"/>
      <c r="HB233" s="47"/>
      <c r="HC233" s="47"/>
      <c r="HD233" s="47"/>
      <c r="HE233" s="47"/>
      <c r="HF233" s="47"/>
      <c r="HG233" s="47"/>
      <c r="HH233" s="47"/>
      <c r="HI233" s="47"/>
      <c r="HJ233" s="47"/>
      <c r="HK233" s="47"/>
      <c r="HL233" s="47"/>
      <c r="HM233" s="47"/>
      <c r="HN233" s="47"/>
      <c r="HO233" s="47"/>
      <c r="HP233" s="47"/>
      <c r="HQ233" s="47"/>
      <c r="HR233" s="47"/>
      <c r="HS233" s="47"/>
      <c r="HT233" s="47"/>
      <c r="HU233" s="47"/>
      <c r="HV233" s="47"/>
      <c r="HW233" s="47"/>
      <c r="HX233" s="47"/>
      <c r="HY233" s="47"/>
      <c r="HZ233" s="47"/>
      <c r="IA233" s="47"/>
      <c r="IB233" s="47"/>
      <c r="IC233" s="47"/>
      <c r="ID233" s="47"/>
      <c r="IE233" s="47"/>
      <c r="IF233" s="47"/>
      <c r="IG233" s="47"/>
      <c r="IH233" s="47"/>
      <c r="II233" s="47"/>
      <c r="IJ233" s="47"/>
      <c r="IK233" s="47"/>
      <c r="IL233" s="47"/>
      <c r="IM233" s="47"/>
      <c r="IN233" s="47"/>
      <c r="IO233" s="47"/>
      <c r="IP233" s="47"/>
      <c r="IQ233" s="47"/>
      <c r="IR233" s="47"/>
      <c r="IS233" s="47"/>
      <c r="IT233" s="47"/>
      <c r="IU233" s="47"/>
      <c r="IV233" s="47"/>
      <c r="IW233" s="47"/>
      <c r="IX233" s="47"/>
      <c r="IY233" s="47"/>
      <c r="IZ233" s="47"/>
      <c r="JA233" s="47"/>
      <c r="JB233" s="47"/>
      <c r="JC233" s="47"/>
      <c r="JD233" s="47"/>
      <c r="JE233" s="47"/>
      <c r="JF233" s="47"/>
      <c r="JG233" s="47"/>
      <c r="JH233" s="47"/>
      <c r="JI233" s="47"/>
      <c r="JJ233" s="47"/>
      <c r="JK233" s="47"/>
      <c r="JL233" s="47"/>
      <c r="JM233" s="47"/>
      <c r="JN233" s="47"/>
      <c r="JO233" s="47"/>
      <c r="JP233" s="47"/>
      <c r="JQ233" s="47"/>
      <c r="JR233" s="47"/>
      <c r="JS233" s="47"/>
      <c r="JT233" s="47"/>
      <c r="JU233" s="47"/>
      <c r="JV233" s="47"/>
      <c r="JW233" s="47"/>
      <c r="JX233" s="47"/>
      <c r="JY233" s="47"/>
      <c r="JZ233" s="47"/>
      <c r="KA233" s="47"/>
      <c r="KB233" s="47"/>
      <c r="KC233" s="47"/>
      <c r="KD233" s="47"/>
      <c r="KE233" s="47"/>
      <c r="KF233" s="47"/>
      <c r="KG233" s="47"/>
      <c r="KH233" s="47"/>
      <c r="KI233" s="47"/>
      <c r="KJ233" s="47"/>
      <c r="KK233" s="47"/>
      <c r="KL233" s="47"/>
      <c r="KM233" s="47"/>
      <c r="KN233" s="47"/>
      <c r="KO233" s="47"/>
      <c r="KP233" s="47"/>
      <c r="KQ233" s="47"/>
      <c r="KR233" s="47"/>
      <c r="KS233" s="47"/>
      <c r="KT233" s="47"/>
      <c r="KU233" s="47"/>
      <c r="KV233" s="47"/>
      <c r="KW233" s="47"/>
      <c r="KX233" s="47"/>
      <c r="KY233" s="47"/>
      <c r="KZ233" s="47"/>
      <c r="LA233" s="47"/>
      <c r="LB233" s="47"/>
      <c r="LC233" s="47"/>
      <c r="LD233" s="47"/>
      <c r="LE233" s="47"/>
      <c r="LF233" s="47"/>
      <c r="LG233" s="47"/>
      <c r="LH233" s="47"/>
      <c r="LI233" s="47"/>
      <c r="LJ233" s="47"/>
      <c r="LK233" s="47"/>
      <c r="LL233" s="47"/>
      <c r="LM233" s="47"/>
      <c r="LN233" s="47"/>
      <c r="LO233" s="47"/>
      <c r="LP233" s="47"/>
      <c r="LQ233" s="47"/>
      <c r="LR233" s="47"/>
      <c r="LS233" s="47"/>
      <c r="LT233" s="47"/>
      <c r="LU233" s="47"/>
      <c r="LV233" s="47"/>
      <c r="LW233" s="47"/>
      <c r="LX233" s="47"/>
      <c r="LY233" s="47"/>
      <c r="LZ233" s="47"/>
      <c r="MA233" s="47"/>
      <c r="MB233" s="47"/>
      <c r="MC233" s="47"/>
      <c r="MD233" s="47"/>
      <c r="ME233" s="47"/>
      <c r="MF233" s="47"/>
      <c r="MG233" s="47"/>
      <c r="MH233" s="47"/>
      <c r="MI233" s="47"/>
      <c r="MJ233" s="47"/>
      <c r="MK233" s="47"/>
      <c r="ML233" s="47"/>
      <c r="MM233" s="47"/>
      <c r="MN233" s="47"/>
      <c r="MO233" s="47"/>
      <c r="MP233" s="47"/>
      <c r="MQ233" s="47"/>
      <c r="MR233" s="47"/>
      <c r="MS233" s="47"/>
      <c r="MT233" s="47"/>
      <c r="MU233" s="47"/>
      <c r="MV233" s="47"/>
      <c r="MW233" s="47"/>
      <c r="MX233" s="47"/>
      <c r="MY233" s="47"/>
      <c r="MZ233" s="47"/>
      <c r="NA233" s="47"/>
      <c r="NB233" s="47"/>
      <c r="NC233" s="47"/>
      <c r="ND233" s="47"/>
      <c r="NE233" s="47"/>
      <c r="NF233" s="47"/>
      <c r="NG233" s="47"/>
      <c r="NH233" s="47"/>
      <c r="NI233" s="47"/>
      <c r="NJ233" s="47"/>
      <c r="NK233" s="47"/>
      <c r="NL233" s="47"/>
      <c r="NM233" s="47"/>
      <c r="NN233" s="47"/>
      <c r="NO233" s="47"/>
      <c r="NP233" s="47"/>
      <c r="NQ233" s="47"/>
      <c r="NR233" s="47"/>
      <c r="NS233" s="47"/>
      <c r="NT233" s="47"/>
      <c r="NU233" s="47"/>
      <c r="NV233" s="47"/>
      <c r="NW233" s="47"/>
      <c r="NX233" s="47"/>
      <c r="NY233" s="47"/>
      <c r="NZ233" s="47"/>
      <c r="OA233" s="47"/>
      <c r="OB233" s="47"/>
      <c r="OC233" s="47"/>
      <c r="OD233" s="47"/>
      <c r="OE233" s="47"/>
      <c r="OF233" s="47"/>
      <c r="OG233" s="47"/>
      <c r="OH233" s="47"/>
      <c r="OI233" s="47"/>
      <c r="OJ233" s="47"/>
      <c r="OK233" s="47"/>
      <c r="OL233" s="47"/>
      <c r="OM233" s="47"/>
      <c r="ON233" s="47"/>
      <c r="OO233" s="47"/>
      <c r="OP233" s="47"/>
      <c r="OQ233" s="47"/>
      <c r="OR233" s="47"/>
      <c r="OS233" s="47"/>
      <c r="OT233" s="47"/>
      <c r="OU233" s="47"/>
      <c r="OV233" s="47"/>
      <c r="OW233" s="47"/>
      <c r="OX233" s="47"/>
      <c r="OY233" s="47"/>
      <c r="OZ233" s="47"/>
      <c r="PA233" s="47"/>
      <c r="PB233" s="47"/>
      <c r="PC233" s="47"/>
      <c r="PD233" s="47"/>
      <c r="PE233" s="47"/>
      <c r="PF233" s="47"/>
      <c r="PG233" s="47"/>
      <c r="PH233" s="47"/>
      <c r="PI233" s="47"/>
      <c r="PJ233" s="47"/>
      <c r="PK233" s="47"/>
      <c r="PL233" s="47"/>
      <c r="PM233" s="47"/>
      <c r="PN233" s="47"/>
      <c r="PO233" s="47"/>
      <c r="PP233" s="47"/>
      <c r="PQ233" s="47"/>
      <c r="PR233" s="47"/>
      <c r="PS233" s="47"/>
      <c r="PT233" s="47"/>
      <c r="PU233" s="47"/>
      <c r="PV233" s="47"/>
      <c r="PW233" s="47"/>
      <c r="PX233" s="47"/>
      <c r="PY233" s="47"/>
      <c r="PZ233" s="47"/>
      <c r="QA233" s="47"/>
      <c r="QB233" s="47"/>
      <c r="QC233" s="47"/>
      <c r="QD233" s="47"/>
      <c r="QE233" s="47"/>
      <c r="QF233" s="47"/>
      <c r="QG233" s="47"/>
      <c r="QH233" s="47"/>
      <c r="QI233" s="47"/>
      <c r="QJ233" s="47"/>
      <c r="QK233" s="47"/>
      <c r="QL233" s="47"/>
      <c r="QM233" s="47"/>
      <c r="QN233" s="47"/>
      <c r="QO233" s="47"/>
      <c r="QP233" s="47"/>
      <c r="QQ233" s="47"/>
      <c r="QR233" s="47"/>
      <c r="QS233" s="47"/>
      <c r="QT233" s="47"/>
      <c r="QU233" s="47"/>
      <c r="QV233" s="47"/>
      <c r="QW233" s="47"/>
      <c r="QX233" s="47"/>
      <c r="QY233" s="47"/>
      <c r="QZ233" s="47"/>
      <c r="RA233" s="47"/>
      <c r="RB233" s="47"/>
      <c r="RC233" s="47"/>
      <c r="RD233" s="47"/>
      <c r="RE233" s="47"/>
      <c r="RF233" s="47"/>
      <c r="RG233" s="47"/>
      <c r="RH233" s="47"/>
      <c r="RI233" s="47"/>
      <c r="RJ233" s="47"/>
      <c r="RK233" s="47"/>
      <c r="RL233" s="47"/>
      <c r="RM233" s="47"/>
      <c r="RN233" s="47"/>
      <c r="RO233" s="47"/>
      <c r="RP233" s="47"/>
      <c r="RQ233" s="47"/>
      <c r="RR233" s="47"/>
      <c r="RS233" s="47"/>
      <c r="RT233" s="47"/>
      <c r="RU233" s="47"/>
      <c r="RV233" s="47"/>
      <c r="RW233" s="47"/>
      <c r="RX233" s="47"/>
      <c r="RY233" s="47"/>
      <c r="RZ233" s="47"/>
      <c r="SA233" s="47"/>
    </row>
    <row r="234" spans="1:495" s="48" customFormat="1" ht="12.75">
      <c r="A234" s="109"/>
      <c r="B234" s="74"/>
      <c r="C234" s="35" t="s">
        <v>5</v>
      </c>
      <c r="D234" s="37">
        <f>D239+D244+D249+D254+D259</f>
        <v>28764.634359999996</v>
      </c>
      <c r="E234" s="37">
        <f t="shared" ref="E234:F234" si="94">E239+E244+E249+E254+E259</f>
        <v>28764.634359999996</v>
      </c>
      <c r="F234" s="37">
        <f t="shared" si="94"/>
        <v>8017.7893599999998</v>
      </c>
      <c r="G234" s="1">
        <f t="shared" si="77"/>
        <v>0.27873774648599431</v>
      </c>
      <c r="H234" s="73"/>
      <c r="I234" s="58" t="s">
        <v>25</v>
      </c>
      <c r="J234" s="57">
        <v>0</v>
      </c>
      <c r="K234" s="75"/>
      <c r="L234" s="75"/>
      <c r="M234" s="7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c r="CH234" s="47"/>
      <c r="CI234" s="47"/>
      <c r="CJ234" s="47"/>
      <c r="CK234" s="47"/>
      <c r="CL234" s="47"/>
      <c r="CM234" s="47"/>
      <c r="CN234" s="47"/>
      <c r="CO234" s="47"/>
      <c r="CP234" s="47"/>
      <c r="CQ234" s="47"/>
      <c r="CR234" s="47"/>
      <c r="CS234" s="47"/>
      <c r="CT234" s="47"/>
      <c r="CU234" s="47"/>
      <c r="CV234" s="47"/>
      <c r="CW234" s="47"/>
      <c r="CX234" s="47"/>
      <c r="CY234" s="47"/>
      <c r="CZ234" s="47"/>
      <c r="DA234" s="47"/>
      <c r="DB234" s="47"/>
      <c r="DC234" s="47"/>
      <c r="DD234" s="47"/>
      <c r="DE234" s="47"/>
      <c r="DF234" s="47"/>
      <c r="DG234" s="47"/>
      <c r="DH234" s="47"/>
      <c r="DI234" s="47"/>
      <c r="DJ234" s="47"/>
      <c r="DK234" s="47"/>
      <c r="DL234" s="47"/>
      <c r="DM234" s="47"/>
      <c r="DN234" s="47"/>
      <c r="DO234" s="47"/>
      <c r="DP234" s="47"/>
      <c r="DQ234" s="47"/>
      <c r="DR234" s="47"/>
      <c r="DS234" s="47"/>
      <c r="DT234" s="47"/>
      <c r="DU234" s="47"/>
      <c r="DV234" s="47"/>
      <c r="DW234" s="47"/>
      <c r="DX234" s="47"/>
      <c r="DY234" s="47"/>
      <c r="DZ234" s="47"/>
      <c r="EA234" s="47"/>
      <c r="EB234" s="47"/>
      <c r="EC234" s="47"/>
      <c r="ED234" s="47"/>
      <c r="EE234" s="47"/>
      <c r="EF234" s="47"/>
      <c r="EG234" s="47"/>
      <c r="EH234" s="47"/>
      <c r="EI234" s="47"/>
      <c r="EJ234" s="47"/>
      <c r="EK234" s="47"/>
      <c r="EL234" s="47"/>
      <c r="EM234" s="47"/>
      <c r="EN234" s="47"/>
      <c r="EO234" s="47"/>
      <c r="EP234" s="47"/>
      <c r="EQ234" s="47"/>
      <c r="ER234" s="47"/>
      <c r="ES234" s="47"/>
      <c r="ET234" s="47"/>
      <c r="EU234" s="47"/>
      <c r="EV234" s="47"/>
      <c r="EW234" s="47"/>
      <c r="EX234" s="47"/>
      <c r="EY234" s="47"/>
      <c r="EZ234" s="47"/>
      <c r="FA234" s="47"/>
      <c r="FB234" s="47"/>
      <c r="FC234" s="47"/>
      <c r="FD234" s="47"/>
      <c r="FE234" s="47"/>
      <c r="FF234" s="47"/>
      <c r="FG234" s="47"/>
      <c r="FH234" s="47"/>
      <c r="FI234" s="47"/>
      <c r="FJ234" s="47"/>
      <c r="FK234" s="47"/>
      <c r="FL234" s="47"/>
      <c r="FM234" s="47"/>
      <c r="FN234" s="47"/>
      <c r="FO234" s="47"/>
      <c r="FP234" s="47"/>
      <c r="FQ234" s="47"/>
      <c r="FR234" s="47"/>
      <c r="FS234" s="47"/>
      <c r="FT234" s="47"/>
      <c r="FU234" s="47"/>
      <c r="FV234" s="47"/>
      <c r="FW234" s="47"/>
      <c r="FX234" s="47"/>
      <c r="FY234" s="47"/>
      <c r="FZ234" s="47"/>
      <c r="GA234" s="47"/>
      <c r="GB234" s="47"/>
      <c r="GC234" s="47"/>
      <c r="GD234" s="47"/>
      <c r="GE234" s="47"/>
      <c r="GF234" s="47"/>
      <c r="GG234" s="47"/>
      <c r="GH234" s="47"/>
      <c r="GI234" s="47"/>
      <c r="GJ234" s="47"/>
      <c r="GK234" s="47"/>
      <c r="GL234" s="47"/>
      <c r="GM234" s="47"/>
      <c r="GN234" s="47"/>
      <c r="GO234" s="47"/>
      <c r="GP234" s="47"/>
      <c r="GQ234" s="47"/>
      <c r="GR234" s="47"/>
      <c r="GS234" s="47"/>
      <c r="GT234" s="47"/>
      <c r="GU234" s="47"/>
      <c r="GV234" s="47"/>
      <c r="GW234" s="47"/>
      <c r="GX234" s="47"/>
      <c r="GY234" s="47"/>
      <c r="GZ234" s="47"/>
      <c r="HA234" s="47"/>
      <c r="HB234" s="47"/>
      <c r="HC234" s="47"/>
      <c r="HD234" s="47"/>
      <c r="HE234" s="47"/>
      <c r="HF234" s="47"/>
      <c r="HG234" s="47"/>
      <c r="HH234" s="47"/>
      <c r="HI234" s="47"/>
      <c r="HJ234" s="47"/>
      <c r="HK234" s="47"/>
      <c r="HL234" s="47"/>
      <c r="HM234" s="47"/>
      <c r="HN234" s="47"/>
      <c r="HO234" s="47"/>
      <c r="HP234" s="47"/>
      <c r="HQ234" s="47"/>
      <c r="HR234" s="47"/>
      <c r="HS234" s="47"/>
      <c r="HT234" s="47"/>
      <c r="HU234" s="47"/>
      <c r="HV234" s="47"/>
      <c r="HW234" s="47"/>
      <c r="HX234" s="47"/>
      <c r="HY234" s="47"/>
      <c r="HZ234" s="47"/>
      <c r="IA234" s="47"/>
      <c r="IB234" s="47"/>
      <c r="IC234" s="47"/>
      <c r="ID234" s="47"/>
      <c r="IE234" s="47"/>
      <c r="IF234" s="47"/>
      <c r="IG234" s="47"/>
      <c r="IH234" s="47"/>
      <c r="II234" s="47"/>
      <c r="IJ234" s="47"/>
      <c r="IK234" s="47"/>
      <c r="IL234" s="47"/>
      <c r="IM234" s="47"/>
      <c r="IN234" s="47"/>
      <c r="IO234" s="47"/>
      <c r="IP234" s="47"/>
      <c r="IQ234" s="47"/>
      <c r="IR234" s="47"/>
      <c r="IS234" s="47"/>
      <c r="IT234" s="47"/>
      <c r="IU234" s="47"/>
      <c r="IV234" s="47"/>
      <c r="IW234" s="47"/>
      <c r="IX234" s="47"/>
      <c r="IY234" s="47"/>
      <c r="IZ234" s="47"/>
      <c r="JA234" s="47"/>
      <c r="JB234" s="47"/>
      <c r="JC234" s="47"/>
      <c r="JD234" s="47"/>
      <c r="JE234" s="47"/>
      <c r="JF234" s="47"/>
      <c r="JG234" s="47"/>
      <c r="JH234" s="47"/>
      <c r="JI234" s="47"/>
      <c r="JJ234" s="47"/>
      <c r="JK234" s="47"/>
      <c r="JL234" s="47"/>
      <c r="JM234" s="47"/>
      <c r="JN234" s="47"/>
      <c r="JO234" s="47"/>
      <c r="JP234" s="47"/>
      <c r="JQ234" s="47"/>
      <c r="JR234" s="47"/>
      <c r="JS234" s="47"/>
      <c r="JT234" s="47"/>
      <c r="JU234" s="47"/>
      <c r="JV234" s="47"/>
      <c r="JW234" s="47"/>
      <c r="JX234" s="47"/>
      <c r="JY234" s="47"/>
      <c r="JZ234" s="47"/>
      <c r="KA234" s="47"/>
      <c r="KB234" s="47"/>
      <c r="KC234" s="47"/>
      <c r="KD234" s="47"/>
      <c r="KE234" s="47"/>
      <c r="KF234" s="47"/>
      <c r="KG234" s="47"/>
      <c r="KH234" s="47"/>
      <c r="KI234" s="47"/>
      <c r="KJ234" s="47"/>
      <c r="KK234" s="47"/>
      <c r="KL234" s="47"/>
      <c r="KM234" s="47"/>
      <c r="KN234" s="47"/>
      <c r="KO234" s="47"/>
      <c r="KP234" s="47"/>
      <c r="KQ234" s="47"/>
      <c r="KR234" s="47"/>
      <c r="KS234" s="47"/>
      <c r="KT234" s="47"/>
      <c r="KU234" s="47"/>
      <c r="KV234" s="47"/>
      <c r="KW234" s="47"/>
      <c r="KX234" s="47"/>
      <c r="KY234" s="47"/>
      <c r="KZ234" s="47"/>
      <c r="LA234" s="47"/>
      <c r="LB234" s="47"/>
      <c r="LC234" s="47"/>
      <c r="LD234" s="47"/>
      <c r="LE234" s="47"/>
      <c r="LF234" s="47"/>
      <c r="LG234" s="47"/>
      <c r="LH234" s="47"/>
      <c r="LI234" s="47"/>
      <c r="LJ234" s="47"/>
      <c r="LK234" s="47"/>
      <c r="LL234" s="47"/>
      <c r="LM234" s="47"/>
      <c r="LN234" s="47"/>
      <c r="LO234" s="47"/>
      <c r="LP234" s="47"/>
      <c r="LQ234" s="47"/>
      <c r="LR234" s="47"/>
      <c r="LS234" s="47"/>
      <c r="LT234" s="47"/>
      <c r="LU234" s="47"/>
      <c r="LV234" s="47"/>
      <c r="LW234" s="47"/>
      <c r="LX234" s="47"/>
      <c r="LY234" s="47"/>
      <c r="LZ234" s="47"/>
      <c r="MA234" s="47"/>
      <c r="MB234" s="47"/>
      <c r="MC234" s="47"/>
      <c r="MD234" s="47"/>
      <c r="ME234" s="47"/>
      <c r="MF234" s="47"/>
      <c r="MG234" s="47"/>
      <c r="MH234" s="47"/>
      <c r="MI234" s="47"/>
      <c r="MJ234" s="47"/>
      <c r="MK234" s="47"/>
      <c r="ML234" s="47"/>
      <c r="MM234" s="47"/>
      <c r="MN234" s="47"/>
      <c r="MO234" s="47"/>
      <c r="MP234" s="47"/>
      <c r="MQ234" s="47"/>
      <c r="MR234" s="47"/>
      <c r="MS234" s="47"/>
      <c r="MT234" s="47"/>
      <c r="MU234" s="47"/>
      <c r="MV234" s="47"/>
      <c r="MW234" s="47"/>
      <c r="MX234" s="47"/>
      <c r="MY234" s="47"/>
      <c r="MZ234" s="47"/>
      <c r="NA234" s="47"/>
      <c r="NB234" s="47"/>
      <c r="NC234" s="47"/>
      <c r="ND234" s="47"/>
      <c r="NE234" s="47"/>
      <c r="NF234" s="47"/>
      <c r="NG234" s="47"/>
      <c r="NH234" s="47"/>
      <c r="NI234" s="47"/>
      <c r="NJ234" s="47"/>
      <c r="NK234" s="47"/>
      <c r="NL234" s="47"/>
      <c r="NM234" s="47"/>
      <c r="NN234" s="47"/>
      <c r="NO234" s="47"/>
      <c r="NP234" s="47"/>
      <c r="NQ234" s="47"/>
      <c r="NR234" s="47"/>
      <c r="NS234" s="47"/>
      <c r="NT234" s="47"/>
      <c r="NU234" s="47"/>
      <c r="NV234" s="47"/>
      <c r="NW234" s="47"/>
      <c r="NX234" s="47"/>
      <c r="NY234" s="47"/>
      <c r="NZ234" s="47"/>
      <c r="OA234" s="47"/>
      <c r="OB234" s="47"/>
      <c r="OC234" s="47"/>
      <c r="OD234" s="47"/>
      <c r="OE234" s="47"/>
      <c r="OF234" s="47"/>
      <c r="OG234" s="47"/>
      <c r="OH234" s="47"/>
      <c r="OI234" s="47"/>
      <c r="OJ234" s="47"/>
      <c r="OK234" s="47"/>
      <c r="OL234" s="47"/>
      <c r="OM234" s="47"/>
      <c r="ON234" s="47"/>
      <c r="OO234" s="47"/>
      <c r="OP234" s="47"/>
      <c r="OQ234" s="47"/>
      <c r="OR234" s="47"/>
      <c r="OS234" s="47"/>
      <c r="OT234" s="47"/>
      <c r="OU234" s="47"/>
      <c r="OV234" s="47"/>
      <c r="OW234" s="47"/>
      <c r="OX234" s="47"/>
      <c r="OY234" s="47"/>
      <c r="OZ234" s="47"/>
      <c r="PA234" s="47"/>
      <c r="PB234" s="47"/>
      <c r="PC234" s="47"/>
      <c r="PD234" s="47"/>
      <c r="PE234" s="47"/>
      <c r="PF234" s="47"/>
      <c r="PG234" s="47"/>
      <c r="PH234" s="47"/>
      <c r="PI234" s="47"/>
      <c r="PJ234" s="47"/>
      <c r="PK234" s="47"/>
      <c r="PL234" s="47"/>
      <c r="PM234" s="47"/>
      <c r="PN234" s="47"/>
      <c r="PO234" s="47"/>
      <c r="PP234" s="47"/>
      <c r="PQ234" s="47"/>
      <c r="PR234" s="47"/>
      <c r="PS234" s="47"/>
      <c r="PT234" s="47"/>
      <c r="PU234" s="47"/>
      <c r="PV234" s="47"/>
      <c r="PW234" s="47"/>
      <c r="PX234" s="47"/>
      <c r="PY234" s="47"/>
      <c r="PZ234" s="47"/>
      <c r="QA234" s="47"/>
      <c r="QB234" s="47"/>
      <c r="QC234" s="47"/>
      <c r="QD234" s="47"/>
      <c r="QE234" s="47"/>
      <c r="QF234" s="47"/>
      <c r="QG234" s="47"/>
      <c r="QH234" s="47"/>
      <c r="QI234" s="47"/>
      <c r="QJ234" s="47"/>
      <c r="QK234" s="47"/>
      <c r="QL234" s="47"/>
      <c r="QM234" s="47"/>
      <c r="QN234" s="47"/>
      <c r="QO234" s="47"/>
      <c r="QP234" s="47"/>
      <c r="QQ234" s="47"/>
      <c r="QR234" s="47"/>
      <c r="QS234" s="47"/>
      <c r="QT234" s="47"/>
      <c r="QU234" s="47"/>
      <c r="QV234" s="47"/>
      <c r="QW234" s="47"/>
      <c r="QX234" s="47"/>
      <c r="QY234" s="47"/>
      <c r="QZ234" s="47"/>
      <c r="RA234" s="47"/>
      <c r="RB234" s="47"/>
      <c r="RC234" s="47"/>
      <c r="RD234" s="47"/>
      <c r="RE234" s="47"/>
      <c r="RF234" s="47"/>
      <c r="RG234" s="47"/>
      <c r="RH234" s="47"/>
      <c r="RI234" s="47"/>
      <c r="RJ234" s="47"/>
      <c r="RK234" s="47"/>
      <c r="RL234" s="47"/>
      <c r="RM234" s="47"/>
      <c r="RN234" s="47"/>
      <c r="RO234" s="47"/>
      <c r="RP234" s="47"/>
      <c r="RQ234" s="47"/>
      <c r="RR234" s="47"/>
      <c r="RS234" s="47"/>
      <c r="RT234" s="47"/>
      <c r="RU234" s="47"/>
      <c r="RV234" s="47"/>
      <c r="RW234" s="47"/>
      <c r="RX234" s="47"/>
      <c r="RY234" s="47"/>
      <c r="RZ234" s="47"/>
      <c r="SA234" s="47"/>
    </row>
    <row r="235" spans="1:495" s="48" customFormat="1" ht="12.75">
      <c r="A235" s="109"/>
      <c r="B235" s="74"/>
      <c r="C235" s="35" t="s">
        <v>6</v>
      </c>
      <c r="D235" s="37">
        <f t="shared" ref="D235:F237" si="95">D240+D245+D250+D255+D260</f>
        <v>111028.40000000001</v>
      </c>
      <c r="E235" s="37">
        <f t="shared" si="95"/>
        <v>111028.3</v>
      </c>
      <c r="F235" s="37">
        <f t="shared" si="95"/>
        <v>59675.600000000006</v>
      </c>
      <c r="G235" s="1">
        <f t="shared" si="77"/>
        <v>0.53748050048456075</v>
      </c>
      <c r="H235" s="73"/>
      <c r="I235" s="58" t="s">
        <v>26</v>
      </c>
      <c r="J235" s="57">
        <v>1</v>
      </c>
      <c r="K235" s="75"/>
      <c r="L235" s="75"/>
      <c r="M235" s="7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c r="CH235" s="47"/>
      <c r="CI235" s="47"/>
      <c r="CJ235" s="47"/>
      <c r="CK235" s="47"/>
      <c r="CL235" s="47"/>
      <c r="CM235" s="47"/>
      <c r="CN235" s="47"/>
      <c r="CO235" s="47"/>
      <c r="CP235" s="47"/>
      <c r="CQ235" s="47"/>
      <c r="CR235" s="47"/>
      <c r="CS235" s="47"/>
      <c r="CT235" s="47"/>
      <c r="CU235" s="47"/>
      <c r="CV235" s="47"/>
      <c r="CW235" s="47"/>
      <c r="CX235" s="47"/>
      <c r="CY235" s="47"/>
      <c r="CZ235" s="47"/>
      <c r="DA235" s="47"/>
      <c r="DB235" s="47"/>
      <c r="DC235" s="47"/>
      <c r="DD235" s="47"/>
      <c r="DE235" s="47"/>
      <c r="DF235" s="47"/>
      <c r="DG235" s="47"/>
      <c r="DH235" s="47"/>
      <c r="DI235" s="47"/>
      <c r="DJ235" s="47"/>
      <c r="DK235" s="47"/>
      <c r="DL235" s="47"/>
      <c r="DM235" s="47"/>
      <c r="DN235" s="47"/>
      <c r="DO235" s="47"/>
      <c r="DP235" s="47"/>
      <c r="DQ235" s="47"/>
      <c r="DR235" s="47"/>
      <c r="DS235" s="47"/>
      <c r="DT235" s="47"/>
      <c r="DU235" s="47"/>
      <c r="DV235" s="47"/>
      <c r="DW235" s="47"/>
      <c r="DX235" s="47"/>
      <c r="DY235" s="47"/>
      <c r="DZ235" s="47"/>
      <c r="EA235" s="47"/>
      <c r="EB235" s="47"/>
      <c r="EC235" s="47"/>
      <c r="ED235" s="47"/>
      <c r="EE235" s="47"/>
      <c r="EF235" s="47"/>
      <c r="EG235" s="47"/>
      <c r="EH235" s="47"/>
      <c r="EI235" s="47"/>
      <c r="EJ235" s="47"/>
      <c r="EK235" s="47"/>
      <c r="EL235" s="47"/>
      <c r="EM235" s="47"/>
      <c r="EN235" s="47"/>
      <c r="EO235" s="47"/>
      <c r="EP235" s="47"/>
      <c r="EQ235" s="47"/>
      <c r="ER235" s="47"/>
      <c r="ES235" s="47"/>
      <c r="ET235" s="47"/>
      <c r="EU235" s="47"/>
      <c r="EV235" s="47"/>
      <c r="EW235" s="47"/>
      <c r="EX235" s="47"/>
      <c r="EY235" s="47"/>
      <c r="EZ235" s="47"/>
      <c r="FA235" s="47"/>
      <c r="FB235" s="47"/>
      <c r="FC235" s="47"/>
      <c r="FD235" s="47"/>
      <c r="FE235" s="47"/>
      <c r="FF235" s="47"/>
      <c r="FG235" s="47"/>
      <c r="FH235" s="47"/>
      <c r="FI235" s="47"/>
      <c r="FJ235" s="47"/>
      <c r="FK235" s="47"/>
      <c r="FL235" s="47"/>
      <c r="FM235" s="47"/>
      <c r="FN235" s="47"/>
      <c r="FO235" s="47"/>
      <c r="FP235" s="47"/>
      <c r="FQ235" s="47"/>
      <c r="FR235" s="47"/>
      <c r="FS235" s="47"/>
      <c r="FT235" s="47"/>
      <c r="FU235" s="47"/>
      <c r="FV235" s="47"/>
      <c r="FW235" s="47"/>
      <c r="FX235" s="47"/>
      <c r="FY235" s="47"/>
      <c r="FZ235" s="47"/>
      <c r="GA235" s="47"/>
      <c r="GB235" s="47"/>
      <c r="GC235" s="47"/>
      <c r="GD235" s="47"/>
      <c r="GE235" s="47"/>
      <c r="GF235" s="47"/>
      <c r="GG235" s="47"/>
      <c r="GH235" s="47"/>
      <c r="GI235" s="47"/>
      <c r="GJ235" s="47"/>
      <c r="GK235" s="47"/>
      <c r="GL235" s="47"/>
      <c r="GM235" s="47"/>
      <c r="GN235" s="47"/>
      <c r="GO235" s="47"/>
      <c r="GP235" s="47"/>
      <c r="GQ235" s="47"/>
      <c r="GR235" s="47"/>
      <c r="GS235" s="47"/>
      <c r="GT235" s="47"/>
      <c r="GU235" s="47"/>
      <c r="GV235" s="47"/>
      <c r="GW235" s="47"/>
      <c r="GX235" s="47"/>
      <c r="GY235" s="47"/>
      <c r="GZ235" s="47"/>
      <c r="HA235" s="47"/>
      <c r="HB235" s="47"/>
      <c r="HC235" s="47"/>
      <c r="HD235" s="47"/>
      <c r="HE235" s="47"/>
      <c r="HF235" s="47"/>
      <c r="HG235" s="47"/>
      <c r="HH235" s="47"/>
      <c r="HI235" s="47"/>
      <c r="HJ235" s="47"/>
      <c r="HK235" s="47"/>
      <c r="HL235" s="47"/>
      <c r="HM235" s="47"/>
      <c r="HN235" s="47"/>
      <c r="HO235" s="47"/>
      <c r="HP235" s="47"/>
      <c r="HQ235" s="47"/>
      <c r="HR235" s="47"/>
      <c r="HS235" s="47"/>
      <c r="HT235" s="47"/>
      <c r="HU235" s="47"/>
      <c r="HV235" s="47"/>
      <c r="HW235" s="47"/>
      <c r="HX235" s="47"/>
      <c r="HY235" s="47"/>
      <c r="HZ235" s="47"/>
      <c r="IA235" s="47"/>
      <c r="IB235" s="47"/>
      <c r="IC235" s="47"/>
      <c r="ID235" s="47"/>
      <c r="IE235" s="47"/>
      <c r="IF235" s="47"/>
      <c r="IG235" s="47"/>
      <c r="IH235" s="47"/>
      <c r="II235" s="47"/>
      <c r="IJ235" s="47"/>
      <c r="IK235" s="47"/>
      <c r="IL235" s="47"/>
      <c r="IM235" s="47"/>
      <c r="IN235" s="47"/>
      <c r="IO235" s="47"/>
      <c r="IP235" s="47"/>
      <c r="IQ235" s="47"/>
      <c r="IR235" s="47"/>
      <c r="IS235" s="47"/>
      <c r="IT235" s="47"/>
      <c r="IU235" s="47"/>
      <c r="IV235" s="47"/>
      <c r="IW235" s="47"/>
      <c r="IX235" s="47"/>
      <c r="IY235" s="47"/>
      <c r="IZ235" s="47"/>
      <c r="JA235" s="47"/>
      <c r="JB235" s="47"/>
      <c r="JC235" s="47"/>
      <c r="JD235" s="47"/>
      <c r="JE235" s="47"/>
      <c r="JF235" s="47"/>
      <c r="JG235" s="47"/>
      <c r="JH235" s="47"/>
      <c r="JI235" s="47"/>
      <c r="JJ235" s="47"/>
      <c r="JK235" s="47"/>
      <c r="JL235" s="47"/>
      <c r="JM235" s="47"/>
      <c r="JN235" s="47"/>
      <c r="JO235" s="47"/>
      <c r="JP235" s="47"/>
      <c r="JQ235" s="47"/>
      <c r="JR235" s="47"/>
      <c r="JS235" s="47"/>
      <c r="JT235" s="47"/>
      <c r="JU235" s="47"/>
      <c r="JV235" s="47"/>
      <c r="JW235" s="47"/>
      <c r="JX235" s="47"/>
      <c r="JY235" s="47"/>
      <c r="JZ235" s="47"/>
      <c r="KA235" s="47"/>
      <c r="KB235" s="47"/>
      <c r="KC235" s="47"/>
      <c r="KD235" s="47"/>
      <c r="KE235" s="47"/>
      <c r="KF235" s="47"/>
      <c r="KG235" s="47"/>
      <c r="KH235" s="47"/>
      <c r="KI235" s="47"/>
      <c r="KJ235" s="47"/>
      <c r="KK235" s="47"/>
      <c r="KL235" s="47"/>
      <c r="KM235" s="47"/>
      <c r="KN235" s="47"/>
      <c r="KO235" s="47"/>
      <c r="KP235" s="47"/>
      <c r="KQ235" s="47"/>
      <c r="KR235" s="47"/>
      <c r="KS235" s="47"/>
      <c r="KT235" s="47"/>
      <c r="KU235" s="47"/>
      <c r="KV235" s="47"/>
      <c r="KW235" s="47"/>
      <c r="KX235" s="47"/>
      <c r="KY235" s="47"/>
      <c r="KZ235" s="47"/>
      <c r="LA235" s="47"/>
      <c r="LB235" s="47"/>
      <c r="LC235" s="47"/>
      <c r="LD235" s="47"/>
      <c r="LE235" s="47"/>
      <c r="LF235" s="47"/>
      <c r="LG235" s="47"/>
      <c r="LH235" s="47"/>
      <c r="LI235" s="47"/>
      <c r="LJ235" s="47"/>
      <c r="LK235" s="47"/>
      <c r="LL235" s="47"/>
      <c r="LM235" s="47"/>
      <c r="LN235" s="47"/>
      <c r="LO235" s="47"/>
      <c r="LP235" s="47"/>
      <c r="LQ235" s="47"/>
      <c r="LR235" s="47"/>
      <c r="LS235" s="47"/>
      <c r="LT235" s="47"/>
      <c r="LU235" s="47"/>
      <c r="LV235" s="47"/>
      <c r="LW235" s="47"/>
      <c r="LX235" s="47"/>
      <c r="LY235" s="47"/>
      <c r="LZ235" s="47"/>
      <c r="MA235" s="47"/>
      <c r="MB235" s="47"/>
      <c r="MC235" s="47"/>
      <c r="MD235" s="47"/>
      <c r="ME235" s="47"/>
      <c r="MF235" s="47"/>
      <c r="MG235" s="47"/>
      <c r="MH235" s="47"/>
      <c r="MI235" s="47"/>
      <c r="MJ235" s="47"/>
      <c r="MK235" s="47"/>
      <c r="ML235" s="47"/>
      <c r="MM235" s="47"/>
      <c r="MN235" s="47"/>
      <c r="MO235" s="47"/>
      <c r="MP235" s="47"/>
      <c r="MQ235" s="47"/>
      <c r="MR235" s="47"/>
      <c r="MS235" s="47"/>
      <c r="MT235" s="47"/>
      <c r="MU235" s="47"/>
      <c r="MV235" s="47"/>
      <c r="MW235" s="47"/>
      <c r="MX235" s="47"/>
      <c r="MY235" s="47"/>
      <c r="MZ235" s="47"/>
      <c r="NA235" s="47"/>
      <c r="NB235" s="47"/>
      <c r="NC235" s="47"/>
      <c r="ND235" s="47"/>
      <c r="NE235" s="47"/>
      <c r="NF235" s="47"/>
      <c r="NG235" s="47"/>
      <c r="NH235" s="47"/>
      <c r="NI235" s="47"/>
      <c r="NJ235" s="47"/>
      <c r="NK235" s="47"/>
      <c r="NL235" s="47"/>
      <c r="NM235" s="47"/>
      <c r="NN235" s="47"/>
      <c r="NO235" s="47"/>
      <c r="NP235" s="47"/>
      <c r="NQ235" s="47"/>
      <c r="NR235" s="47"/>
      <c r="NS235" s="47"/>
      <c r="NT235" s="47"/>
      <c r="NU235" s="47"/>
      <c r="NV235" s="47"/>
      <c r="NW235" s="47"/>
      <c r="NX235" s="47"/>
      <c r="NY235" s="47"/>
      <c r="NZ235" s="47"/>
      <c r="OA235" s="47"/>
      <c r="OB235" s="47"/>
      <c r="OC235" s="47"/>
      <c r="OD235" s="47"/>
      <c r="OE235" s="47"/>
      <c r="OF235" s="47"/>
      <c r="OG235" s="47"/>
      <c r="OH235" s="47"/>
      <c r="OI235" s="47"/>
      <c r="OJ235" s="47"/>
      <c r="OK235" s="47"/>
      <c r="OL235" s="47"/>
      <c r="OM235" s="47"/>
      <c r="ON235" s="47"/>
      <c r="OO235" s="47"/>
      <c r="OP235" s="47"/>
      <c r="OQ235" s="47"/>
      <c r="OR235" s="47"/>
      <c r="OS235" s="47"/>
      <c r="OT235" s="47"/>
      <c r="OU235" s="47"/>
      <c r="OV235" s="47"/>
      <c r="OW235" s="47"/>
      <c r="OX235" s="47"/>
      <c r="OY235" s="47"/>
      <c r="OZ235" s="47"/>
      <c r="PA235" s="47"/>
      <c r="PB235" s="47"/>
      <c r="PC235" s="47"/>
      <c r="PD235" s="47"/>
      <c r="PE235" s="47"/>
      <c r="PF235" s="47"/>
      <c r="PG235" s="47"/>
      <c r="PH235" s="47"/>
      <c r="PI235" s="47"/>
      <c r="PJ235" s="47"/>
      <c r="PK235" s="47"/>
      <c r="PL235" s="47"/>
      <c r="PM235" s="47"/>
      <c r="PN235" s="47"/>
      <c r="PO235" s="47"/>
      <c r="PP235" s="47"/>
      <c r="PQ235" s="47"/>
      <c r="PR235" s="47"/>
      <c r="PS235" s="47"/>
      <c r="PT235" s="47"/>
      <c r="PU235" s="47"/>
      <c r="PV235" s="47"/>
      <c r="PW235" s="47"/>
      <c r="PX235" s="47"/>
      <c r="PY235" s="47"/>
      <c r="PZ235" s="47"/>
      <c r="QA235" s="47"/>
      <c r="QB235" s="47"/>
      <c r="QC235" s="47"/>
      <c r="QD235" s="47"/>
      <c r="QE235" s="47"/>
      <c r="QF235" s="47"/>
      <c r="QG235" s="47"/>
      <c r="QH235" s="47"/>
      <c r="QI235" s="47"/>
      <c r="QJ235" s="47"/>
      <c r="QK235" s="47"/>
      <c r="QL235" s="47"/>
      <c r="QM235" s="47"/>
      <c r="QN235" s="47"/>
      <c r="QO235" s="47"/>
      <c r="QP235" s="47"/>
      <c r="QQ235" s="47"/>
      <c r="QR235" s="47"/>
      <c r="QS235" s="47"/>
      <c r="QT235" s="47"/>
      <c r="QU235" s="47"/>
      <c r="QV235" s="47"/>
      <c r="QW235" s="47"/>
      <c r="QX235" s="47"/>
      <c r="QY235" s="47"/>
      <c r="QZ235" s="47"/>
      <c r="RA235" s="47"/>
      <c r="RB235" s="47"/>
      <c r="RC235" s="47"/>
      <c r="RD235" s="47"/>
      <c r="RE235" s="47"/>
      <c r="RF235" s="47"/>
      <c r="RG235" s="47"/>
      <c r="RH235" s="47"/>
      <c r="RI235" s="47"/>
      <c r="RJ235" s="47"/>
      <c r="RK235" s="47"/>
      <c r="RL235" s="47"/>
      <c r="RM235" s="47"/>
      <c r="RN235" s="47"/>
      <c r="RO235" s="47"/>
      <c r="RP235" s="47"/>
      <c r="RQ235" s="47"/>
      <c r="RR235" s="47"/>
      <c r="RS235" s="47"/>
      <c r="RT235" s="47"/>
      <c r="RU235" s="47"/>
      <c r="RV235" s="47"/>
      <c r="RW235" s="47"/>
      <c r="RX235" s="47"/>
      <c r="RY235" s="47"/>
      <c r="RZ235" s="47"/>
      <c r="SA235" s="47"/>
    </row>
    <row r="236" spans="1:495" s="48" customFormat="1" ht="15" customHeight="1">
      <c r="A236" s="109"/>
      <c r="B236" s="74"/>
      <c r="C236" s="35" t="s">
        <v>7</v>
      </c>
      <c r="D236" s="37">
        <f t="shared" si="95"/>
        <v>0</v>
      </c>
      <c r="E236" s="37">
        <f t="shared" si="95"/>
        <v>0</v>
      </c>
      <c r="F236" s="37">
        <f t="shared" si="95"/>
        <v>0</v>
      </c>
      <c r="G236" s="20">
        <f t="shared" ref="G236" si="96">G241+G246+G251+G256+G261</f>
        <v>0</v>
      </c>
      <c r="H236" s="73"/>
      <c r="I236" s="58" t="s">
        <v>27</v>
      </c>
      <c r="J236" s="57">
        <v>4</v>
      </c>
      <c r="K236" s="75"/>
      <c r="L236" s="75"/>
      <c r="M236" s="7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7"/>
      <c r="CR236" s="47"/>
      <c r="CS236" s="47"/>
      <c r="CT236" s="47"/>
      <c r="CU236" s="47"/>
      <c r="CV236" s="47"/>
      <c r="CW236" s="47"/>
      <c r="CX236" s="47"/>
      <c r="CY236" s="47"/>
      <c r="CZ236" s="47"/>
      <c r="DA236" s="47"/>
      <c r="DB236" s="47"/>
      <c r="DC236" s="47"/>
      <c r="DD236" s="47"/>
      <c r="DE236" s="47"/>
      <c r="DF236" s="47"/>
      <c r="DG236" s="47"/>
      <c r="DH236" s="47"/>
      <c r="DI236" s="47"/>
      <c r="DJ236" s="47"/>
      <c r="DK236" s="47"/>
      <c r="DL236" s="47"/>
      <c r="DM236" s="47"/>
      <c r="DN236" s="47"/>
      <c r="DO236" s="47"/>
      <c r="DP236" s="47"/>
      <c r="DQ236" s="47"/>
      <c r="DR236" s="47"/>
      <c r="DS236" s="47"/>
      <c r="DT236" s="47"/>
      <c r="DU236" s="47"/>
      <c r="DV236" s="47"/>
      <c r="DW236" s="47"/>
      <c r="DX236" s="47"/>
      <c r="DY236" s="47"/>
      <c r="DZ236" s="47"/>
      <c r="EA236" s="47"/>
      <c r="EB236" s="47"/>
      <c r="EC236" s="47"/>
      <c r="ED236" s="47"/>
      <c r="EE236" s="47"/>
      <c r="EF236" s="47"/>
      <c r="EG236" s="47"/>
      <c r="EH236" s="47"/>
      <c r="EI236" s="47"/>
      <c r="EJ236" s="47"/>
      <c r="EK236" s="47"/>
      <c r="EL236" s="47"/>
      <c r="EM236" s="47"/>
      <c r="EN236" s="47"/>
      <c r="EO236" s="47"/>
      <c r="EP236" s="47"/>
      <c r="EQ236" s="47"/>
      <c r="ER236" s="47"/>
      <c r="ES236" s="47"/>
      <c r="ET236" s="47"/>
      <c r="EU236" s="47"/>
      <c r="EV236" s="47"/>
      <c r="EW236" s="47"/>
      <c r="EX236" s="47"/>
      <c r="EY236" s="47"/>
      <c r="EZ236" s="47"/>
      <c r="FA236" s="47"/>
      <c r="FB236" s="47"/>
      <c r="FC236" s="47"/>
      <c r="FD236" s="47"/>
      <c r="FE236" s="47"/>
      <c r="FF236" s="47"/>
      <c r="FG236" s="47"/>
      <c r="FH236" s="47"/>
      <c r="FI236" s="47"/>
      <c r="FJ236" s="47"/>
      <c r="FK236" s="47"/>
      <c r="FL236" s="47"/>
      <c r="FM236" s="47"/>
      <c r="FN236" s="47"/>
      <c r="FO236" s="47"/>
      <c r="FP236" s="47"/>
      <c r="FQ236" s="47"/>
      <c r="FR236" s="47"/>
      <c r="FS236" s="47"/>
      <c r="FT236" s="47"/>
      <c r="FU236" s="47"/>
      <c r="FV236" s="47"/>
      <c r="FW236" s="47"/>
      <c r="FX236" s="47"/>
      <c r="FY236" s="47"/>
      <c r="FZ236" s="47"/>
      <c r="GA236" s="47"/>
      <c r="GB236" s="47"/>
      <c r="GC236" s="47"/>
      <c r="GD236" s="47"/>
      <c r="GE236" s="47"/>
      <c r="GF236" s="47"/>
      <c r="GG236" s="47"/>
      <c r="GH236" s="47"/>
      <c r="GI236" s="47"/>
      <c r="GJ236" s="47"/>
      <c r="GK236" s="47"/>
      <c r="GL236" s="47"/>
      <c r="GM236" s="47"/>
      <c r="GN236" s="47"/>
      <c r="GO236" s="47"/>
      <c r="GP236" s="47"/>
      <c r="GQ236" s="47"/>
      <c r="GR236" s="47"/>
      <c r="GS236" s="47"/>
      <c r="GT236" s="47"/>
      <c r="GU236" s="47"/>
      <c r="GV236" s="47"/>
      <c r="GW236" s="47"/>
      <c r="GX236" s="47"/>
      <c r="GY236" s="47"/>
      <c r="GZ236" s="47"/>
      <c r="HA236" s="47"/>
      <c r="HB236" s="47"/>
      <c r="HC236" s="47"/>
      <c r="HD236" s="47"/>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47"/>
      <c r="JJ236" s="47"/>
      <c r="JK236" s="47"/>
      <c r="JL236" s="47"/>
      <c r="JM236" s="47"/>
      <c r="JN236" s="47"/>
      <c r="JO236" s="47"/>
      <c r="JP236" s="47"/>
      <c r="JQ236" s="47"/>
      <c r="JR236" s="47"/>
      <c r="JS236" s="47"/>
      <c r="JT236" s="47"/>
      <c r="JU236" s="47"/>
      <c r="JV236" s="47"/>
      <c r="JW236" s="47"/>
      <c r="JX236" s="47"/>
      <c r="JY236" s="47"/>
      <c r="JZ236" s="47"/>
      <c r="KA236" s="47"/>
      <c r="KB236" s="47"/>
      <c r="KC236" s="47"/>
      <c r="KD236" s="47"/>
      <c r="KE236" s="47"/>
      <c r="KF236" s="47"/>
      <c r="KG236" s="47"/>
      <c r="KH236" s="47"/>
      <c r="KI236" s="47"/>
      <c r="KJ236" s="47"/>
      <c r="KK236" s="47"/>
      <c r="KL236" s="47"/>
      <c r="KM236" s="47"/>
      <c r="KN236" s="47"/>
      <c r="KO236" s="47"/>
      <c r="KP236" s="47"/>
      <c r="KQ236" s="47"/>
      <c r="KR236" s="47"/>
      <c r="KS236" s="47"/>
      <c r="KT236" s="47"/>
      <c r="KU236" s="47"/>
      <c r="KV236" s="47"/>
      <c r="KW236" s="47"/>
      <c r="KX236" s="47"/>
      <c r="KY236" s="47"/>
      <c r="KZ236" s="47"/>
      <c r="LA236" s="47"/>
      <c r="LB236" s="47"/>
      <c r="LC236" s="47"/>
      <c r="LD236" s="47"/>
      <c r="LE236" s="47"/>
      <c r="LF236" s="47"/>
      <c r="LG236" s="47"/>
      <c r="LH236" s="47"/>
      <c r="LI236" s="47"/>
      <c r="LJ236" s="47"/>
      <c r="LK236" s="47"/>
      <c r="LL236" s="47"/>
      <c r="LM236" s="47"/>
      <c r="LN236" s="47"/>
      <c r="LO236" s="47"/>
      <c r="LP236" s="47"/>
      <c r="LQ236" s="47"/>
      <c r="LR236" s="47"/>
      <c r="LS236" s="47"/>
      <c r="LT236" s="47"/>
      <c r="LU236" s="47"/>
      <c r="LV236" s="47"/>
      <c r="LW236" s="47"/>
      <c r="LX236" s="47"/>
      <c r="LY236" s="47"/>
      <c r="LZ236" s="47"/>
      <c r="MA236" s="47"/>
      <c r="MB236" s="47"/>
      <c r="MC236" s="47"/>
      <c r="MD236" s="47"/>
      <c r="ME236" s="47"/>
      <c r="MF236" s="47"/>
      <c r="MG236" s="47"/>
      <c r="MH236" s="47"/>
      <c r="MI236" s="47"/>
      <c r="MJ236" s="47"/>
      <c r="MK236" s="47"/>
      <c r="ML236" s="47"/>
      <c r="MM236" s="47"/>
      <c r="MN236" s="47"/>
      <c r="MO236" s="47"/>
      <c r="MP236" s="47"/>
      <c r="MQ236" s="47"/>
      <c r="MR236" s="47"/>
      <c r="MS236" s="47"/>
      <c r="MT236" s="47"/>
      <c r="MU236" s="47"/>
      <c r="MV236" s="47"/>
      <c r="MW236" s="47"/>
      <c r="MX236" s="47"/>
      <c r="MY236" s="47"/>
      <c r="MZ236" s="47"/>
      <c r="NA236" s="47"/>
      <c r="NB236" s="47"/>
      <c r="NC236" s="47"/>
      <c r="ND236" s="47"/>
      <c r="NE236" s="47"/>
      <c r="NF236" s="47"/>
      <c r="NG236" s="47"/>
      <c r="NH236" s="47"/>
      <c r="NI236" s="47"/>
      <c r="NJ236" s="47"/>
      <c r="NK236" s="47"/>
      <c r="NL236" s="47"/>
      <c r="NM236" s="47"/>
      <c r="NN236" s="47"/>
      <c r="NO236" s="47"/>
      <c r="NP236" s="47"/>
      <c r="NQ236" s="47"/>
      <c r="NR236" s="47"/>
      <c r="NS236" s="47"/>
      <c r="NT236" s="47"/>
      <c r="NU236" s="47"/>
      <c r="NV236" s="47"/>
      <c r="NW236" s="47"/>
      <c r="NX236" s="47"/>
      <c r="NY236" s="47"/>
      <c r="NZ236" s="47"/>
      <c r="OA236" s="47"/>
      <c r="OB236" s="47"/>
      <c r="OC236" s="47"/>
      <c r="OD236" s="47"/>
      <c r="OE236" s="47"/>
      <c r="OF236" s="47"/>
      <c r="OG236" s="47"/>
      <c r="OH236" s="47"/>
      <c r="OI236" s="47"/>
      <c r="OJ236" s="47"/>
      <c r="OK236" s="47"/>
      <c r="OL236" s="47"/>
      <c r="OM236" s="47"/>
      <c r="ON236" s="47"/>
      <c r="OO236" s="47"/>
      <c r="OP236" s="47"/>
      <c r="OQ236" s="47"/>
      <c r="OR236" s="47"/>
      <c r="OS236" s="47"/>
      <c r="OT236" s="47"/>
      <c r="OU236" s="47"/>
      <c r="OV236" s="47"/>
      <c r="OW236" s="47"/>
      <c r="OX236" s="47"/>
      <c r="OY236" s="47"/>
      <c r="OZ236" s="47"/>
      <c r="PA236" s="47"/>
      <c r="PB236" s="47"/>
      <c r="PC236" s="47"/>
      <c r="PD236" s="47"/>
      <c r="PE236" s="47"/>
      <c r="PF236" s="47"/>
      <c r="PG236" s="47"/>
      <c r="PH236" s="47"/>
      <c r="PI236" s="47"/>
      <c r="PJ236" s="47"/>
      <c r="PK236" s="47"/>
      <c r="PL236" s="47"/>
      <c r="PM236" s="47"/>
      <c r="PN236" s="47"/>
      <c r="PO236" s="47"/>
      <c r="PP236" s="47"/>
      <c r="PQ236" s="47"/>
      <c r="PR236" s="47"/>
      <c r="PS236" s="47"/>
      <c r="PT236" s="47"/>
      <c r="PU236" s="47"/>
      <c r="PV236" s="47"/>
      <c r="PW236" s="47"/>
      <c r="PX236" s="47"/>
      <c r="PY236" s="47"/>
      <c r="PZ236" s="47"/>
      <c r="QA236" s="47"/>
      <c r="QB236" s="47"/>
      <c r="QC236" s="47"/>
      <c r="QD236" s="47"/>
      <c r="QE236" s="47"/>
      <c r="QF236" s="47"/>
      <c r="QG236" s="47"/>
      <c r="QH236" s="47"/>
      <c r="QI236" s="47"/>
      <c r="QJ236" s="47"/>
      <c r="QK236" s="47"/>
      <c r="QL236" s="47"/>
      <c r="QM236" s="47"/>
      <c r="QN236" s="47"/>
      <c r="QO236" s="47"/>
      <c r="QP236" s="47"/>
      <c r="QQ236" s="47"/>
      <c r="QR236" s="47"/>
      <c r="QS236" s="47"/>
      <c r="QT236" s="47"/>
      <c r="QU236" s="47"/>
      <c r="QV236" s="47"/>
      <c r="QW236" s="47"/>
      <c r="QX236" s="47"/>
      <c r="QY236" s="47"/>
      <c r="QZ236" s="47"/>
      <c r="RA236" s="47"/>
      <c r="RB236" s="47"/>
      <c r="RC236" s="47"/>
      <c r="RD236" s="47"/>
      <c r="RE236" s="47"/>
      <c r="RF236" s="47"/>
      <c r="RG236" s="47"/>
      <c r="RH236" s="47"/>
      <c r="RI236" s="47"/>
      <c r="RJ236" s="47"/>
      <c r="RK236" s="47"/>
      <c r="RL236" s="47"/>
      <c r="RM236" s="47"/>
      <c r="RN236" s="47"/>
      <c r="RO236" s="47"/>
      <c r="RP236" s="47"/>
      <c r="RQ236" s="47"/>
      <c r="RR236" s="47"/>
      <c r="RS236" s="47"/>
      <c r="RT236" s="47"/>
      <c r="RU236" s="47"/>
      <c r="RV236" s="47"/>
      <c r="RW236" s="47"/>
      <c r="RX236" s="47"/>
      <c r="RY236" s="47"/>
      <c r="RZ236" s="47"/>
      <c r="SA236" s="47"/>
    </row>
    <row r="237" spans="1:495" s="48" customFormat="1" ht="12.75">
      <c r="A237" s="109"/>
      <c r="B237" s="74"/>
      <c r="C237" s="35" t="s">
        <v>8</v>
      </c>
      <c r="D237" s="37">
        <f t="shared" si="95"/>
        <v>0</v>
      </c>
      <c r="E237" s="37">
        <f t="shared" si="95"/>
        <v>0</v>
      </c>
      <c r="F237" s="37">
        <f t="shared" si="95"/>
        <v>0</v>
      </c>
      <c r="G237" s="20">
        <f t="shared" ref="G237" si="97">G242+G247+G252+G257+G262</f>
        <v>0</v>
      </c>
      <c r="H237" s="73"/>
      <c r="I237" s="58" t="s">
        <v>28</v>
      </c>
      <c r="J237" s="1">
        <f>(J234+0.5*J235)/J233</f>
        <v>0.1</v>
      </c>
      <c r="K237" s="75"/>
      <c r="L237" s="75"/>
      <c r="M237" s="7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c r="CH237" s="47"/>
      <c r="CI237" s="47"/>
      <c r="CJ237" s="47"/>
      <c r="CK237" s="47"/>
      <c r="CL237" s="47"/>
      <c r="CM237" s="47"/>
      <c r="CN237" s="47"/>
      <c r="CO237" s="47"/>
      <c r="CP237" s="47"/>
      <c r="CQ237" s="47"/>
      <c r="CR237" s="47"/>
      <c r="CS237" s="47"/>
      <c r="CT237" s="47"/>
      <c r="CU237" s="47"/>
      <c r="CV237" s="47"/>
      <c r="CW237" s="47"/>
      <c r="CX237" s="47"/>
      <c r="CY237" s="47"/>
      <c r="CZ237" s="47"/>
      <c r="DA237" s="47"/>
      <c r="DB237" s="47"/>
      <c r="DC237" s="47"/>
      <c r="DD237" s="47"/>
      <c r="DE237" s="47"/>
      <c r="DF237" s="47"/>
      <c r="DG237" s="47"/>
      <c r="DH237" s="47"/>
      <c r="DI237" s="47"/>
      <c r="DJ237" s="47"/>
      <c r="DK237" s="47"/>
      <c r="DL237" s="47"/>
      <c r="DM237" s="47"/>
      <c r="DN237" s="47"/>
      <c r="DO237" s="47"/>
      <c r="DP237" s="47"/>
      <c r="DQ237" s="47"/>
      <c r="DR237" s="47"/>
      <c r="DS237" s="47"/>
      <c r="DT237" s="47"/>
      <c r="DU237" s="47"/>
      <c r="DV237" s="47"/>
      <c r="DW237" s="47"/>
      <c r="DX237" s="47"/>
      <c r="DY237" s="47"/>
      <c r="DZ237" s="47"/>
      <c r="EA237" s="47"/>
      <c r="EB237" s="47"/>
      <c r="EC237" s="47"/>
      <c r="ED237" s="47"/>
      <c r="EE237" s="47"/>
      <c r="EF237" s="47"/>
      <c r="EG237" s="47"/>
      <c r="EH237" s="47"/>
      <c r="EI237" s="47"/>
      <c r="EJ237" s="47"/>
      <c r="EK237" s="47"/>
      <c r="EL237" s="47"/>
      <c r="EM237" s="47"/>
      <c r="EN237" s="47"/>
      <c r="EO237" s="47"/>
      <c r="EP237" s="47"/>
      <c r="EQ237" s="47"/>
      <c r="ER237" s="47"/>
      <c r="ES237" s="47"/>
      <c r="ET237" s="47"/>
      <c r="EU237" s="47"/>
      <c r="EV237" s="47"/>
      <c r="EW237" s="47"/>
      <c r="EX237" s="47"/>
      <c r="EY237" s="47"/>
      <c r="EZ237" s="47"/>
      <c r="FA237" s="47"/>
      <c r="FB237" s="47"/>
      <c r="FC237" s="47"/>
      <c r="FD237" s="47"/>
      <c r="FE237" s="47"/>
      <c r="FF237" s="47"/>
      <c r="FG237" s="47"/>
      <c r="FH237" s="47"/>
      <c r="FI237" s="47"/>
      <c r="FJ237" s="47"/>
      <c r="FK237" s="47"/>
      <c r="FL237" s="47"/>
      <c r="FM237" s="47"/>
      <c r="FN237" s="47"/>
      <c r="FO237" s="47"/>
      <c r="FP237" s="47"/>
      <c r="FQ237" s="47"/>
      <c r="FR237" s="47"/>
      <c r="FS237" s="47"/>
      <c r="FT237" s="47"/>
      <c r="FU237" s="47"/>
      <c r="FV237" s="47"/>
      <c r="FW237" s="47"/>
      <c r="FX237" s="47"/>
      <c r="FY237" s="47"/>
      <c r="FZ237" s="47"/>
      <c r="GA237" s="47"/>
      <c r="GB237" s="47"/>
      <c r="GC237" s="47"/>
      <c r="GD237" s="47"/>
      <c r="GE237" s="47"/>
      <c r="GF237" s="47"/>
      <c r="GG237" s="47"/>
      <c r="GH237" s="47"/>
      <c r="GI237" s="47"/>
      <c r="GJ237" s="47"/>
      <c r="GK237" s="47"/>
      <c r="GL237" s="47"/>
      <c r="GM237" s="47"/>
      <c r="GN237" s="47"/>
      <c r="GO237" s="47"/>
      <c r="GP237" s="47"/>
      <c r="GQ237" s="47"/>
      <c r="GR237" s="47"/>
      <c r="GS237" s="47"/>
      <c r="GT237" s="47"/>
      <c r="GU237" s="47"/>
      <c r="GV237" s="47"/>
      <c r="GW237" s="47"/>
      <c r="GX237" s="47"/>
      <c r="GY237" s="47"/>
      <c r="GZ237" s="47"/>
      <c r="HA237" s="47"/>
      <c r="HB237" s="47"/>
      <c r="HC237" s="47"/>
      <c r="HD237" s="47"/>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47"/>
      <c r="JJ237" s="47"/>
      <c r="JK237" s="47"/>
      <c r="JL237" s="47"/>
      <c r="JM237" s="47"/>
      <c r="JN237" s="47"/>
      <c r="JO237" s="47"/>
      <c r="JP237" s="47"/>
      <c r="JQ237" s="47"/>
      <c r="JR237" s="47"/>
      <c r="JS237" s="47"/>
      <c r="JT237" s="47"/>
      <c r="JU237" s="47"/>
      <c r="JV237" s="47"/>
      <c r="JW237" s="47"/>
      <c r="JX237" s="47"/>
      <c r="JY237" s="47"/>
      <c r="JZ237" s="47"/>
      <c r="KA237" s="47"/>
      <c r="KB237" s="47"/>
      <c r="KC237" s="47"/>
      <c r="KD237" s="47"/>
      <c r="KE237" s="47"/>
      <c r="KF237" s="47"/>
      <c r="KG237" s="47"/>
      <c r="KH237" s="47"/>
      <c r="KI237" s="47"/>
      <c r="KJ237" s="47"/>
      <c r="KK237" s="47"/>
      <c r="KL237" s="47"/>
      <c r="KM237" s="47"/>
      <c r="KN237" s="47"/>
      <c r="KO237" s="47"/>
      <c r="KP237" s="47"/>
      <c r="KQ237" s="47"/>
      <c r="KR237" s="47"/>
      <c r="KS237" s="47"/>
      <c r="KT237" s="47"/>
      <c r="KU237" s="47"/>
      <c r="KV237" s="47"/>
      <c r="KW237" s="47"/>
      <c r="KX237" s="47"/>
      <c r="KY237" s="47"/>
      <c r="KZ237" s="47"/>
      <c r="LA237" s="47"/>
      <c r="LB237" s="47"/>
      <c r="LC237" s="47"/>
      <c r="LD237" s="47"/>
      <c r="LE237" s="47"/>
      <c r="LF237" s="47"/>
      <c r="LG237" s="47"/>
      <c r="LH237" s="47"/>
      <c r="LI237" s="47"/>
      <c r="LJ237" s="47"/>
      <c r="LK237" s="47"/>
      <c r="LL237" s="47"/>
      <c r="LM237" s="47"/>
      <c r="LN237" s="47"/>
      <c r="LO237" s="47"/>
      <c r="LP237" s="47"/>
      <c r="LQ237" s="47"/>
      <c r="LR237" s="47"/>
      <c r="LS237" s="47"/>
      <c r="LT237" s="47"/>
      <c r="LU237" s="47"/>
      <c r="LV237" s="47"/>
      <c r="LW237" s="47"/>
      <c r="LX237" s="47"/>
      <c r="LY237" s="47"/>
      <c r="LZ237" s="47"/>
      <c r="MA237" s="47"/>
      <c r="MB237" s="47"/>
      <c r="MC237" s="47"/>
      <c r="MD237" s="47"/>
      <c r="ME237" s="47"/>
      <c r="MF237" s="47"/>
      <c r="MG237" s="47"/>
      <c r="MH237" s="47"/>
      <c r="MI237" s="47"/>
      <c r="MJ237" s="47"/>
      <c r="MK237" s="47"/>
      <c r="ML237" s="47"/>
      <c r="MM237" s="47"/>
      <c r="MN237" s="47"/>
      <c r="MO237" s="47"/>
      <c r="MP237" s="47"/>
      <c r="MQ237" s="47"/>
      <c r="MR237" s="47"/>
      <c r="MS237" s="47"/>
      <c r="MT237" s="47"/>
      <c r="MU237" s="47"/>
      <c r="MV237" s="47"/>
      <c r="MW237" s="47"/>
      <c r="MX237" s="47"/>
      <c r="MY237" s="47"/>
      <c r="MZ237" s="47"/>
      <c r="NA237" s="47"/>
      <c r="NB237" s="47"/>
      <c r="NC237" s="47"/>
      <c r="ND237" s="47"/>
      <c r="NE237" s="47"/>
      <c r="NF237" s="47"/>
      <c r="NG237" s="47"/>
      <c r="NH237" s="47"/>
      <c r="NI237" s="47"/>
      <c r="NJ237" s="47"/>
      <c r="NK237" s="47"/>
      <c r="NL237" s="47"/>
      <c r="NM237" s="47"/>
      <c r="NN237" s="47"/>
      <c r="NO237" s="47"/>
      <c r="NP237" s="47"/>
      <c r="NQ237" s="47"/>
      <c r="NR237" s="47"/>
      <c r="NS237" s="47"/>
      <c r="NT237" s="47"/>
      <c r="NU237" s="47"/>
      <c r="NV237" s="47"/>
      <c r="NW237" s="47"/>
      <c r="NX237" s="47"/>
      <c r="NY237" s="47"/>
      <c r="NZ237" s="47"/>
      <c r="OA237" s="47"/>
      <c r="OB237" s="47"/>
      <c r="OC237" s="47"/>
      <c r="OD237" s="47"/>
      <c r="OE237" s="47"/>
      <c r="OF237" s="47"/>
      <c r="OG237" s="47"/>
      <c r="OH237" s="47"/>
      <c r="OI237" s="47"/>
      <c r="OJ237" s="47"/>
      <c r="OK237" s="47"/>
      <c r="OL237" s="47"/>
      <c r="OM237" s="47"/>
      <c r="ON237" s="47"/>
      <c r="OO237" s="47"/>
      <c r="OP237" s="47"/>
      <c r="OQ237" s="47"/>
      <c r="OR237" s="47"/>
      <c r="OS237" s="47"/>
      <c r="OT237" s="47"/>
      <c r="OU237" s="47"/>
      <c r="OV237" s="47"/>
      <c r="OW237" s="47"/>
      <c r="OX237" s="47"/>
      <c r="OY237" s="47"/>
      <c r="OZ237" s="47"/>
      <c r="PA237" s="47"/>
      <c r="PB237" s="47"/>
      <c r="PC237" s="47"/>
      <c r="PD237" s="47"/>
      <c r="PE237" s="47"/>
      <c r="PF237" s="47"/>
      <c r="PG237" s="47"/>
      <c r="PH237" s="47"/>
      <c r="PI237" s="47"/>
      <c r="PJ237" s="47"/>
      <c r="PK237" s="47"/>
      <c r="PL237" s="47"/>
      <c r="PM237" s="47"/>
      <c r="PN237" s="47"/>
      <c r="PO237" s="47"/>
      <c r="PP237" s="47"/>
      <c r="PQ237" s="47"/>
      <c r="PR237" s="47"/>
      <c r="PS237" s="47"/>
      <c r="PT237" s="47"/>
      <c r="PU237" s="47"/>
      <c r="PV237" s="47"/>
      <c r="PW237" s="47"/>
      <c r="PX237" s="47"/>
      <c r="PY237" s="47"/>
      <c r="PZ237" s="47"/>
      <c r="QA237" s="47"/>
      <c r="QB237" s="47"/>
      <c r="QC237" s="47"/>
      <c r="QD237" s="47"/>
      <c r="QE237" s="47"/>
      <c r="QF237" s="47"/>
      <c r="QG237" s="47"/>
      <c r="QH237" s="47"/>
      <c r="QI237" s="47"/>
      <c r="QJ237" s="47"/>
      <c r="QK237" s="47"/>
      <c r="QL237" s="47"/>
      <c r="QM237" s="47"/>
      <c r="QN237" s="47"/>
      <c r="QO237" s="47"/>
      <c r="QP237" s="47"/>
      <c r="QQ237" s="47"/>
      <c r="QR237" s="47"/>
      <c r="QS237" s="47"/>
      <c r="QT237" s="47"/>
      <c r="QU237" s="47"/>
      <c r="QV237" s="47"/>
      <c r="QW237" s="47"/>
      <c r="QX237" s="47"/>
      <c r="QY237" s="47"/>
      <c r="QZ237" s="47"/>
      <c r="RA237" s="47"/>
      <c r="RB237" s="47"/>
      <c r="RC237" s="47"/>
      <c r="RD237" s="47"/>
      <c r="RE237" s="47"/>
      <c r="RF237" s="47"/>
      <c r="RG237" s="47"/>
      <c r="RH237" s="47"/>
      <c r="RI237" s="47"/>
      <c r="RJ237" s="47"/>
      <c r="RK237" s="47"/>
      <c r="RL237" s="47"/>
      <c r="RM237" s="47"/>
      <c r="RN237" s="47"/>
      <c r="RO237" s="47"/>
      <c r="RP237" s="47"/>
      <c r="RQ237" s="47"/>
      <c r="RR237" s="47"/>
      <c r="RS237" s="47"/>
      <c r="RT237" s="47"/>
      <c r="RU237" s="47"/>
      <c r="RV237" s="47"/>
      <c r="RW237" s="47"/>
      <c r="RX237" s="47"/>
      <c r="RY237" s="47"/>
      <c r="RZ237" s="47"/>
      <c r="SA237" s="47"/>
    </row>
    <row r="238" spans="1:495" s="48" customFormat="1" ht="15" customHeight="1">
      <c r="A238" s="107" t="s">
        <v>111</v>
      </c>
      <c r="B238" s="108" t="s">
        <v>112</v>
      </c>
      <c r="C238" s="35" t="s">
        <v>4</v>
      </c>
      <c r="D238" s="20">
        <f>SUM(D239:D242)</f>
        <v>61491.48936</v>
      </c>
      <c r="E238" s="20">
        <f t="shared" ref="E238" si="98">SUM(E239:E242)</f>
        <v>61491.48936</v>
      </c>
      <c r="F238" s="20">
        <v>61491.5</v>
      </c>
      <c r="G238" s="1">
        <f t="shared" ref="G238:G270" si="99">F238/D238</f>
        <v>1.0000001730320751</v>
      </c>
      <c r="H238" s="73" t="s">
        <v>385</v>
      </c>
      <c r="I238" s="93" t="s">
        <v>150</v>
      </c>
      <c r="J238" s="76" t="s">
        <v>145</v>
      </c>
      <c r="K238" s="75" t="s">
        <v>327</v>
      </c>
      <c r="L238" s="75" t="s">
        <v>148</v>
      </c>
      <c r="M238" s="77">
        <v>809</v>
      </c>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c r="CG238" s="47"/>
      <c r="CH238" s="47"/>
      <c r="CI238" s="47"/>
      <c r="CJ238" s="47"/>
      <c r="CK238" s="47"/>
      <c r="CL238" s="47"/>
      <c r="CM238" s="47"/>
      <c r="CN238" s="47"/>
      <c r="CO238" s="47"/>
      <c r="CP238" s="47"/>
      <c r="CQ238" s="47"/>
      <c r="CR238" s="47"/>
      <c r="CS238" s="47"/>
      <c r="CT238" s="47"/>
      <c r="CU238" s="47"/>
      <c r="CV238" s="47"/>
      <c r="CW238" s="47"/>
      <c r="CX238" s="47"/>
      <c r="CY238" s="47"/>
      <c r="CZ238" s="47"/>
      <c r="DA238" s="47"/>
      <c r="DB238" s="47"/>
      <c r="DC238" s="47"/>
      <c r="DD238" s="47"/>
      <c r="DE238" s="47"/>
      <c r="DF238" s="47"/>
      <c r="DG238" s="47"/>
      <c r="DH238" s="47"/>
      <c r="DI238" s="47"/>
      <c r="DJ238" s="47"/>
      <c r="DK238" s="47"/>
      <c r="DL238" s="47"/>
      <c r="DM238" s="47"/>
      <c r="DN238" s="47"/>
      <c r="DO238" s="47"/>
      <c r="DP238" s="47"/>
      <c r="DQ238" s="47"/>
      <c r="DR238" s="47"/>
      <c r="DS238" s="47"/>
      <c r="DT238" s="47"/>
      <c r="DU238" s="47"/>
      <c r="DV238" s="47"/>
      <c r="DW238" s="47"/>
      <c r="DX238" s="47"/>
      <c r="DY238" s="47"/>
      <c r="DZ238" s="47"/>
      <c r="EA238" s="47"/>
      <c r="EB238" s="47"/>
      <c r="EC238" s="47"/>
      <c r="ED238" s="47"/>
      <c r="EE238" s="47"/>
      <c r="EF238" s="47"/>
      <c r="EG238" s="47"/>
      <c r="EH238" s="47"/>
      <c r="EI238" s="47"/>
      <c r="EJ238" s="47"/>
      <c r="EK238" s="47"/>
      <c r="EL238" s="47"/>
      <c r="EM238" s="47"/>
      <c r="EN238" s="47"/>
      <c r="EO238" s="47"/>
      <c r="EP238" s="47"/>
      <c r="EQ238" s="47"/>
      <c r="ER238" s="47"/>
      <c r="ES238" s="47"/>
      <c r="ET238" s="47"/>
      <c r="EU238" s="47"/>
      <c r="EV238" s="47"/>
      <c r="EW238" s="47"/>
      <c r="EX238" s="47"/>
      <c r="EY238" s="47"/>
      <c r="EZ238" s="47"/>
      <c r="FA238" s="47"/>
      <c r="FB238" s="47"/>
      <c r="FC238" s="47"/>
      <c r="FD238" s="47"/>
      <c r="FE238" s="47"/>
      <c r="FF238" s="47"/>
      <c r="FG238" s="47"/>
      <c r="FH238" s="47"/>
      <c r="FI238" s="47"/>
      <c r="FJ238" s="47"/>
      <c r="FK238" s="47"/>
      <c r="FL238" s="47"/>
      <c r="FM238" s="47"/>
      <c r="FN238" s="47"/>
      <c r="FO238" s="47"/>
      <c r="FP238" s="47"/>
      <c r="FQ238" s="47"/>
      <c r="FR238" s="47"/>
      <c r="FS238" s="47"/>
      <c r="FT238" s="47"/>
      <c r="FU238" s="47"/>
      <c r="FV238" s="47"/>
      <c r="FW238" s="47"/>
      <c r="FX238" s="47"/>
      <c r="FY238" s="47"/>
      <c r="FZ238" s="47"/>
      <c r="GA238" s="47"/>
      <c r="GB238" s="47"/>
      <c r="GC238" s="47"/>
      <c r="GD238" s="47"/>
      <c r="GE238" s="47"/>
      <c r="GF238" s="47"/>
      <c r="GG238" s="47"/>
      <c r="GH238" s="47"/>
      <c r="GI238" s="47"/>
      <c r="GJ238" s="47"/>
      <c r="GK238" s="47"/>
      <c r="GL238" s="47"/>
      <c r="GM238" s="47"/>
      <c r="GN238" s="47"/>
      <c r="GO238" s="47"/>
      <c r="GP238" s="47"/>
      <c r="GQ238" s="47"/>
      <c r="GR238" s="47"/>
      <c r="GS238" s="47"/>
      <c r="GT238" s="47"/>
      <c r="GU238" s="47"/>
      <c r="GV238" s="47"/>
      <c r="GW238" s="47"/>
      <c r="GX238" s="47"/>
      <c r="GY238" s="47"/>
      <c r="GZ238" s="47"/>
      <c r="HA238" s="47"/>
      <c r="HB238" s="47"/>
      <c r="HC238" s="47"/>
      <c r="HD238" s="47"/>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47"/>
      <c r="JJ238" s="47"/>
      <c r="JK238" s="47"/>
      <c r="JL238" s="47"/>
      <c r="JM238" s="47"/>
      <c r="JN238" s="47"/>
      <c r="JO238" s="47"/>
      <c r="JP238" s="47"/>
      <c r="JQ238" s="47"/>
      <c r="JR238" s="47"/>
      <c r="JS238" s="47"/>
      <c r="JT238" s="47"/>
      <c r="JU238" s="47"/>
      <c r="JV238" s="47"/>
      <c r="JW238" s="47"/>
      <c r="JX238" s="47"/>
      <c r="JY238" s="47"/>
      <c r="JZ238" s="47"/>
      <c r="KA238" s="47"/>
      <c r="KB238" s="47"/>
      <c r="KC238" s="47"/>
      <c r="KD238" s="47"/>
      <c r="KE238" s="47"/>
      <c r="KF238" s="47"/>
      <c r="KG238" s="47"/>
      <c r="KH238" s="47"/>
      <c r="KI238" s="47"/>
      <c r="KJ238" s="47"/>
      <c r="KK238" s="47"/>
      <c r="KL238" s="47"/>
      <c r="KM238" s="47"/>
      <c r="KN238" s="47"/>
      <c r="KO238" s="47"/>
      <c r="KP238" s="47"/>
      <c r="KQ238" s="47"/>
      <c r="KR238" s="47"/>
      <c r="KS238" s="47"/>
      <c r="KT238" s="47"/>
      <c r="KU238" s="47"/>
      <c r="KV238" s="47"/>
      <c r="KW238" s="47"/>
      <c r="KX238" s="47"/>
      <c r="KY238" s="47"/>
      <c r="KZ238" s="47"/>
      <c r="LA238" s="47"/>
      <c r="LB238" s="47"/>
      <c r="LC238" s="47"/>
      <c r="LD238" s="47"/>
      <c r="LE238" s="47"/>
      <c r="LF238" s="47"/>
      <c r="LG238" s="47"/>
      <c r="LH238" s="47"/>
      <c r="LI238" s="47"/>
      <c r="LJ238" s="47"/>
      <c r="LK238" s="47"/>
      <c r="LL238" s="47"/>
      <c r="LM238" s="47"/>
      <c r="LN238" s="47"/>
      <c r="LO238" s="47"/>
      <c r="LP238" s="47"/>
      <c r="LQ238" s="47"/>
      <c r="LR238" s="47"/>
      <c r="LS238" s="47"/>
      <c r="LT238" s="47"/>
      <c r="LU238" s="47"/>
      <c r="LV238" s="47"/>
      <c r="LW238" s="47"/>
      <c r="LX238" s="47"/>
      <c r="LY238" s="47"/>
      <c r="LZ238" s="47"/>
      <c r="MA238" s="47"/>
      <c r="MB238" s="47"/>
      <c r="MC238" s="47"/>
      <c r="MD238" s="47"/>
      <c r="ME238" s="47"/>
      <c r="MF238" s="47"/>
      <c r="MG238" s="47"/>
      <c r="MH238" s="47"/>
      <c r="MI238" s="47"/>
      <c r="MJ238" s="47"/>
      <c r="MK238" s="47"/>
      <c r="ML238" s="47"/>
      <c r="MM238" s="47"/>
      <c r="MN238" s="47"/>
      <c r="MO238" s="47"/>
      <c r="MP238" s="47"/>
      <c r="MQ238" s="47"/>
      <c r="MR238" s="47"/>
      <c r="MS238" s="47"/>
      <c r="MT238" s="47"/>
      <c r="MU238" s="47"/>
      <c r="MV238" s="47"/>
      <c r="MW238" s="47"/>
      <c r="MX238" s="47"/>
      <c r="MY238" s="47"/>
      <c r="MZ238" s="47"/>
      <c r="NA238" s="47"/>
      <c r="NB238" s="47"/>
      <c r="NC238" s="47"/>
      <c r="ND238" s="47"/>
      <c r="NE238" s="47"/>
      <c r="NF238" s="47"/>
      <c r="NG238" s="47"/>
      <c r="NH238" s="47"/>
      <c r="NI238" s="47"/>
      <c r="NJ238" s="47"/>
      <c r="NK238" s="47"/>
      <c r="NL238" s="47"/>
      <c r="NM238" s="47"/>
      <c r="NN238" s="47"/>
      <c r="NO238" s="47"/>
      <c r="NP238" s="47"/>
      <c r="NQ238" s="47"/>
      <c r="NR238" s="47"/>
      <c r="NS238" s="47"/>
      <c r="NT238" s="47"/>
      <c r="NU238" s="47"/>
      <c r="NV238" s="47"/>
      <c r="NW238" s="47"/>
      <c r="NX238" s="47"/>
      <c r="NY238" s="47"/>
      <c r="NZ238" s="47"/>
      <c r="OA238" s="47"/>
      <c r="OB238" s="47"/>
      <c r="OC238" s="47"/>
      <c r="OD238" s="47"/>
      <c r="OE238" s="47"/>
      <c r="OF238" s="47"/>
      <c r="OG238" s="47"/>
      <c r="OH238" s="47"/>
      <c r="OI238" s="47"/>
      <c r="OJ238" s="47"/>
      <c r="OK238" s="47"/>
      <c r="OL238" s="47"/>
      <c r="OM238" s="47"/>
      <c r="ON238" s="47"/>
      <c r="OO238" s="47"/>
      <c r="OP238" s="47"/>
      <c r="OQ238" s="47"/>
      <c r="OR238" s="47"/>
      <c r="OS238" s="47"/>
      <c r="OT238" s="47"/>
      <c r="OU238" s="47"/>
      <c r="OV238" s="47"/>
      <c r="OW238" s="47"/>
      <c r="OX238" s="47"/>
      <c r="OY238" s="47"/>
      <c r="OZ238" s="47"/>
      <c r="PA238" s="47"/>
      <c r="PB238" s="47"/>
      <c r="PC238" s="47"/>
      <c r="PD238" s="47"/>
      <c r="PE238" s="47"/>
      <c r="PF238" s="47"/>
      <c r="PG238" s="47"/>
      <c r="PH238" s="47"/>
      <c r="PI238" s="47"/>
      <c r="PJ238" s="47"/>
      <c r="PK238" s="47"/>
      <c r="PL238" s="47"/>
      <c r="PM238" s="47"/>
      <c r="PN238" s="47"/>
      <c r="PO238" s="47"/>
      <c r="PP238" s="47"/>
      <c r="PQ238" s="47"/>
      <c r="PR238" s="47"/>
      <c r="PS238" s="47"/>
      <c r="PT238" s="47"/>
      <c r="PU238" s="47"/>
      <c r="PV238" s="47"/>
      <c r="PW238" s="47"/>
      <c r="PX238" s="47"/>
      <c r="PY238" s="47"/>
      <c r="PZ238" s="47"/>
      <c r="QA238" s="47"/>
      <c r="QB238" s="47"/>
      <c r="QC238" s="47"/>
      <c r="QD238" s="47"/>
      <c r="QE238" s="47"/>
      <c r="QF238" s="47"/>
      <c r="QG238" s="47"/>
      <c r="QH238" s="47"/>
      <c r="QI238" s="47"/>
      <c r="QJ238" s="47"/>
      <c r="QK238" s="47"/>
      <c r="QL238" s="47"/>
      <c r="QM238" s="47"/>
      <c r="QN238" s="47"/>
      <c r="QO238" s="47"/>
      <c r="QP238" s="47"/>
      <c r="QQ238" s="47"/>
      <c r="QR238" s="47"/>
      <c r="QS238" s="47"/>
      <c r="QT238" s="47"/>
      <c r="QU238" s="47"/>
      <c r="QV238" s="47"/>
      <c r="QW238" s="47"/>
      <c r="QX238" s="47"/>
      <c r="QY238" s="47"/>
      <c r="QZ238" s="47"/>
      <c r="RA238" s="47"/>
      <c r="RB238" s="47"/>
      <c r="RC238" s="47"/>
      <c r="RD238" s="47"/>
      <c r="RE238" s="47"/>
      <c r="RF238" s="47"/>
      <c r="RG238" s="47"/>
      <c r="RH238" s="47"/>
      <c r="RI238" s="47"/>
      <c r="RJ238" s="47"/>
      <c r="RK238" s="47"/>
      <c r="RL238" s="47"/>
      <c r="RM238" s="47"/>
      <c r="RN238" s="47"/>
      <c r="RO238" s="47"/>
      <c r="RP238" s="47"/>
      <c r="RQ238" s="47"/>
      <c r="RR238" s="47"/>
      <c r="RS238" s="47"/>
      <c r="RT238" s="47"/>
      <c r="RU238" s="47"/>
      <c r="RV238" s="47"/>
      <c r="RW238" s="47"/>
      <c r="RX238" s="47"/>
      <c r="RY238" s="47"/>
      <c r="RZ238" s="47"/>
      <c r="SA238" s="47"/>
    </row>
    <row r="239" spans="1:495" s="48" customFormat="1" ht="12.75">
      <c r="A239" s="107"/>
      <c r="B239" s="108"/>
      <c r="C239" s="35" t="s">
        <v>5</v>
      </c>
      <c r="D239" s="20">
        <v>3689.48936</v>
      </c>
      <c r="E239" s="20">
        <v>3689.48936</v>
      </c>
      <c r="F239" s="20">
        <v>3689.48936</v>
      </c>
      <c r="G239" s="1">
        <f t="shared" si="99"/>
        <v>1</v>
      </c>
      <c r="H239" s="73"/>
      <c r="I239" s="93"/>
      <c r="J239" s="76"/>
      <c r="K239" s="75"/>
      <c r="L239" s="75"/>
      <c r="M239" s="7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c r="ID239" s="47"/>
      <c r="IE239" s="47"/>
      <c r="IF239" s="47"/>
      <c r="IG239" s="47"/>
      <c r="IH239" s="47"/>
      <c r="II239" s="47"/>
      <c r="IJ239" s="47"/>
      <c r="IK239" s="47"/>
      <c r="IL239" s="47"/>
      <c r="IM239" s="47"/>
      <c r="IN239" s="47"/>
      <c r="IO239" s="47"/>
      <c r="IP239" s="47"/>
      <c r="IQ239" s="47"/>
      <c r="IR239" s="47"/>
      <c r="IS239" s="47"/>
      <c r="IT239" s="47"/>
      <c r="IU239" s="47"/>
      <c r="IV239" s="47"/>
      <c r="IW239" s="47"/>
      <c r="IX239" s="47"/>
      <c r="IY239" s="47"/>
      <c r="IZ239" s="47"/>
      <c r="JA239" s="47"/>
      <c r="JB239" s="47"/>
      <c r="JC239" s="47"/>
      <c r="JD239" s="47"/>
      <c r="JE239" s="47"/>
      <c r="JF239" s="47"/>
      <c r="JG239" s="47"/>
      <c r="JH239" s="47"/>
      <c r="JI239" s="47"/>
      <c r="JJ239" s="47"/>
      <c r="JK239" s="47"/>
      <c r="JL239" s="47"/>
      <c r="JM239" s="47"/>
      <c r="JN239" s="47"/>
      <c r="JO239" s="47"/>
      <c r="JP239" s="47"/>
      <c r="JQ239" s="47"/>
      <c r="JR239" s="47"/>
      <c r="JS239" s="47"/>
      <c r="JT239" s="47"/>
      <c r="JU239" s="47"/>
      <c r="JV239" s="47"/>
      <c r="JW239" s="47"/>
      <c r="JX239" s="47"/>
      <c r="JY239" s="47"/>
      <c r="JZ239" s="47"/>
      <c r="KA239" s="47"/>
      <c r="KB239" s="47"/>
      <c r="KC239" s="47"/>
      <c r="KD239" s="47"/>
      <c r="KE239" s="47"/>
      <c r="KF239" s="47"/>
      <c r="KG239" s="47"/>
      <c r="KH239" s="47"/>
      <c r="KI239" s="47"/>
      <c r="KJ239" s="47"/>
      <c r="KK239" s="47"/>
      <c r="KL239" s="47"/>
      <c r="KM239" s="47"/>
      <c r="KN239" s="47"/>
      <c r="KO239" s="47"/>
      <c r="KP239" s="47"/>
      <c r="KQ239" s="47"/>
      <c r="KR239" s="47"/>
      <c r="KS239" s="47"/>
      <c r="KT239" s="47"/>
      <c r="KU239" s="47"/>
      <c r="KV239" s="47"/>
      <c r="KW239" s="47"/>
      <c r="KX239" s="47"/>
      <c r="KY239" s="47"/>
      <c r="KZ239" s="47"/>
      <c r="LA239" s="47"/>
      <c r="LB239" s="47"/>
      <c r="LC239" s="47"/>
      <c r="LD239" s="47"/>
      <c r="LE239" s="47"/>
      <c r="LF239" s="47"/>
      <c r="LG239" s="47"/>
      <c r="LH239" s="47"/>
      <c r="LI239" s="47"/>
      <c r="LJ239" s="47"/>
      <c r="LK239" s="47"/>
      <c r="LL239" s="47"/>
      <c r="LM239" s="47"/>
      <c r="LN239" s="47"/>
      <c r="LO239" s="47"/>
      <c r="LP239" s="47"/>
      <c r="LQ239" s="47"/>
      <c r="LR239" s="47"/>
      <c r="LS239" s="47"/>
      <c r="LT239" s="47"/>
      <c r="LU239" s="47"/>
      <c r="LV239" s="47"/>
      <c r="LW239" s="47"/>
      <c r="LX239" s="47"/>
      <c r="LY239" s="47"/>
      <c r="LZ239" s="47"/>
      <c r="MA239" s="47"/>
      <c r="MB239" s="47"/>
      <c r="MC239" s="47"/>
      <c r="MD239" s="47"/>
      <c r="ME239" s="47"/>
      <c r="MF239" s="47"/>
      <c r="MG239" s="47"/>
      <c r="MH239" s="47"/>
      <c r="MI239" s="47"/>
      <c r="MJ239" s="47"/>
      <c r="MK239" s="47"/>
      <c r="ML239" s="47"/>
      <c r="MM239" s="47"/>
      <c r="MN239" s="47"/>
      <c r="MO239" s="47"/>
      <c r="MP239" s="47"/>
      <c r="MQ239" s="47"/>
      <c r="MR239" s="47"/>
      <c r="MS239" s="47"/>
      <c r="MT239" s="47"/>
      <c r="MU239" s="47"/>
      <c r="MV239" s="47"/>
      <c r="MW239" s="47"/>
      <c r="MX239" s="47"/>
      <c r="MY239" s="47"/>
      <c r="MZ239" s="47"/>
      <c r="NA239" s="47"/>
      <c r="NB239" s="47"/>
      <c r="NC239" s="47"/>
      <c r="ND239" s="47"/>
      <c r="NE239" s="47"/>
      <c r="NF239" s="47"/>
      <c r="NG239" s="47"/>
      <c r="NH239" s="47"/>
      <c r="NI239" s="47"/>
      <c r="NJ239" s="47"/>
      <c r="NK239" s="47"/>
      <c r="NL239" s="47"/>
      <c r="NM239" s="47"/>
      <c r="NN239" s="47"/>
      <c r="NO239" s="47"/>
      <c r="NP239" s="47"/>
      <c r="NQ239" s="47"/>
      <c r="NR239" s="47"/>
      <c r="NS239" s="47"/>
      <c r="NT239" s="47"/>
      <c r="NU239" s="47"/>
      <c r="NV239" s="47"/>
      <c r="NW239" s="47"/>
      <c r="NX239" s="47"/>
      <c r="NY239" s="47"/>
      <c r="NZ239" s="47"/>
      <c r="OA239" s="47"/>
      <c r="OB239" s="47"/>
      <c r="OC239" s="47"/>
      <c r="OD239" s="47"/>
      <c r="OE239" s="47"/>
      <c r="OF239" s="47"/>
      <c r="OG239" s="47"/>
      <c r="OH239" s="47"/>
      <c r="OI239" s="47"/>
      <c r="OJ239" s="47"/>
      <c r="OK239" s="47"/>
      <c r="OL239" s="47"/>
      <c r="OM239" s="47"/>
      <c r="ON239" s="47"/>
      <c r="OO239" s="47"/>
      <c r="OP239" s="47"/>
      <c r="OQ239" s="47"/>
      <c r="OR239" s="47"/>
      <c r="OS239" s="47"/>
      <c r="OT239" s="47"/>
      <c r="OU239" s="47"/>
      <c r="OV239" s="47"/>
      <c r="OW239" s="47"/>
      <c r="OX239" s="47"/>
      <c r="OY239" s="47"/>
      <c r="OZ239" s="47"/>
      <c r="PA239" s="47"/>
      <c r="PB239" s="47"/>
      <c r="PC239" s="47"/>
      <c r="PD239" s="47"/>
      <c r="PE239" s="47"/>
      <c r="PF239" s="47"/>
      <c r="PG239" s="47"/>
      <c r="PH239" s="47"/>
      <c r="PI239" s="47"/>
      <c r="PJ239" s="47"/>
      <c r="PK239" s="47"/>
      <c r="PL239" s="47"/>
      <c r="PM239" s="47"/>
      <c r="PN239" s="47"/>
      <c r="PO239" s="47"/>
      <c r="PP239" s="47"/>
      <c r="PQ239" s="47"/>
      <c r="PR239" s="47"/>
      <c r="PS239" s="47"/>
      <c r="PT239" s="47"/>
      <c r="PU239" s="47"/>
      <c r="PV239" s="47"/>
      <c r="PW239" s="47"/>
      <c r="PX239" s="47"/>
      <c r="PY239" s="47"/>
      <c r="PZ239" s="47"/>
      <c r="QA239" s="47"/>
      <c r="QB239" s="47"/>
      <c r="QC239" s="47"/>
      <c r="QD239" s="47"/>
      <c r="QE239" s="47"/>
      <c r="QF239" s="47"/>
      <c r="QG239" s="47"/>
      <c r="QH239" s="47"/>
      <c r="QI239" s="47"/>
      <c r="QJ239" s="47"/>
      <c r="QK239" s="47"/>
      <c r="QL239" s="47"/>
      <c r="QM239" s="47"/>
      <c r="QN239" s="47"/>
      <c r="QO239" s="47"/>
      <c r="QP239" s="47"/>
      <c r="QQ239" s="47"/>
      <c r="QR239" s="47"/>
      <c r="QS239" s="47"/>
      <c r="QT239" s="47"/>
      <c r="QU239" s="47"/>
      <c r="QV239" s="47"/>
      <c r="QW239" s="47"/>
      <c r="QX239" s="47"/>
      <c r="QY239" s="47"/>
      <c r="QZ239" s="47"/>
      <c r="RA239" s="47"/>
      <c r="RB239" s="47"/>
      <c r="RC239" s="47"/>
      <c r="RD239" s="47"/>
      <c r="RE239" s="47"/>
      <c r="RF239" s="47"/>
      <c r="RG239" s="47"/>
      <c r="RH239" s="47"/>
      <c r="RI239" s="47"/>
      <c r="RJ239" s="47"/>
      <c r="RK239" s="47"/>
      <c r="RL239" s="47"/>
      <c r="RM239" s="47"/>
      <c r="RN239" s="47"/>
      <c r="RO239" s="47"/>
      <c r="RP239" s="47"/>
      <c r="RQ239" s="47"/>
      <c r="RR239" s="47"/>
      <c r="RS239" s="47"/>
      <c r="RT239" s="47"/>
      <c r="RU239" s="47"/>
      <c r="RV239" s="47"/>
      <c r="RW239" s="47"/>
      <c r="RX239" s="47"/>
      <c r="RY239" s="47"/>
      <c r="RZ239" s="47"/>
      <c r="SA239" s="47"/>
    </row>
    <row r="240" spans="1:495" s="48" customFormat="1" ht="12.75">
      <c r="A240" s="107"/>
      <c r="B240" s="108"/>
      <c r="C240" s="35" t="s">
        <v>6</v>
      </c>
      <c r="D240" s="20">
        <v>57802</v>
      </c>
      <c r="E240" s="20">
        <v>57802</v>
      </c>
      <c r="F240" s="20">
        <v>57802</v>
      </c>
      <c r="G240" s="1">
        <f t="shared" si="99"/>
        <v>1</v>
      </c>
      <c r="H240" s="73"/>
      <c r="I240" s="93"/>
      <c r="J240" s="76"/>
      <c r="K240" s="75"/>
      <c r="L240" s="75"/>
      <c r="M240" s="7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47"/>
      <c r="EE240" s="47"/>
      <c r="EF240" s="47"/>
      <c r="EG240" s="47"/>
      <c r="EH240" s="47"/>
      <c r="EI240" s="47"/>
      <c r="EJ240" s="47"/>
      <c r="EK240" s="47"/>
      <c r="EL240" s="47"/>
      <c r="EM240" s="47"/>
      <c r="EN240" s="47"/>
      <c r="EO240" s="47"/>
      <c r="EP240" s="47"/>
      <c r="EQ240" s="47"/>
      <c r="ER240" s="47"/>
      <c r="ES240" s="47"/>
      <c r="ET240" s="47"/>
      <c r="EU240" s="47"/>
      <c r="EV240" s="47"/>
      <c r="EW240" s="47"/>
      <c r="EX240" s="47"/>
      <c r="EY240" s="47"/>
      <c r="EZ240" s="47"/>
      <c r="FA240" s="47"/>
      <c r="FB240" s="47"/>
      <c r="FC240" s="47"/>
      <c r="FD240" s="47"/>
      <c r="FE240" s="47"/>
      <c r="FF240" s="47"/>
      <c r="FG240" s="47"/>
      <c r="FH240" s="47"/>
      <c r="FI240" s="47"/>
      <c r="FJ240" s="47"/>
      <c r="FK240" s="47"/>
      <c r="FL240" s="47"/>
      <c r="FM240" s="47"/>
      <c r="FN240" s="47"/>
      <c r="FO240" s="47"/>
      <c r="FP240" s="47"/>
      <c r="FQ240" s="47"/>
      <c r="FR240" s="47"/>
      <c r="FS240" s="47"/>
      <c r="FT240" s="47"/>
      <c r="FU240" s="47"/>
      <c r="FV240" s="47"/>
      <c r="FW240" s="47"/>
      <c r="FX240" s="47"/>
      <c r="FY240" s="47"/>
      <c r="FZ240" s="47"/>
      <c r="GA240" s="47"/>
      <c r="GB240" s="47"/>
      <c r="GC240" s="47"/>
      <c r="GD240" s="47"/>
      <c r="GE240" s="47"/>
      <c r="GF240" s="47"/>
      <c r="GG240" s="47"/>
      <c r="GH240" s="47"/>
      <c r="GI240" s="47"/>
      <c r="GJ240" s="47"/>
      <c r="GK240" s="47"/>
      <c r="GL240" s="47"/>
      <c r="GM240" s="47"/>
      <c r="GN240" s="47"/>
      <c r="GO240" s="47"/>
      <c r="GP240" s="47"/>
      <c r="GQ240" s="47"/>
      <c r="GR240" s="47"/>
      <c r="GS240" s="47"/>
      <c r="GT240" s="47"/>
      <c r="GU240" s="47"/>
      <c r="GV240" s="47"/>
      <c r="GW240" s="47"/>
      <c r="GX240" s="47"/>
      <c r="GY240" s="47"/>
      <c r="GZ240" s="47"/>
      <c r="HA240" s="47"/>
      <c r="HB240" s="47"/>
      <c r="HC240" s="47"/>
      <c r="HD240" s="47"/>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47"/>
      <c r="JJ240" s="47"/>
      <c r="JK240" s="47"/>
      <c r="JL240" s="47"/>
      <c r="JM240" s="47"/>
      <c r="JN240" s="47"/>
      <c r="JO240" s="47"/>
      <c r="JP240" s="47"/>
      <c r="JQ240" s="47"/>
      <c r="JR240" s="47"/>
      <c r="JS240" s="47"/>
      <c r="JT240" s="47"/>
      <c r="JU240" s="47"/>
      <c r="JV240" s="47"/>
      <c r="JW240" s="47"/>
      <c r="JX240" s="47"/>
      <c r="JY240" s="47"/>
      <c r="JZ240" s="47"/>
      <c r="KA240" s="47"/>
      <c r="KB240" s="47"/>
      <c r="KC240" s="47"/>
      <c r="KD240" s="47"/>
      <c r="KE240" s="47"/>
      <c r="KF240" s="47"/>
      <c r="KG240" s="47"/>
      <c r="KH240" s="47"/>
      <c r="KI240" s="47"/>
      <c r="KJ240" s="47"/>
      <c r="KK240" s="47"/>
      <c r="KL240" s="47"/>
      <c r="KM240" s="47"/>
      <c r="KN240" s="47"/>
      <c r="KO240" s="47"/>
      <c r="KP240" s="47"/>
      <c r="KQ240" s="47"/>
      <c r="KR240" s="47"/>
      <c r="KS240" s="47"/>
      <c r="KT240" s="47"/>
      <c r="KU240" s="47"/>
      <c r="KV240" s="47"/>
      <c r="KW240" s="47"/>
      <c r="KX240" s="47"/>
      <c r="KY240" s="47"/>
      <c r="KZ240" s="47"/>
      <c r="LA240" s="47"/>
      <c r="LB240" s="47"/>
      <c r="LC240" s="47"/>
      <c r="LD240" s="47"/>
      <c r="LE240" s="47"/>
      <c r="LF240" s="47"/>
      <c r="LG240" s="47"/>
      <c r="LH240" s="47"/>
      <c r="LI240" s="47"/>
      <c r="LJ240" s="47"/>
      <c r="LK240" s="47"/>
      <c r="LL240" s="47"/>
      <c r="LM240" s="47"/>
      <c r="LN240" s="47"/>
      <c r="LO240" s="47"/>
      <c r="LP240" s="47"/>
      <c r="LQ240" s="47"/>
      <c r="LR240" s="47"/>
      <c r="LS240" s="47"/>
      <c r="LT240" s="47"/>
      <c r="LU240" s="47"/>
      <c r="LV240" s="47"/>
      <c r="LW240" s="47"/>
      <c r="LX240" s="47"/>
      <c r="LY240" s="47"/>
      <c r="LZ240" s="47"/>
      <c r="MA240" s="47"/>
      <c r="MB240" s="47"/>
      <c r="MC240" s="47"/>
      <c r="MD240" s="47"/>
      <c r="ME240" s="47"/>
      <c r="MF240" s="47"/>
      <c r="MG240" s="47"/>
      <c r="MH240" s="47"/>
      <c r="MI240" s="47"/>
      <c r="MJ240" s="47"/>
      <c r="MK240" s="47"/>
      <c r="ML240" s="47"/>
      <c r="MM240" s="47"/>
      <c r="MN240" s="47"/>
      <c r="MO240" s="47"/>
      <c r="MP240" s="47"/>
      <c r="MQ240" s="47"/>
      <c r="MR240" s="47"/>
      <c r="MS240" s="47"/>
      <c r="MT240" s="47"/>
      <c r="MU240" s="47"/>
      <c r="MV240" s="47"/>
      <c r="MW240" s="47"/>
      <c r="MX240" s="47"/>
      <c r="MY240" s="47"/>
      <c r="MZ240" s="47"/>
      <c r="NA240" s="47"/>
      <c r="NB240" s="47"/>
      <c r="NC240" s="47"/>
      <c r="ND240" s="47"/>
      <c r="NE240" s="47"/>
      <c r="NF240" s="47"/>
      <c r="NG240" s="47"/>
      <c r="NH240" s="47"/>
      <c r="NI240" s="47"/>
      <c r="NJ240" s="47"/>
      <c r="NK240" s="47"/>
      <c r="NL240" s="47"/>
      <c r="NM240" s="47"/>
      <c r="NN240" s="47"/>
      <c r="NO240" s="47"/>
      <c r="NP240" s="47"/>
      <c r="NQ240" s="47"/>
      <c r="NR240" s="47"/>
      <c r="NS240" s="47"/>
      <c r="NT240" s="47"/>
      <c r="NU240" s="47"/>
      <c r="NV240" s="47"/>
      <c r="NW240" s="47"/>
      <c r="NX240" s="47"/>
      <c r="NY240" s="47"/>
      <c r="NZ240" s="47"/>
      <c r="OA240" s="47"/>
      <c r="OB240" s="47"/>
      <c r="OC240" s="47"/>
      <c r="OD240" s="47"/>
      <c r="OE240" s="47"/>
      <c r="OF240" s="47"/>
      <c r="OG240" s="47"/>
      <c r="OH240" s="47"/>
      <c r="OI240" s="47"/>
      <c r="OJ240" s="47"/>
      <c r="OK240" s="47"/>
      <c r="OL240" s="47"/>
      <c r="OM240" s="47"/>
      <c r="ON240" s="47"/>
      <c r="OO240" s="47"/>
      <c r="OP240" s="47"/>
      <c r="OQ240" s="47"/>
      <c r="OR240" s="47"/>
      <c r="OS240" s="47"/>
      <c r="OT240" s="47"/>
      <c r="OU240" s="47"/>
      <c r="OV240" s="47"/>
      <c r="OW240" s="47"/>
      <c r="OX240" s="47"/>
      <c r="OY240" s="47"/>
      <c r="OZ240" s="47"/>
      <c r="PA240" s="47"/>
      <c r="PB240" s="47"/>
      <c r="PC240" s="47"/>
      <c r="PD240" s="47"/>
      <c r="PE240" s="47"/>
      <c r="PF240" s="47"/>
      <c r="PG240" s="47"/>
      <c r="PH240" s="47"/>
      <c r="PI240" s="47"/>
      <c r="PJ240" s="47"/>
      <c r="PK240" s="47"/>
      <c r="PL240" s="47"/>
      <c r="PM240" s="47"/>
      <c r="PN240" s="47"/>
      <c r="PO240" s="47"/>
      <c r="PP240" s="47"/>
      <c r="PQ240" s="47"/>
      <c r="PR240" s="47"/>
      <c r="PS240" s="47"/>
      <c r="PT240" s="47"/>
      <c r="PU240" s="47"/>
      <c r="PV240" s="47"/>
      <c r="PW240" s="47"/>
      <c r="PX240" s="47"/>
      <c r="PY240" s="47"/>
      <c r="PZ240" s="47"/>
      <c r="QA240" s="47"/>
      <c r="QB240" s="47"/>
      <c r="QC240" s="47"/>
      <c r="QD240" s="47"/>
      <c r="QE240" s="47"/>
      <c r="QF240" s="47"/>
      <c r="QG240" s="47"/>
      <c r="QH240" s="47"/>
      <c r="QI240" s="47"/>
      <c r="QJ240" s="47"/>
      <c r="QK240" s="47"/>
      <c r="QL240" s="47"/>
      <c r="QM240" s="47"/>
      <c r="QN240" s="47"/>
      <c r="QO240" s="47"/>
      <c r="QP240" s="47"/>
      <c r="QQ240" s="47"/>
      <c r="QR240" s="47"/>
      <c r="QS240" s="47"/>
      <c r="QT240" s="47"/>
      <c r="QU240" s="47"/>
      <c r="QV240" s="47"/>
      <c r="QW240" s="47"/>
      <c r="QX240" s="47"/>
      <c r="QY240" s="47"/>
      <c r="QZ240" s="47"/>
      <c r="RA240" s="47"/>
      <c r="RB240" s="47"/>
      <c r="RC240" s="47"/>
      <c r="RD240" s="47"/>
      <c r="RE240" s="47"/>
      <c r="RF240" s="47"/>
      <c r="RG240" s="47"/>
      <c r="RH240" s="47"/>
      <c r="RI240" s="47"/>
      <c r="RJ240" s="47"/>
      <c r="RK240" s="47"/>
      <c r="RL240" s="47"/>
      <c r="RM240" s="47"/>
      <c r="RN240" s="47"/>
      <c r="RO240" s="47"/>
      <c r="RP240" s="47"/>
      <c r="RQ240" s="47"/>
      <c r="RR240" s="47"/>
      <c r="RS240" s="47"/>
      <c r="RT240" s="47"/>
      <c r="RU240" s="47"/>
      <c r="RV240" s="47"/>
      <c r="RW240" s="47"/>
      <c r="RX240" s="47"/>
      <c r="RY240" s="47"/>
      <c r="RZ240" s="47"/>
      <c r="SA240" s="47"/>
    </row>
    <row r="241" spans="1:495" s="48" customFormat="1" ht="12.75">
      <c r="A241" s="107"/>
      <c r="B241" s="108"/>
      <c r="C241" s="35" t="s">
        <v>7</v>
      </c>
      <c r="D241" s="20">
        <v>0</v>
      </c>
      <c r="E241" s="20">
        <v>0</v>
      </c>
      <c r="F241" s="20">
        <v>0</v>
      </c>
      <c r="G241" s="20">
        <v>0</v>
      </c>
      <c r="H241" s="73"/>
      <c r="I241" s="93"/>
      <c r="J241" s="76"/>
      <c r="K241" s="75"/>
      <c r="L241" s="75"/>
      <c r="M241" s="7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47"/>
      <c r="EE241" s="47"/>
      <c r="EF241" s="47"/>
      <c r="EG241" s="47"/>
      <c r="EH241" s="47"/>
      <c r="EI241" s="47"/>
      <c r="EJ241" s="47"/>
      <c r="EK241" s="47"/>
      <c r="EL241" s="47"/>
      <c r="EM241" s="47"/>
      <c r="EN241" s="47"/>
      <c r="EO241" s="47"/>
      <c r="EP241" s="47"/>
      <c r="EQ241" s="47"/>
      <c r="ER241" s="47"/>
      <c r="ES241" s="47"/>
      <c r="ET241" s="47"/>
      <c r="EU241" s="47"/>
      <c r="EV241" s="47"/>
      <c r="EW241" s="47"/>
      <c r="EX241" s="47"/>
      <c r="EY241" s="47"/>
      <c r="EZ241" s="47"/>
      <c r="FA241" s="47"/>
      <c r="FB241" s="47"/>
      <c r="FC241" s="47"/>
      <c r="FD241" s="47"/>
      <c r="FE241" s="47"/>
      <c r="FF241" s="47"/>
      <c r="FG241" s="47"/>
      <c r="FH241" s="47"/>
      <c r="FI241" s="47"/>
      <c r="FJ241" s="47"/>
      <c r="FK241" s="47"/>
      <c r="FL241" s="47"/>
      <c r="FM241" s="47"/>
      <c r="FN241" s="47"/>
      <c r="FO241" s="47"/>
      <c r="FP241" s="47"/>
      <c r="FQ241" s="47"/>
      <c r="FR241" s="47"/>
      <c r="FS241" s="47"/>
      <c r="FT241" s="47"/>
      <c r="FU241" s="47"/>
      <c r="FV241" s="47"/>
      <c r="FW241" s="47"/>
      <c r="FX241" s="47"/>
      <c r="FY241" s="47"/>
      <c r="FZ241" s="47"/>
      <c r="GA241" s="47"/>
      <c r="GB241" s="47"/>
      <c r="GC241" s="47"/>
      <c r="GD241" s="47"/>
      <c r="GE241" s="47"/>
      <c r="GF241" s="47"/>
      <c r="GG241" s="47"/>
      <c r="GH241" s="47"/>
      <c r="GI241" s="47"/>
      <c r="GJ241" s="47"/>
      <c r="GK241" s="47"/>
      <c r="GL241" s="47"/>
      <c r="GM241" s="47"/>
      <c r="GN241" s="47"/>
      <c r="GO241" s="47"/>
      <c r="GP241" s="47"/>
      <c r="GQ241" s="47"/>
      <c r="GR241" s="47"/>
      <c r="GS241" s="47"/>
      <c r="GT241" s="47"/>
      <c r="GU241" s="47"/>
      <c r="GV241" s="47"/>
      <c r="GW241" s="47"/>
      <c r="GX241" s="47"/>
      <c r="GY241" s="47"/>
      <c r="GZ241" s="47"/>
      <c r="HA241" s="47"/>
      <c r="HB241" s="47"/>
      <c r="HC241" s="47"/>
      <c r="HD241" s="47"/>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47"/>
      <c r="JJ241" s="47"/>
      <c r="JK241" s="47"/>
      <c r="JL241" s="47"/>
      <c r="JM241" s="47"/>
      <c r="JN241" s="47"/>
      <c r="JO241" s="47"/>
      <c r="JP241" s="47"/>
      <c r="JQ241" s="47"/>
      <c r="JR241" s="47"/>
      <c r="JS241" s="47"/>
      <c r="JT241" s="47"/>
      <c r="JU241" s="47"/>
      <c r="JV241" s="47"/>
      <c r="JW241" s="47"/>
      <c r="JX241" s="47"/>
      <c r="JY241" s="47"/>
      <c r="JZ241" s="47"/>
      <c r="KA241" s="47"/>
      <c r="KB241" s="47"/>
      <c r="KC241" s="47"/>
      <c r="KD241" s="47"/>
      <c r="KE241" s="47"/>
      <c r="KF241" s="47"/>
      <c r="KG241" s="47"/>
      <c r="KH241" s="47"/>
      <c r="KI241" s="47"/>
      <c r="KJ241" s="47"/>
      <c r="KK241" s="47"/>
      <c r="KL241" s="47"/>
      <c r="KM241" s="47"/>
      <c r="KN241" s="47"/>
      <c r="KO241" s="47"/>
      <c r="KP241" s="47"/>
      <c r="KQ241" s="47"/>
      <c r="KR241" s="47"/>
      <c r="KS241" s="47"/>
      <c r="KT241" s="47"/>
      <c r="KU241" s="47"/>
      <c r="KV241" s="47"/>
      <c r="KW241" s="47"/>
      <c r="KX241" s="47"/>
      <c r="KY241" s="47"/>
      <c r="KZ241" s="47"/>
      <c r="LA241" s="47"/>
      <c r="LB241" s="47"/>
      <c r="LC241" s="47"/>
      <c r="LD241" s="47"/>
      <c r="LE241" s="47"/>
      <c r="LF241" s="47"/>
      <c r="LG241" s="47"/>
      <c r="LH241" s="47"/>
      <c r="LI241" s="47"/>
      <c r="LJ241" s="47"/>
      <c r="LK241" s="47"/>
      <c r="LL241" s="47"/>
      <c r="LM241" s="47"/>
      <c r="LN241" s="47"/>
      <c r="LO241" s="47"/>
      <c r="LP241" s="47"/>
      <c r="LQ241" s="47"/>
      <c r="LR241" s="47"/>
      <c r="LS241" s="47"/>
      <c r="LT241" s="47"/>
      <c r="LU241" s="47"/>
      <c r="LV241" s="47"/>
      <c r="LW241" s="47"/>
      <c r="LX241" s="47"/>
      <c r="LY241" s="47"/>
      <c r="LZ241" s="47"/>
      <c r="MA241" s="47"/>
      <c r="MB241" s="47"/>
      <c r="MC241" s="47"/>
      <c r="MD241" s="47"/>
      <c r="ME241" s="47"/>
      <c r="MF241" s="47"/>
      <c r="MG241" s="47"/>
      <c r="MH241" s="47"/>
      <c r="MI241" s="47"/>
      <c r="MJ241" s="47"/>
      <c r="MK241" s="47"/>
      <c r="ML241" s="47"/>
      <c r="MM241" s="47"/>
      <c r="MN241" s="47"/>
      <c r="MO241" s="47"/>
      <c r="MP241" s="47"/>
      <c r="MQ241" s="47"/>
      <c r="MR241" s="47"/>
      <c r="MS241" s="47"/>
      <c r="MT241" s="47"/>
      <c r="MU241" s="47"/>
      <c r="MV241" s="47"/>
      <c r="MW241" s="47"/>
      <c r="MX241" s="47"/>
      <c r="MY241" s="47"/>
      <c r="MZ241" s="47"/>
      <c r="NA241" s="47"/>
      <c r="NB241" s="47"/>
      <c r="NC241" s="47"/>
      <c r="ND241" s="47"/>
      <c r="NE241" s="47"/>
      <c r="NF241" s="47"/>
      <c r="NG241" s="47"/>
      <c r="NH241" s="47"/>
      <c r="NI241" s="47"/>
      <c r="NJ241" s="47"/>
      <c r="NK241" s="47"/>
      <c r="NL241" s="47"/>
      <c r="NM241" s="47"/>
      <c r="NN241" s="47"/>
      <c r="NO241" s="47"/>
      <c r="NP241" s="47"/>
      <c r="NQ241" s="47"/>
      <c r="NR241" s="47"/>
      <c r="NS241" s="47"/>
      <c r="NT241" s="47"/>
      <c r="NU241" s="47"/>
      <c r="NV241" s="47"/>
      <c r="NW241" s="47"/>
      <c r="NX241" s="47"/>
      <c r="NY241" s="47"/>
      <c r="NZ241" s="47"/>
      <c r="OA241" s="47"/>
      <c r="OB241" s="47"/>
      <c r="OC241" s="47"/>
      <c r="OD241" s="47"/>
      <c r="OE241" s="47"/>
      <c r="OF241" s="47"/>
      <c r="OG241" s="47"/>
      <c r="OH241" s="47"/>
      <c r="OI241" s="47"/>
      <c r="OJ241" s="47"/>
      <c r="OK241" s="47"/>
      <c r="OL241" s="47"/>
      <c r="OM241" s="47"/>
      <c r="ON241" s="47"/>
      <c r="OO241" s="47"/>
      <c r="OP241" s="47"/>
      <c r="OQ241" s="47"/>
      <c r="OR241" s="47"/>
      <c r="OS241" s="47"/>
      <c r="OT241" s="47"/>
      <c r="OU241" s="47"/>
      <c r="OV241" s="47"/>
      <c r="OW241" s="47"/>
      <c r="OX241" s="47"/>
      <c r="OY241" s="47"/>
      <c r="OZ241" s="47"/>
      <c r="PA241" s="47"/>
      <c r="PB241" s="47"/>
      <c r="PC241" s="47"/>
      <c r="PD241" s="47"/>
      <c r="PE241" s="47"/>
      <c r="PF241" s="47"/>
      <c r="PG241" s="47"/>
      <c r="PH241" s="47"/>
      <c r="PI241" s="47"/>
      <c r="PJ241" s="47"/>
      <c r="PK241" s="47"/>
      <c r="PL241" s="47"/>
      <c r="PM241" s="47"/>
      <c r="PN241" s="47"/>
      <c r="PO241" s="47"/>
      <c r="PP241" s="47"/>
      <c r="PQ241" s="47"/>
      <c r="PR241" s="47"/>
      <c r="PS241" s="47"/>
      <c r="PT241" s="47"/>
      <c r="PU241" s="47"/>
      <c r="PV241" s="47"/>
      <c r="PW241" s="47"/>
      <c r="PX241" s="47"/>
      <c r="PY241" s="47"/>
      <c r="PZ241" s="47"/>
      <c r="QA241" s="47"/>
      <c r="QB241" s="47"/>
      <c r="QC241" s="47"/>
      <c r="QD241" s="47"/>
      <c r="QE241" s="47"/>
      <c r="QF241" s="47"/>
      <c r="QG241" s="47"/>
      <c r="QH241" s="47"/>
      <c r="QI241" s="47"/>
      <c r="QJ241" s="47"/>
      <c r="QK241" s="47"/>
      <c r="QL241" s="47"/>
      <c r="QM241" s="47"/>
      <c r="QN241" s="47"/>
      <c r="QO241" s="47"/>
      <c r="QP241" s="47"/>
      <c r="QQ241" s="47"/>
      <c r="QR241" s="47"/>
      <c r="QS241" s="47"/>
      <c r="QT241" s="47"/>
      <c r="QU241" s="47"/>
      <c r="QV241" s="47"/>
      <c r="QW241" s="47"/>
      <c r="QX241" s="47"/>
      <c r="QY241" s="47"/>
      <c r="QZ241" s="47"/>
      <c r="RA241" s="47"/>
      <c r="RB241" s="47"/>
      <c r="RC241" s="47"/>
      <c r="RD241" s="47"/>
      <c r="RE241" s="47"/>
      <c r="RF241" s="47"/>
      <c r="RG241" s="47"/>
      <c r="RH241" s="47"/>
      <c r="RI241" s="47"/>
      <c r="RJ241" s="47"/>
      <c r="RK241" s="47"/>
      <c r="RL241" s="47"/>
      <c r="RM241" s="47"/>
      <c r="RN241" s="47"/>
      <c r="RO241" s="47"/>
      <c r="RP241" s="47"/>
      <c r="RQ241" s="47"/>
      <c r="RR241" s="47"/>
      <c r="RS241" s="47"/>
      <c r="RT241" s="47"/>
      <c r="RU241" s="47"/>
      <c r="RV241" s="47"/>
      <c r="RW241" s="47"/>
      <c r="RX241" s="47"/>
      <c r="RY241" s="47"/>
      <c r="RZ241" s="47"/>
      <c r="SA241" s="47"/>
    </row>
    <row r="242" spans="1:495" s="48" customFormat="1" ht="15" customHeight="1">
      <c r="A242" s="107"/>
      <c r="B242" s="108"/>
      <c r="C242" s="35" t="s">
        <v>8</v>
      </c>
      <c r="D242" s="20">
        <v>0</v>
      </c>
      <c r="E242" s="20">
        <v>0</v>
      </c>
      <c r="F242" s="20">
        <v>0</v>
      </c>
      <c r="G242" s="20">
        <v>0</v>
      </c>
      <c r="H242" s="73"/>
      <c r="I242" s="93"/>
      <c r="J242" s="76"/>
      <c r="K242" s="75"/>
      <c r="L242" s="75"/>
      <c r="M242" s="7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c r="CG242" s="47"/>
      <c r="CH242" s="47"/>
      <c r="CI242" s="47"/>
      <c r="CJ242" s="47"/>
      <c r="CK242" s="47"/>
      <c r="CL242" s="47"/>
      <c r="CM242" s="47"/>
      <c r="CN242" s="47"/>
      <c r="CO242" s="47"/>
      <c r="CP242" s="47"/>
      <c r="CQ242" s="47"/>
      <c r="CR242" s="47"/>
      <c r="CS242" s="47"/>
      <c r="CT242" s="47"/>
      <c r="CU242" s="47"/>
      <c r="CV242" s="47"/>
      <c r="CW242" s="47"/>
      <c r="CX242" s="47"/>
      <c r="CY242" s="47"/>
      <c r="CZ242" s="47"/>
      <c r="DA242" s="47"/>
      <c r="DB242" s="47"/>
      <c r="DC242" s="47"/>
      <c r="DD242" s="47"/>
      <c r="DE242" s="47"/>
      <c r="DF242" s="47"/>
      <c r="DG242" s="47"/>
      <c r="DH242" s="47"/>
      <c r="DI242" s="47"/>
      <c r="DJ242" s="47"/>
      <c r="DK242" s="47"/>
      <c r="DL242" s="47"/>
      <c r="DM242" s="47"/>
      <c r="DN242" s="47"/>
      <c r="DO242" s="47"/>
      <c r="DP242" s="47"/>
      <c r="DQ242" s="47"/>
      <c r="DR242" s="47"/>
      <c r="DS242" s="47"/>
      <c r="DT242" s="47"/>
      <c r="DU242" s="47"/>
      <c r="DV242" s="47"/>
      <c r="DW242" s="47"/>
      <c r="DX242" s="47"/>
      <c r="DY242" s="47"/>
      <c r="DZ242" s="47"/>
      <c r="EA242" s="47"/>
      <c r="EB242" s="47"/>
      <c r="EC242" s="47"/>
      <c r="ED242" s="47"/>
      <c r="EE242" s="47"/>
      <c r="EF242" s="47"/>
      <c r="EG242" s="47"/>
      <c r="EH242" s="47"/>
      <c r="EI242" s="47"/>
      <c r="EJ242" s="47"/>
      <c r="EK242" s="47"/>
      <c r="EL242" s="47"/>
      <c r="EM242" s="47"/>
      <c r="EN242" s="47"/>
      <c r="EO242" s="47"/>
      <c r="EP242" s="47"/>
      <c r="EQ242" s="47"/>
      <c r="ER242" s="47"/>
      <c r="ES242" s="47"/>
      <c r="ET242" s="47"/>
      <c r="EU242" s="47"/>
      <c r="EV242" s="47"/>
      <c r="EW242" s="47"/>
      <c r="EX242" s="47"/>
      <c r="EY242" s="47"/>
      <c r="EZ242" s="47"/>
      <c r="FA242" s="47"/>
      <c r="FB242" s="47"/>
      <c r="FC242" s="47"/>
      <c r="FD242" s="47"/>
      <c r="FE242" s="47"/>
      <c r="FF242" s="47"/>
      <c r="FG242" s="47"/>
      <c r="FH242" s="47"/>
      <c r="FI242" s="47"/>
      <c r="FJ242" s="47"/>
      <c r="FK242" s="47"/>
      <c r="FL242" s="47"/>
      <c r="FM242" s="47"/>
      <c r="FN242" s="47"/>
      <c r="FO242" s="47"/>
      <c r="FP242" s="47"/>
      <c r="FQ242" s="47"/>
      <c r="FR242" s="47"/>
      <c r="FS242" s="47"/>
      <c r="FT242" s="47"/>
      <c r="FU242" s="47"/>
      <c r="FV242" s="47"/>
      <c r="FW242" s="47"/>
      <c r="FX242" s="47"/>
      <c r="FY242" s="47"/>
      <c r="FZ242" s="47"/>
      <c r="GA242" s="47"/>
      <c r="GB242" s="47"/>
      <c r="GC242" s="47"/>
      <c r="GD242" s="47"/>
      <c r="GE242" s="47"/>
      <c r="GF242" s="47"/>
      <c r="GG242" s="47"/>
      <c r="GH242" s="47"/>
      <c r="GI242" s="47"/>
      <c r="GJ242" s="47"/>
      <c r="GK242" s="47"/>
      <c r="GL242" s="47"/>
      <c r="GM242" s="47"/>
      <c r="GN242" s="47"/>
      <c r="GO242" s="47"/>
      <c r="GP242" s="47"/>
      <c r="GQ242" s="47"/>
      <c r="GR242" s="47"/>
      <c r="GS242" s="47"/>
      <c r="GT242" s="47"/>
      <c r="GU242" s="47"/>
      <c r="GV242" s="47"/>
      <c r="GW242" s="47"/>
      <c r="GX242" s="47"/>
      <c r="GY242" s="47"/>
      <c r="GZ242" s="47"/>
      <c r="HA242" s="47"/>
      <c r="HB242" s="47"/>
      <c r="HC242" s="47"/>
      <c r="HD242" s="47"/>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47"/>
      <c r="JJ242" s="47"/>
      <c r="JK242" s="47"/>
      <c r="JL242" s="47"/>
      <c r="JM242" s="47"/>
      <c r="JN242" s="47"/>
      <c r="JO242" s="47"/>
      <c r="JP242" s="47"/>
      <c r="JQ242" s="47"/>
      <c r="JR242" s="47"/>
      <c r="JS242" s="47"/>
      <c r="JT242" s="47"/>
      <c r="JU242" s="47"/>
      <c r="JV242" s="47"/>
      <c r="JW242" s="47"/>
      <c r="JX242" s="47"/>
      <c r="JY242" s="47"/>
      <c r="JZ242" s="47"/>
      <c r="KA242" s="47"/>
      <c r="KB242" s="47"/>
      <c r="KC242" s="47"/>
      <c r="KD242" s="47"/>
      <c r="KE242" s="47"/>
      <c r="KF242" s="47"/>
      <c r="KG242" s="47"/>
      <c r="KH242" s="47"/>
      <c r="KI242" s="47"/>
      <c r="KJ242" s="47"/>
      <c r="KK242" s="47"/>
      <c r="KL242" s="47"/>
      <c r="KM242" s="47"/>
      <c r="KN242" s="47"/>
      <c r="KO242" s="47"/>
      <c r="KP242" s="47"/>
      <c r="KQ242" s="47"/>
      <c r="KR242" s="47"/>
      <c r="KS242" s="47"/>
      <c r="KT242" s="47"/>
      <c r="KU242" s="47"/>
      <c r="KV242" s="47"/>
      <c r="KW242" s="47"/>
      <c r="KX242" s="47"/>
      <c r="KY242" s="47"/>
      <c r="KZ242" s="47"/>
      <c r="LA242" s="47"/>
      <c r="LB242" s="47"/>
      <c r="LC242" s="47"/>
      <c r="LD242" s="47"/>
      <c r="LE242" s="47"/>
      <c r="LF242" s="47"/>
      <c r="LG242" s="47"/>
      <c r="LH242" s="47"/>
      <c r="LI242" s="47"/>
      <c r="LJ242" s="47"/>
      <c r="LK242" s="47"/>
      <c r="LL242" s="47"/>
      <c r="LM242" s="47"/>
      <c r="LN242" s="47"/>
      <c r="LO242" s="47"/>
      <c r="LP242" s="47"/>
      <c r="LQ242" s="47"/>
      <c r="LR242" s="47"/>
      <c r="LS242" s="47"/>
      <c r="LT242" s="47"/>
      <c r="LU242" s="47"/>
      <c r="LV242" s="47"/>
      <c r="LW242" s="47"/>
      <c r="LX242" s="47"/>
      <c r="LY242" s="47"/>
      <c r="LZ242" s="47"/>
      <c r="MA242" s="47"/>
      <c r="MB242" s="47"/>
      <c r="MC242" s="47"/>
      <c r="MD242" s="47"/>
      <c r="ME242" s="47"/>
      <c r="MF242" s="47"/>
      <c r="MG242" s="47"/>
      <c r="MH242" s="47"/>
      <c r="MI242" s="47"/>
      <c r="MJ242" s="47"/>
      <c r="MK242" s="47"/>
      <c r="ML242" s="47"/>
      <c r="MM242" s="47"/>
      <c r="MN242" s="47"/>
      <c r="MO242" s="47"/>
      <c r="MP242" s="47"/>
      <c r="MQ242" s="47"/>
      <c r="MR242" s="47"/>
      <c r="MS242" s="47"/>
      <c r="MT242" s="47"/>
      <c r="MU242" s="47"/>
      <c r="MV242" s="47"/>
      <c r="MW242" s="47"/>
      <c r="MX242" s="47"/>
      <c r="MY242" s="47"/>
      <c r="MZ242" s="47"/>
      <c r="NA242" s="47"/>
      <c r="NB242" s="47"/>
      <c r="NC242" s="47"/>
      <c r="ND242" s="47"/>
      <c r="NE242" s="47"/>
      <c r="NF242" s="47"/>
      <c r="NG242" s="47"/>
      <c r="NH242" s="47"/>
      <c r="NI242" s="47"/>
      <c r="NJ242" s="47"/>
      <c r="NK242" s="47"/>
      <c r="NL242" s="47"/>
      <c r="NM242" s="47"/>
      <c r="NN242" s="47"/>
      <c r="NO242" s="47"/>
      <c r="NP242" s="47"/>
      <c r="NQ242" s="47"/>
      <c r="NR242" s="47"/>
      <c r="NS242" s="47"/>
      <c r="NT242" s="47"/>
      <c r="NU242" s="47"/>
      <c r="NV242" s="47"/>
      <c r="NW242" s="47"/>
      <c r="NX242" s="47"/>
      <c r="NY242" s="47"/>
      <c r="NZ242" s="47"/>
      <c r="OA242" s="47"/>
      <c r="OB242" s="47"/>
      <c r="OC242" s="47"/>
      <c r="OD242" s="47"/>
      <c r="OE242" s="47"/>
      <c r="OF242" s="47"/>
      <c r="OG242" s="47"/>
      <c r="OH242" s="47"/>
      <c r="OI242" s="47"/>
      <c r="OJ242" s="47"/>
      <c r="OK242" s="47"/>
      <c r="OL242" s="47"/>
      <c r="OM242" s="47"/>
      <c r="ON242" s="47"/>
      <c r="OO242" s="47"/>
      <c r="OP242" s="47"/>
      <c r="OQ242" s="47"/>
      <c r="OR242" s="47"/>
      <c r="OS242" s="47"/>
      <c r="OT242" s="47"/>
      <c r="OU242" s="47"/>
      <c r="OV242" s="47"/>
      <c r="OW242" s="47"/>
      <c r="OX242" s="47"/>
      <c r="OY242" s="47"/>
      <c r="OZ242" s="47"/>
      <c r="PA242" s="47"/>
      <c r="PB242" s="47"/>
      <c r="PC242" s="47"/>
      <c r="PD242" s="47"/>
      <c r="PE242" s="47"/>
      <c r="PF242" s="47"/>
      <c r="PG242" s="47"/>
      <c r="PH242" s="47"/>
      <c r="PI242" s="47"/>
      <c r="PJ242" s="47"/>
      <c r="PK242" s="47"/>
      <c r="PL242" s="47"/>
      <c r="PM242" s="47"/>
      <c r="PN242" s="47"/>
      <c r="PO242" s="47"/>
      <c r="PP242" s="47"/>
      <c r="PQ242" s="47"/>
      <c r="PR242" s="47"/>
      <c r="PS242" s="47"/>
      <c r="PT242" s="47"/>
      <c r="PU242" s="47"/>
      <c r="PV242" s="47"/>
      <c r="PW242" s="47"/>
      <c r="PX242" s="47"/>
      <c r="PY242" s="47"/>
      <c r="PZ242" s="47"/>
      <c r="QA242" s="47"/>
      <c r="QB242" s="47"/>
      <c r="QC242" s="47"/>
      <c r="QD242" s="47"/>
      <c r="QE242" s="47"/>
      <c r="QF242" s="47"/>
      <c r="QG242" s="47"/>
      <c r="QH242" s="47"/>
      <c r="QI242" s="47"/>
      <c r="QJ242" s="47"/>
      <c r="QK242" s="47"/>
      <c r="QL242" s="47"/>
      <c r="QM242" s="47"/>
      <c r="QN242" s="47"/>
      <c r="QO242" s="47"/>
      <c r="QP242" s="47"/>
      <c r="QQ242" s="47"/>
      <c r="QR242" s="47"/>
      <c r="QS242" s="47"/>
      <c r="QT242" s="47"/>
      <c r="QU242" s="47"/>
      <c r="QV242" s="47"/>
      <c r="QW242" s="47"/>
      <c r="QX242" s="47"/>
      <c r="QY242" s="47"/>
      <c r="QZ242" s="47"/>
      <c r="RA242" s="47"/>
      <c r="RB242" s="47"/>
      <c r="RC242" s="47"/>
      <c r="RD242" s="47"/>
      <c r="RE242" s="47"/>
      <c r="RF242" s="47"/>
      <c r="RG242" s="47"/>
      <c r="RH242" s="47"/>
      <c r="RI242" s="47"/>
      <c r="RJ242" s="47"/>
      <c r="RK242" s="47"/>
      <c r="RL242" s="47"/>
      <c r="RM242" s="47"/>
      <c r="RN242" s="47"/>
      <c r="RO242" s="47"/>
      <c r="RP242" s="47"/>
      <c r="RQ242" s="47"/>
      <c r="RR242" s="47"/>
      <c r="RS242" s="47"/>
      <c r="RT242" s="47"/>
      <c r="RU242" s="47"/>
      <c r="RV242" s="47"/>
      <c r="RW242" s="47"/>
      <c r="RX242" s="47"/>
      <c r="RY242" s="47"/>
      <c r="RZ242" s="47"/>
      <c r="SA242" s="47"/>
    </row>
    <row r="243" spans="1:495" s="48" customFormat="1" ht="15" customHeight="1">
      <c r="A243" s="107" t="s">
        <v>113</v>
      </c>
      <c r="B243" s="108" t="s">
        <v>114</v>
      </c>
      <c r="C243" s="35" t="s">
        <v>4</v>
      </c>
      <c r="D243" s="20">
        <f>SUM(D244:D247)</f>
        <v>8379.5828899999997</v>
      </c>
      <c r="E243" s="20">
        <f t="shared" ref="E243:F243" si="100">SUM(E244:E247)</f>
        <v>8379.5828899999997</v>
      </c>
      <c r="F243" s="20">
        <f t="shared" si="100"/>
        <v>1465</v>
      </c>
      <c r="G243" s="1">
        <f t="shared" si="99"/>
        <v>0.17482970444129112</v>
      </c>
      <c r="H243" s="73" t="s">
        <v>127</v>
      </c>
      <c r="I243" s="93" t="s">
        <v>152</v>
      </c>
      <c r="J243" s="75" t="s">
        <v>146</v>
      </c>
      <c r="K243" s="75" t="s">
        <v>327</v>
      </c>
      <c r="L243" s="75" t="s">
        <v>373</v>
      </c>
      <c r="M243" s="77">
        <v>809</v>
      </c>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c r="EG243" s="47"/>
      <c r="EH243" s="47"/>
      <c r="EI243" s="47"/>
      <c r="EJ243" s="47"/>
      <c r="EK243" s="47"/>
      <c r="EL243" s="47"/>
      <c r="EM243" s="47"/>
      <c r="EN243" s="47"/>
      <c r="EO243" s="47"/>
      <c r="EP243" s="47"/>
      <c r="EQ243" s="47"/>
      <c r="ER243" s="47"/>
      <c r="ES243" s="47"/>
      <c r="ET243" s="47"/>
      <c r="EU243" s="47"/>
      <c r="EV243" s="47"/>
      <c r="EW243" s="47"/>
      <c r="EX243" s="47"/>
      <c r="EY243" s="47"/>
      <c r="EZ243" s="47"/>
      <c r="FA243" s="47"/>
      <c r="FB243" s="47"/>
      <c r="FC243" s="47"/>
      <c r="FD243" s="47"/>
      <c r="FE243" s="47"/>
      <c r="FF243" s="47"/>
      <c r="FG243" s="47"/>
      <c r="FH243" s="47"/>
      <c r="FI243" s="47"/>
      <c r="FJ243" s="47"/>
      <c r="FK243" s="47"/>
      <c r="FL243" s="47"/>
      <c r="FM243" s="47"/>
      <c r="FN243" s="47"/>
      <c r="FO243" s="47"/>
      <c r="FP243" s="47"/>
      <c r="FQ243" s="47"/>
      <c r="FR243" s="47"/>
      <c r="FS243" s="47"/>
      <c r="FT243" s="47"/>
      <c r="FU243" s="47"/>
      <c r="FV243" s="47"/>
      <c r="FW243" s="47"/>
      <c r="FX243" s="47"/>
      <c r="FY243" s="47"/>
      <c r="FZ243" s="47"/>
      <c r="GA243" s="47"/>
      <c r="GB243" s="47"/>
      <c r="GC243" s="47"/>
      <c r="GD243" s="47"/>
      <c r="GE243" s="47"/>
      <c r="GF243" s="47"/>
      <c r="GG243" s="47"/>
      <c r="GH243" s="47"/>
      <c r="GI243" s="47"/>
      <c r="GJ243" s="47"/>
      <c r="GK243" s="47"/>
      <c r="GL243" s="47"/>
      <c r="GM243" s="47"/>
      <c r="GN243" s="47"/>
      <c r="GO243" s="47"/>
      <c r="GP243" s="47"/>
      <c r="GQ243" s="47"/>
      <c r="GR243" s="47"/>
      <c r="GS243" s="47"/>
      <c r="GT243" s="47"/>
      <c r="GU243" s="47"/>
      <c r="GV243" s="47"/>
      <c r="GW243" s="47"/>
      <c r="GX243" s="47"/>
      <c r="GY243" s="47"/>
      <c r="GZ243" s="47"/>
      <c r="HA243" s="47"/>
      <c r="HB243" s="47"/>
      <c r="HC243" s="47"/>
      <c r="HD243" s="47"/>
      <c r="HE243" s="47"/>
      <c r="HF243" s="47"/>
      <c r="HG243" s="47"/>
      <c r="HH243" s="47"/>
      <c r="HI243" s="47"/>
      <c r="HJ243" s="47"/>
      <c r="HK243" s="47"/>
      <c r="HL243" s="47"/>
      <c r="HM243" s="47"/>
      <c r="HN243" s="47"/>
      <c r="HO243" s="47"/>
      <c r="HP243" s="47"/>
      <c r="HQ243" s="47"/>
      <c r="HR243" s="47"/>
      <c r="HS243" s="47"/>
      <c r="HT243" s="47"/>
      <c r="HU243" s="47"/>
      <c r="HV243" s="47"/>
      <c r="HW243" s="47"/>
      <c r="HX243" s="47"/>
      <c r="HY243" s="47"/>
      <c r="HZ243" s="47"/>
      <c r="IA243" s="47"/>
      <c r="IB243" s="47"/>
      <c r="IC243" s="47"/>
      <c r="ID243" s="47"/>
      <c r="IE243" s="47"/>
      <c r="IF243" s="47"/>
      <c r="IG243" s="47"/>
      <c r="IH243" s="47"/>
      <c r="II243" s="47"/>
      <c r="IJ243" s="47"/>
      <c r="IK243" s="47"/>
      <c r="IL243" s="47"/>
      <c r="IM243" s="47"/>
      <c r="IN243" s="47"/>
      <c r="IO243" s="47"/>
      <c r="IP243" s="47"/>
      <c r="IQ243" s="47"/>
      <c r="IR243" s="47"/>
      <c r="IS243" s="47"/>
      <c r="IT243" s="47"/>
      <c r="IU243" s="47"/>
      <c r="IV243" s="47"/>
      <c r="IW243" s="47"/>
      <c r="IX243" s="47"/>
      <c r="IY243" s="47"/>
      <c r="IZ243" s="47"/>
      <c r="JA243" s="47"/>
      <c r="JB243" s="47"/>
      <c r="JC243" s="47"/>
      <c r="JD243" s="47"/>
      <c r="JE243" s="47"/>
      <c r="JF243" s="47"/>
      <c r="JG243" s="47"/>
      <c r="JH243" s="47"/>
      <c r="JI243" s="47"/>
      <c r="JJ243" s="47"/>
      <c r="JK243" s="47"/>
      <c r="JL243" s="47"/>
      <c r="JM243" s="47"/>
      <c r="JN243" s="47"/>
      <c r="JO243" s="47"/>
      <c r="JP243" s="47"/>
      <c r="JQ243" s="47"/>
      <c r="JR243" s="47"/>
      <c r="JS243" s="47"/>
      <c r="JT243" s="47"/>
      <c r="JU243" s="47"/>
      <c r="JV243" s="47"/>
      <c r="JW243" s="47"/>
      <c r="JX243" s="47"/>
      <c r="JY243" s="47"/>
      <c r="JZ243" s="47"/>
      <c r="KA243" s="47"/>
      <c r="KB243" s="47"/>
      <c r="KC243" s="47"/>
      <c r="KD243" s="47"/>
      <c r="KE243" s="47"/>
      <c r="KF243" s="47"/>
      <c r="KG243" s="47"/>
      <c r="KH243" s="47"/>
      <c r="KI243" s="47"/>
      <c r="KJ243" s="47"/>
      <c r="KK243" s="47"/>
      <c r="KL243" s="47"/>
      <c r="KM243" s="47"/>
      <c r="KN243" s="47"/>
      <c r="KO243" s="47"/>
      <c r="KP243" s="47"/>
      <c r="KQ243" s="47"/>
      <c r="KR243" s="47"/>
      <c r="KS243" s="47"/>
      <c r="KT243" s="47"/>
      <c r="KU243" s="47"/>
      <c r="KV243" s="47"/>
      <c r="KW243" s="47"/>
      <c r="KX243" s="47"/>
      <c r="KY243" s="47"/>
      <c r="KZ243" s="47"/>
      <c r="LA243" s="47"/>
      <c r="LB243" s="47"/>
      <c r="LC243" s="47"/>
      <c r="LD243" s="47"/>
      <c r="LE243" s="47"/>
      <c r="LF243" s="47"/>
      <c r="LG243" s="47"/>
      <c r="LH243" s="47"/>
      <c r="LI243" s="47"/>
      <c r="LJ243" s="47"/>
      <c r="LK243" s="47"/>
      <c r="LL243" s="47"/>
      <c r="LM243" s="47"/>
      <c r="LN243" s="47"/>
      <c r="LO243" s="47"/>
      <c r="LP243" s="47"/>
      <c r="LQ243" s="47"/>
      <c r="LR243" s="47"/>
      <c r="LS243" s="47"/>
      <c r="LT243" s="47"/>
      <c r="LU243" s="47"/>
      <c r="LV243" s="47"/>
      <c r="LW243" s="47"/>
      <c r="LX243" s="47"/>
      <c r="LY243" s="47"/>
      <c r="LZ243" s="47"/>
      <c r="MA243" s="47"/>
      <c r="MB243" s="47"/>
      <c r="MC243" s="47"/>
      <c r="MD243" s="47"/>
      <c r="ME243" s="47"/>
      <c r="MF243" s="47"/>
      <c r="MG243" s="47"/>
      <c r="MH243" s="47"/>
      <c r="MI243" s="47"/>
      <c r="MJ243" s="47"/>
      <c r="MK243" s="47"/>
      <c r="ML243" s="47"/>
      <c r="MM243" s="47"/>
      <c r="MN243" s="47"/>
      <c r="MO243" s="47"/>
      <c r="MP243" s="47"/>
      <c r="MQ243" s="47"/>
      <c r="MR243" s="47"/>
      <c r="MS243" s="47"/>
      <c r="MT243" s="47"/>
      <c r="MU243" s="47"/>
      <c r="MV243" s="47"/>
      <c r="MW243" s="47"/>
      <c r="MX243" s="47"/>
      <c r="MY243" s="47"/>
      <c r="MZ243" s="47"/>
      <c r="NA243" s="47"/>
      <c r="NB243" s="47"/>
      <c r="NC243" s="47"/>
      <c r="ND243" s="47"/>
      <c r="NE243" s="47"/>
      <c r="NF243" s="47"/>
      <c r="NG243" s="47"/>
      <c r="NH243" s="47"/>
      <c r="NI243" s="47"/>
      <c r="NJ243" s="47"/>
      <c r="NK243" s="47"/>
      <c r="NL243" s="47"/>
      <c r="NM243" s="47"/>
      <c r="NN243" s="47"/>
      <c r="NO243" s="47"/>
      <c r="NP243" s="47"/>
      <c r="NQ243" s="47"/>
      <c r="NR243" s="47"/>
      <c r="NS243" s="47"/>
      <c r="NT243" s="47"/>
      <c r="NU243" s="47"/>
      <c r="NV243" s="47"/>
      <c r="NW243" s="47"/>
      <c r="NX243" s="47"/>
      <c r="NY243" s="47"/>
      <c r="NZ243" s="47"/>
      <c r="OA243" s="47"/>
      <c r="OB243" s="47"/>
      <c r="OC243" s="47"/>
      <c r="OD243" s="47"/>
      <c r="OE243" s="47"/>
      <c r="OF243" s="47"/>
      <c r="OG243" s="47"/>
      <c r="OH243" s="47"/>
      <c r="OI243" s="47"/>
      <c r="OJ243" s="47"/>
      <c r="OK243" s="47"/>
      <c r="OL243" s="47"/>
      <c r="OM243" s="47"/>
      <c r="ON243" s="47"/>
      <c r="OO243" s="47"/>
      <c r="OP243" s="47"/>
      <c r="OQ243" s="47"/>
      <c r="OR243" s="47"/>
      <c r="OS243" s="47"/>
      <c r="OT243" s="47"/>
      <c r="OU243" s="47"/>
      <c r="OV243" s="47"/>
      <c r="OW243" s="47"/>
      <c r="OX243" s="47"/>
      <c r="OY243" s="47"/>
      <c r="OZ243" s="47"/>
      <c r="PA243" s="47"/>
      <c r="PB243" s="47"/>
      <c r="PC243" s="47"/>
      <c r="PD243" s="47"/>
      <c r="PE243" s="47"/>
      <c r="PF243" s="47"/>
      <c r="PG243" s="47"/>
      <c r="PH243" s="47"/>
      <c r="PI243" s="47"/>
      <c r="PJ243" s="47"/>
      <c r="PK243" s="47"/>
      <c r="PL243" s="47"/>
      <c r="PM243" s="47"/>
      <c r="PN243" s="47"/>
      <c r="PO243" s="47"/>
      <c r="PP243" s="47"/>
      <c r="PQ243" s="47"/>
      <c r="PR243" s="47"/>
      <c r="PS243" s="47"/>
      <c r="PT243" s="47"/>
      <c r="PU243" s="47"/>
      <c r="PV243" s="47"/>
      <c r="PW243" s="47"/>
      <c r="PX243" s="47"/>
      <c r="PY243" s="47"/>
      <c r="PZ243" s="47"/>
      <c r="QA243" s="47"/>
      <c r="QB243" s="47"/>
      <c r="QC243" s="47"/>
      <c r="QD243" s="47"/>
      <c r="QE243" s="47"/>
      <c r="QF243" s="47"/>
      <c r="QG243" s="47"/>
      <c r="QH243" s="47"/>
      <c r="QI243" s="47"/>
      <c r="QJ243" s="47"/>
      <c r="QK243" s="47"/>
      <c r="QL243" s="47"/>
      <c r="QM243" s="47"/>
      <c r="QN243" s="47"/>
      <c r="QO243" s="47"/>
      <c r="QP243" s="47"/>
      <c r="QQ243" s="47"/>
      <c r="QR243" s="47"/>
      <c r="QS243" s="47"/>
      <c r="QT243" s="47"/>
      <c r="QU243" s="47"/>
      <c r="QV243" s="47"/>
      <c r="QW243" s="47"/>
      <c r="QX243" s="47"/>
      <c r="QY243" s="47"/>
      <c r="QZ243" s="47"/>
      <c r="RA243" s="47"/>
      <c r="RB243" s="47"/>
      <c r="RC243" s="47"/>
      <c r="RD243" s="47"/>
      <c r="RE243" s="47"/>
      <c r="RF243" s="47"/>
      <c r="RG243" s="47"/>
      <c r="RH243" s="47"/>
      <c r="RI243" s="47"/>
      <c r="RJ243" s="47"/>
      <c r="RK243" s="47"/>
      <c r="RL243" s="47"/>
      <c r="RM243" s="47"/>
      <c r="RN243" s="47"/>
      <c r="RO243" s="47"/>
      <c r="RP243" s="47"/>
      <c r="RQ243" s="47"/>
      <c r="RR243" s="47"/>
      <c r="RS243" s="47"/>
      <c r="RT243" s="47"/>
      <c r="RU243" s="47"/>
      <c r="RV243" s="47"/>
      <c r="RW243" s="47"/>
      <c r="RX243" s="47"/>
      <c r="RY243" s="47"/>
      <c r="RZ243" s="47"/>
      <c r="SA243" s="47"/>
    </row>
    <row r="244" spans="1:495" s="48" customFormat="1" ht="12.75">
      <c r="A244" s="107"/>
      <c r="B244" s="108"/>
      <c r="C244" s="35" t="s">
        <v>5</v>
      </c>
      <c r="D244" s="20">
        <v>6679.5828899999997</v>
      </c>
      <c r="E244" s="20">
        <v>6679.5828899999997</v>
      </c>
      <c r="F244" s="20">
        <v>1465</v>
      </c>
      <c r="G244" s="1">
        <f t="shared" si="99"/>
        <v>0.21932507225761819</v>
      </c>
      <c r="H244" s="73"/>
      <c r="I244" s="93"/>
      <c r="J244" s="75"/>
      <c r="K244" s="75"/>
      <c r="L244" s="75"/>
      <c r="M244" s="7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c r="CG244" s="47"/>
      <c r="CH244" s="47"/>
      <c r="CI244" s="47"/>
      <c r="CJ244" s="47"/>
      <c r="CK244" s="47"/>
      <c r="CL244" s="47"/>
      <c r="CM244" s="47"/>
      <c r="CN244" s="47"/>
      <c r="CO244" s="47"/>
      <c r="CP244" s="47"/>
      <c r="CQ244" s="47"/>
      <c r="CR244" s="47"/>
      <c r="CS244" s="47"/>
      <c r="CT244" s="47"/>
      <c r="CU244" s="47"/>
      <c r="CV244" s="47"/>
      <c r="CW244" s="47"/>
      <c r="CX244" s="47"/>
      <c r="CY244" s="47"/>
      <c r="CZ244" s="47"/>
      <c r="DA244" s="47"/>
      <c r="DB244" s="47"/>
      <c r="DC244" s="47"/>
      <c r="DD244" s="47"/>
      <c r="DE244" s="47"/>
      <c r="DF244" s="47"/>
      <c r="DG244" s="47"/>
      <c r="DH244" s="47"/>
      <c r="DI244" s="47"/>
      <c r="DJ244" s="47"/>
      <c r="DK244" s="47"/>
      <c r="DL244" s="47"/>
      <c r="DM244" s="47"/>
      <c r="DN244" s="47"/>
      <c r="DO244" s="47"/>
      <c r="DP244" s="47"/>
      <c r="DQ244" s="47"/>
      <c r="DR244" s="47"/>
      <c r="DS244" s="47"/>
      <c r="DT244" s="47"/>
      <c r="DU244" s="47"/>
      <c r="DV244" s="47"/>
      <c r="DW244" s="47"/>
      <c r="DX244" s="47"/>
      <c r="DY244" s="47"/>
      <c r="DZ244" s="47"/>
      <c r="EA244" s="47"/>
      <c r="EB244" s="47"/>
      <c r="EC244" s="47"/>
      <c r="ED244" s="47"/>
      <c r="EE244" s="47"/>
      <c r="EF244" s="47"/>
      <c r="EG244" s="47"/>
      <c r="EH244" s="47"/>
      <c r="EI244" s="47"/>
      <c r="EJ244" s="47"/>
      <c r="EK244" s="47"/>
      <c r="EL244" s="47"/>
      <c r="EM244" s="47"/>
      <c r="EN244" s="47"/>
      <c r="EO244" s="47"/>
      <c r="EP244" s="47"/>
      <c r="EQ244" s="47"/>
      <c r="ER244" s="47"/>
      <c r="ES244" s="47"/>
      <c r="ET244" s="47"/>
      <c r="EU244" s="47"/>
      <c r="EV244" s="47"/>
      <c r="EW244" s="47"/>
      <c r="EX244" s="47"/>
      <c r="EY244" s="47"/>
      <c r="EZ244" s="47"/>
      <c r="FA244" s="47"/>
      <c r="FB244" s="47"/>
      <c r="FC244" s="47"/>
      <c r="FD244" s="47"/>
      <c r="FE244" s="47"/>
      <c r="FF244" s="47"/>
      <c r="FG244" s="47"/>
      <c r="FH244" s="47"/>
      <c r="FI244" s="47"/>
      <c r="FJ244" s="47"/>
      <c r="FK244" s="47"/>
      <c r="FL244" s="47"/>
      <c r="FM244" s="47"/>
      <c r="FN244" s="47"/>
      <c r="FO244" s="47"/>
      <c r="FP244" s="47"/>
      <c r="FQ244" s="47"/>
      <c r="FR244" s="47"/>
      <c r="FS244" s="47"/>
      <c r="FT244" s="47"/>
      <c r="FU244" s="47"/>
      <c r="FV244" s="47"/>
      <c r="FW244" s="47"/>
      <c r="FX244" s="47"/>
      <c r="FY244" s="47"/>
      <c r="FZ244" s="47"/>
      <c r="GA244" s="47"/>
      <c r="GB244" s="47"/>
      <c r="GC244" s="47"/>
      <c r="GD244" s="47"/>
      <c r="GE244" s="47"/>
      <c r="GF244" s="47"/>
      <c r="GG244" s="47"/>
      <c r="GH244" s="47"/>
      <c r="GI244" s="47"/>
      <c r="GJ244" s="47"/>
      <c r="GK244" s="47"/>
      <c r="GL244" s="47"/>
      <c r="GM244" s="47"/>
      <c r="GN244" s="47"/>
      <c r="GO244" s="47"/>
      <c r="GP244" s="47"/>
      <c r="GQ244" s="47"/>
      <c r="GR244" s="47"/>
      <c r="GS244" s="47"/>
      <c r="GT244" s="47"/>
      <c r="GU244" s="47"/>
      <c r="GV244" s="47"/>
      <c r="GW244" s="47"/>
      <c r="GX244" s="47"/>
      <c r="GY244" s="47"/>
      <c r="GZ244" s="47"/>
      <c r="HA244" s="47"/>
      <c r="HB244" s="47"/>
      <c r="HC244" s="47"/>
      <c r="HD244" s="47"/>
      <c r="HE244" s="47"/>
      <c r="HF244" s="47"/>
      <c r="HG244" s="47"/>
      <c r="HH244" s="47"/>
      <c r="HI244" s="47"/>
      <c r="HJ244" s="47"/>
      <c r="HK244" s="47"/>
      <c r="HL244" s="47"/>
      <c r="HM244" s="47"/>
      <c r="HN244" s="47"/>
      <c r="HO244" s="47"/>
      <c r="HP244" s="47"/>
      <c r="HQ244" s="47"/>
      <c r="HR244" s="47"/>
      <c r="HS244" s="47"/>
      <c r="HT244" s="47"/>
      <c r="HU244" s="47"/>
      <c r="HV244" s="47"/>
      <c r="HW244" s="47"/>
      <c r="HX244" s="47"/>
      <c r="HY244" s="47"/>
      <c r="HZ244" s="47"/>
      <c r="IA244" s="47"/>
      <c r="IB244" s="47"/>
      <c r="IC244" s="47"/>
      <c r="ID244" s="47"/>
      <c r="IE244" s="47"/>
      <c r="IF244" s="47"/>
      <c r="IG244" s="47"/>
      <c r="IH244" s="47"/>
      <c r="II244" s="47"/>
      <c r="IJ244" s="47"/>
      <c r="IK244" s="47"/>
      <c r="IL244" s="47"/>
      <c r="IM244" s="47"/>
      <c r="IN244" s="47"/>
      <c r="IO244" s="47"/>
      <c r="IP244" s="47"/>
      <c r="IQ244" s="47"/>
      <c r="IR244" s="47"/>
      <c r="IS244" s="47"/>
      <c r="IT244" s="47"/>
      <c r="IU244" s="47"/>
      <c r="IV244" s="47"/>
      <c r="IW244" s="47"/>
      <c r="IX244" s="47"/>
      <c r="IY244" s="47"/>
      <c r="IZ244" s="47"/>
      <c r="JA244" s="47"/>
      <c r="JB244" s="47"/>
      <c r="JC244" s="47"/>
      <c r="JD244" s="47"/>
      <c r="JE244" s="47"/>
      <c r="JF244" s="47"/>
      <c r="JG244" s="47"/>
      <c r="JH244" s="47"/>
      <c r="JI244" s="47"/>
      <c r="JJ244" s="47"/>
      <c r="JK244" s="47"/>
      <c r="JL244" s="47"/>
      <c r="JM244" s="47"/>
      <c r="JN244" s="47"/>
      <c r="JO244" s="47"/>
      <c r="JP244" s="47"/>
      <c r="JQ244" s="47"/>
      <c r="JR244" s="47"/>
      <c r="JS244" s="47"/>
      <c r="JT244" s="47"/>
      <c r="JU244" s="47"/>
      <c r="JV244" s="47"/>
      <c r="JW244" s="47"/>
      <c r="JX244" s="47"/>
      <c r="JY244" s="47"/>
      <c r="JZ244" s="47"/>
      <c r="KA244" s="47"/>
      <c r="KB244" s="47"/>
      <c r="KC244" s="47"/>
      <c r="KD244" s="47"/>
      <c r="KE244" s="47"/>
      <c r="KF244" s="47"/>
      <c r="KG244" s="47"/>
      <c r="KH244" s="47"/>
      <c r="KI244" s="47"/>
      <c r="KJ244" s="47"/>
      <c r="KK244" s="47"/>
      <c r="KL244" s="47"/>
      <c r="KM244" s="47"/>
      <c r="KN244" s="47"/>
      <c r="KO244" s="47"/>
      <c r="KP244" s="47"/>
      <c r="KQ244" s="47"/>
      <c r="KR244" s="47"/>
      <c r="KS244" s="47"/>
      <c r="KT244" s="47"/>
      <c r="KU244" s="47"/>
      <c r="KV244" s="47"/>
      <c r="KW244" s="47"/>
      <c r="KX244" s="47"/>
      <c r="KY244" s="47"/>
      <c r="KZ244" s="47"/>
      <c r="LA244" s="47"/>
      <c r="LB244" s="47"/>
      <c r="LC244" s="47"/>
      <c r="LD244" s="47"/>
      <c r="LE244" s="47"/>
      <c r="LF244" s="47"/>
      <c r="LG244" s="47"/>
      <c r="LH244" s="47"/>
      <c r="LI244" s="47"/>
      <c r="LJ244" s="47"/>
      <c r="LK244" s="47"/>
      <c r="LL244" s="47"/>
      <c r="LM244" s="47"/>
      <c r="LN244" s="47"/>
      <c r="LO244" s="47"/>
      <c r="LP244" s="47"/>
      <c r="LQ244" s="47"/>
      <c r="LR244" s="47"/>
      <c r="LS244" s="47"/>
      <c r="LT244" s="47"/>
      <c r="LU244" s="47"/>
      <c r="LV244" s="47"/>
      <c r="LW244" s="47"/>
      <c r="LX244" s="47"/>
      <c r="LY244" s="47"/>
      <c r="LZ244" s="47"/>
      <c r="MA244" s="47"/>
      <c r="MB244" s="47"/>
      <c r="MC244" s="47"/>
      <c r="MD244" s="47"/>
      <c r="ME244" s="47"/>
      <c r="MF244" s="47"/>
      <c r="MG244" s="47"/>
      <c r="MH244" s="47"/>
      <c r="MI244" s="47"/>
      <c r="MJ244" s="47"/>
      <c r="MK244" s="47"/>
      <c r="ML244" s="47"/>
      <c r="MM244" s="47"/>
      <c r="MN244" s="47"/>
      <c r="MO244" s="47"/>
      <c r="MP244" s="47"/>
      <c r="MQ244" s="47"/>
      <c r="MR244" s="47"/>
      <c r="MS244" s="47"/>
      <c r="MT244" s="47"/>
      <c r="MU244" s="47"/>
      <c r="MV244" s="47"/>
      <c r="MW244" s="47"/>
      <c r="MX244" s="47"/>
      <c r="MY244" s="47"/>
      <c r="MZ244" s="47"/>
      <c r="NA244" s="47"/>
      <c r="NB244" s="47"/>
      <c r="NC244" s="47"/>
      <c r="ND244" s="47"/>
      <c r="NE244" s="47"/>
      <c r="NF244" s="47"/>
      <c r="NG244" s="47"/>
      <c r="NH244" s="47"/>
      <c r="NI244" s="47"/>
      <c r="NJ244" s="47"/>
      <c r="NK244" s="47"/>
      <c r="NL244" s="47"/>
      <c r="NM244" s="47"/>
      <c r="NN244" s="47"/>
      <c r="NO244" s="47"/>
      <c r="NP244" s="47"/>
      <c r="NQ244" s="47"/>
      <c r="NR244" s="47"/>
      <c r="NS244" s="47"/>
      <c r="NT244" s="47"/>
      <c r="NU244" s="47"/>
      <c r="NV244" s="47"/>
      <c r="NW244" s="47"/>
      <c r="NX244" s="47"/>
      <c r="NY244" s="47"/>
      <c r="NZ244" s="47"/>
      <c r="OA244" s="47"/>
      <c r="OB244" s="47"/>
      <c r="OC244" s="47"/>
      <c r="OD244" s="47"/>
      <c r="OE244" s="47"/>
      <c r="OF244" s="47"/>
      <c r="OG244" s="47"/>
      <c r="OH244" s="47"/>
      <c r="OI244" s="47"/>
      <c r="OJ244" s="47"/>
      <c r="OK244" s="47"/>
      <c r="OL244" s="47"/>
      <c r="OM244" s="47"/>
      <c r="ON244" s="47"/>
      <c r="OO244" s="47"/>
      <c r="OP244" s="47"/>
      <c r="OQ244" s="47"/>
      <c r="OR244" s="47"/>
      <c r="OS244" s="47"/>
      <c r="OT244" s="47"/>
      <c r="OU244" s="47"/>
      <c r="OV244" s="47"/>
      <c r="OW244" s="47"/>
      <c r="OX244" s="47"/>
      <c r="OY244" s="47"/>
      <c r="OZ244" s="47"/>
      <c r="PA244" s="47"/>
      <c r="PB244" s="47"/>
      <c r="PC244" s="47"/>
      <c r="PD244" s="47"/>
      <c r="PE244" s="47"/>
      <c r="PF244" s="47"/>
      <c r="PG244" s="47"/>
      <c r="PH244" s="47"/>
      <c r="PI244" s="47"/>
      <c r="PJ244" s="47"/>
      <c r="PK244" s="47"/>
      <c r="PL244" s="47"/>
      <c r="PM244" s="47"/>
      <c r="PN244" s="47"/>
      <c r="PO244" s="47"/>
      <c r="PP244" s="47"/>
      <c r="PQ244" s="47"/>
      <c r="PR244" s="47"/>
      <c r="PS244" s="47"/>
      <c r="PT244" s="47"/>
      <c r="PU244" s="47"/>
      <c r="PV244" s="47"/>
      <c r="PW244" s="47"/>
      <c r="PX244" s="47"/>
      <c r="PY244" s="47"/>
      <c r="PZ244" s="47"/>
      <c r="QA244" s="47"/>
      <c r="QB244" s="47"/>
      <c r="QC244" s="47"/>
      <c r="QD244" s="47"/>
      <c r="QE244" s="47"/>
      <c r="QF244" s="47"/>
      <c r="QG244" s="47"/>
      <c r="QH244" s="47"/>
      <c r="QI244" s="47"/>
      <c r="QJ244" s="47"/>
      <c r="QK244" s="47"/>
      <c r="QL244" s="47"/>
      <c r="QM244" s="47"/>
      <c r="QN244" s="47"/>
      <c r="QO244" s="47"/>
      <c r="QP244" s="47"/>
      <c r="QQ244" s="47"/>
      <c r="QR244" s="47"/>
      <c r="QS244" s="47"/>
      <c r="QT244" s="47"/>
      <c r="QU244" s="47"/>
      <c r="QV244" s="47"/>
      <c r="QW244" s="47"/>
      <c r="QX244" s="47"/>
      <c r="QY244" s="47"/>
      <c r="QZ244" s="47"/>
      <c r="RA244" s="47"/>
      <c r="RB244" s="47"/>
      <c r="RC244" s="47"/>
      <c r="RD244" s="47"/>
      <c r="RE244" s="47"/>
      <c r="RF244" s="47"/>
      <c r="RG244" s="47"/>
      <c r="RH244" s="47"/>
      <c r="RI244" s="47"/>
      <c r="RJ244" s="47"/>
      <c r="RK244" s="47"/>
      <c r="RL244" s="47"/>
      <c r="RM244" s="47"/>
      <c r="RN244" s="47"/>
      <c r="RO244" s="47"/>
      <c r="RP244" s="47"/>
      <c r="RQ244" s="47"/>
      <c r="RR244" s="47"/>
      <c r="RS244" s="47"/>
      <c r="RT244" s="47"/>
      <c r="RU244" s="47"/>
      <c r="RV244" s="47"/>
      <c r="RW244" s="47"/>
      <c r="RX244" s="47"/>
      <c r="RY244" s="47"/>
      <c r="RZ244" s="47"/>
      <c r="SA244" s="47"/>
    </row>
    <row r="245" spans="1:495" s="48" customFormat="1" ht="12.75">
      <c r="A245" s="107"/>
      <c r="B245" s="108"/>
      <c r="C245" s="35" t="s">
        <v>6</v>
      </c>
      <c r="D245" s="20">
        <v>1700</v>
      </c>
      <c r="E245" s="20">
        <v>1700</v>
      </c>
      <c r="F245" s="20">
        <v>0</v>
      </c>
      <c r="G245" s="1">
        <f t="shared" si="99"/>
        <v>0</v>
      </c>
      <c r="H245" s="73"/>
      <c r="I245" s="93"/>
      <c r="J245" s="75"/>
      <c r="K245" s="75"/>
      <c r="L245" s="75"/>
      <c r="M245" s="7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c r="CE245" s="47"/>
      <c r="CF245" s="47"/>
      <c r="CG245" s="47"/>
      <c r="CH245" s="47"/>
      <c r="CI245" s="47"/>
      <c r="CJ245" s="47"/>
      <c r="CK245" s="47"/>
      <c r="CL245" s="47"/>
      <c r="CM245" s="47"/>
      <c r="CN245" s="47"/>
      <c r="CO245" s="47"/>
      <c r="CP245" s="47"/>
      <c r="CQ245" s="47"/>
      <c r="CR245" s="47"/>
      <c r="CS245" s="47"/>
      <c r="CT245" s="47"/>
      <c r="CU245" s="47"/>
      <c r="CV245" s="47"/>
      <c r="CW245" s="47"/>
      <c r="CX245" s="47"/>
      <c r="CY245" s="47"/>
      <c r="CZ245" s="47"/>
      <c r="DA245" s="47"/>
      <c r="DB245" s="47"/>
      <c r="DC245" s="47"/>
      <c r="DD245" s="47"/>
      <c r="DE245" s="47"/>
      <c r="DF245" s="47"/>
      <c r="DG245" s="47"/>
      <c r="DH245" s="47"/>
      <c r="DI245" s="47"/>
      <c r="DJ245" s="47"/>
      <c r="DK245" s="47"/>
      <c r="DL245" s="47"/>
      <c r="DM245" s="47"/>
      <c r="DN245" s="47"/>
      <c r="DO245" s="47"/>
      <c r="DP245" s="47"/>
      <c r="DQ245" s="47"/>
      <c r="DR245" s="47"/>
      <c r="DS245" s="47"/>
      <c r="DT245" s="47"/>
      <c r="DU245" s="47"/>
      <c r="DV245" s="47"/>
      <c r="DW245" s="47"/>
      <c r="DX245" s="47"/>
      <c r="DY245" s="47"/>
      <c r="DZ245" s="47"/>
      <c r="EA245" s="47"/>
      <c r="EB245" s="47"/>
      <c r="EC245" s="47"/>
      <c r="ED245" s="47"/>
      <c r="EE245" s="47"/>
      <c r="EF245" s="47"/>
      <c r="EG245" s="47"/>
      <c r="EH245" s="47"/>
      <c r="EI245" s="47"/>
      <c r="EJ245" s="47"/>
      <c r="EK245" s="47"/>
      <c r="EL245" s="47"/>
      <c r="EM245" s="47"/>
      <c r="EN245" s="47"/>
      <c r="EO245" s="47"/>
      <c r="EP245" s="47"/>
      <c r="EQ245" s="47"/>
      <c r="ER245" s="47"/>
      <c r="ES245" s="47"/>
      <c r="ET245" s="47"/>
      <c r="EU245" s="47"/>
      <c r="EV245" s="47"/>
      <c r="EW245" s="47"/>
      <c r="EX245" s="47"/>
      <c r="EY245" s="47"/>
      <c r="EZ245" s="47"/>
      <c r="FA245" s="47"/>
      <c r="FB245" s="47"/>
      <c r="FC245" s="47"/>
      <c r="FD245" s="47"/>
      <c r="FE245" s="47"/>
      <c r="FF245" s="47"/>
      <c r="FG245" s="47"/>
      <c r="FH245" s="47"/>
      <c r="FI245" s="47"/>
      <c r="FJ245" s="47"/>
      <c r="FK245" s="47"/>
      <c r="FL245" s="47"/>
      <c r="FM245" s="47"/>
      <c r="FN245" s="47"/>
      <c r="FO245" s="47"/>
      <c r="FP245" s="47"/>
      <c r="FQ245" s="47"/>
      <c r="FR245" s="47"/>
      <c r="FS245" s="47"/>
      <c r="FT245" s="47"/>
      <c r="FU245" s="47"/>
      <c r="FV245" s="47"/>
      <c r="FW245" s="47"/>
      <c r="FX245" s="47"/>
      <c r="FY245" s="47"/>
      <c r="FZ245" s="47"/>
      <c r="GA245" s="47"/>
      <c r="GB245" s="47"/>
      <c r="GC245" s="47"/>
      <c r="GD245" s="47"/>
      <c r="GE245" s="47"/>
      <c r="GF245" s="47"/>
      <c r="GG245" s="47"/>
      <c r="GH245" s="47"/>
      <c r="GI245" s="47"/>
      <c r="GJ245" s="47"/>
      <c r="GK245" s="47"/>
      <c r="GL245" s="47"/>
      <c r="GM245" s="47"/>
      <c r="GN245" s="47"/>
      <c r="GO245" s="47"/>
      <c r="GP245" s="47"/>
      <c r="GQ245" s="47"/>
      <c r="GR245" s="47"/>
      <c r="GS245" s="47"/>
      <c r="GT245" s="47"/>
      <c r="GU245" s="47"/>
      <c r="GV245" s="47"/>
      <c r="GW245" s="47"/>
      <c r="GX245" s="47"/>
      <c r="GY245" s="47"/>
      <c r="GZ245" s="47"/>
      <c r="HA245" s="47"/>
      <c r="HB245" s="47"/>
      <c r="HC245" s="47"/>
      <c r="HD245" s="47"/>
      <c r="HE245" s="47"/>
      <c r="HF245" s="47"/>
      <c r="HG245" s="47"/>
      <c r="HH245" s="47"/>
      <c r="HI245" s="47"/>
      <c r="HJ245" s="47"/>
      <c r="HK245" s="47"/>
      <c r="HL245" s="47"/>
      <c r="HM245" s="47"/>
      <c r="HN245" s="47"/>
      <c r="HO245" s="47"/>
      <c r="HP245" s="47"/>
      <c r="HQ245" s="47"/>
      <c r="HR245" s="47"/>
      <c r="HS245" s="47"/>
      <c r="HT245" s="47"/>
      <c r="HU245" s="47"/>
      <c r="HV245" s="47"/>
      <c r="HW245" s="47"/>
      <c r="HX245" s="47"/>
      <c r="HY245" s="47"/>
      <c r="HZ245" s="47"/>
      <c r="IA245" s="47"/>
      <c r="IB245" s="47"/>
      <c r="IC245" s="47"/>
      <c r="ID245" s="47"/>
      <c r="IE245" s="47"/>
      <c r="IF245" s="47"/>
      <c r="IG245" s="47"/>
      <c r="IH245" s="47"/>
      <c r="II245" s="47"/>
      <c r="IJ245" s="47"/>
      <c r="IK245" s="47"/>
      <c r="IL245" s="47"/>
      <c r="IM245" s="47"/>
      <c r="IN245" s="47"/>
      <c r="IO245" s="47"/>
      <c r="IP245" s="47"/>
      <c r="IQ245" s="47"/>
      <c r="IR245" s="47"/>
      <c r="IS245" s="47"/>
      <c r="IT245" s="47"/>
      <c r="IU245" s="47"/>
      <c r="IV245" s="47"/>
      <c r="IW245" s="47"/>
      <c r="IX245" s="47"/>
      <c r="IY245" s="47"/>
      <c r="IZ245" s="47"/>
      <c r="JA245" s="47"/>
      <c r="JB245" s="47"/>
      <c r="JC245" s="47"/>
      <c r="JD245" s="47"/>
      <c r="JE245" s="47"/>
      <c r="JF245" s="47"/>
      <c r="JG245" s="47"/>
      <c r="JH245" s="47"/>
      <c r="JI245" s="47"/>
      <c r="JJ245" s="47"/>
      <c r="JK245" s="47"/>
      <c r="JL245" s="47"/>
      <c r="JM245" s="47"/>
      <c r="JN245" s="47"/>
      <c r="JO245" s="47"/>
      <c r="JP245" s="47"/>
      <c r="JQ245" s="47"/>
      <c r="JR245" s="47"/>
      <c r="JS245" s="47"/>
      <c r="JT245" s="47"/>
      <c r="JU245" s="47"/>
      <c r="JV245" s="47"/>
      <c r="JW245" s="47"/>
      <c r="JX245" s="47"/>
      <c r="JY245" s="47"/>
      <c r="JZ245" s="47"/>
      <c r="KA245" s="47"/>
      <c r="KB245" s="47"/>
      <c r="KC245" s="47"/>
      <c r="KD245" s="47"/>
      <c r="KE245" s="47"/>
      <c r="KF245" s="47"/>
      <c r="KG245" s="47"/>
      <c r="KH245" s="47"/>
      <c r="KI245" s="47"/>
      <c r="KJ245" s="47"/>
      <c r="KK245" s="47"/>
      <c r="KL245" s="47"/>
      <c r="KM245" s="47"/>
      <c r="KN245" s="47"/>
      <c r="KO245" s="47"/>
      <c r="KP245" s="47"/>
      <c r="KQ245" s="47"/>
      <c r="KR245" s="47"/>
      <c r="KS245" s="47"/>
      <c r="KT245" s="47"/>
      <c r="KU245" s="47"/>
      <c r="KV245" s="47"/>
      <c r="KW245" s="47"/>
      <c r="KX245" s="47"/>
      <c r="KY245" s="47"/>
      <c r="KZ245" s="47"/>
      <c r="LA245" s="47"/>
      <c r="LB245" s="47"/>
      <c r="LC245" s="47"/>
      <c r="LD245" s="47"/>
      <c r="LE245" s="47"/>
      <c r="LF245" s="47"/>
      <c r="LG245" s="47"/>
      <c r="LH245" s="47"/>
      <c r="LI245" s="47"/>
      <c r="LJ245" s="47"/>
      <c r="LK245" s="47"/>
      <c r="LL245" s="47"/>
      <c r="LM245" s="47"/>
      <c r="LN245" s="47"/>
      <c r="LO245" s="47"/>
      <c r="LP245" s="47"/>
      <c r="LQ245" s="47"/>
      <c r="LR245" s="47"/>
      <c r="LS245" s="47"/>
      <c r="LT245" s="47"/>
      <c r="LU245" s="47"/>
      <c r="LV245" s="47"/>
      <c r="LW245" s="47"/>
      <c r="LX245" s="47"/>
      <c r="LY245" s="47"/>
      <c r="LZ245" s="47"/>
      <c r="MA245" s="47"/>
      <c r="MB245" s="47"/>
      <c r="MC245" s="47"/>
      <c r="MD245" s="47"/>
      <c r="ME245" s="47"/>
      <c r="MF245" s="47"/>
      <c r="MG245" s="47"/>
      <c r="MH245" s="47"/>
      <c r="MI245" s="47"/>
      <c r="MJ245" s="47"/>
      <c r="MK245" s="47"/>
      <c r="ML245" s="47"/>
      <c r="MM245" s="47"/>
      <c r="MN245" s="47"/>
      <c r="MO245" s="47"/>
      <c r="MP245" s="47"/>
      <c r="MQ245" s="47"/>
      <c r="MR245" s="47"/>
      <c r="MS245" s="47"/>
      <c r="MT245" s="47"/>
      <c r="MU245" s="47"/>
      <c r="MV245" s="47"/>
      <c r="MW245" s="47"/>
      <c r="MX245" s="47"/>
      <c r="MY245" s="47"/>
      <c r="MZ245" s="47"/>
      <c r="NA245" s="47"/>
      <c r="NB245" s="47"/>
      <c r="NC245" s="47"/>
      <c r="ND245" s="47"/>
      <c r="NE245" s="47"/>
      <c r="NF245" s="47"/>
      <c r="NG245" s="47"/>
      <c r="NH245" s="47"/>
      <c r="NI245" s="47"/>
      <c r="NJ245" s="47"/>
      <c r="NK245" s="47"/>
      <c r="NL245" s="47"/>
      <c r="NM245" s="47"/>
      <c r="NN245" s="47"/>
      <c r="NO245" s="47"/>
      <c r="NP245" s="47"/>
      <c r="NQ245" s="47"/>
      <c r="NR245" s="47"/>
      <c r="NS245" s="47"/>
      <c r="NT245" s="47"/>
      <c r="NU245" s="47"/>
      <c r="NV245" s="47"/>
      <c r="NW245" s="47"/>
      <c r="NX245" s="47"/>
      <c r="NY245" s="47"/>
      <c r="NZ245" s="47"/>
      <c r="OA245" s="47"/>
      <c r="OB245" s="47"/>
      <c r="OC245" s="47"/>
      <c r="OD245" s="47"/>
      <c r="OE245" s="47"/>
      <c r="OF245" s="47"/>
      <c r="OG245" s="47"/>
      <c r="OH245" s="47"/>
      <c r="OI245" s="47"/>
      <c r="OJ245" s="47"/>
      <c r="OK245" s="47"/>
      <c r="OL245" s="47"/>
      <c r="OM245" s="47"/>
      <c r="ON245" s="47"/>
      <c r="OO245" s="47"/>
      <c r="OP245" s="47"/>
      <c r="OQ245" s="47"/>
      <c r="OR245" s="47"/>
      <c r="OS245" s="47"/>
      <c r="OT245" s="47"/>
      <c r="OU245" s="47"/>
      <c r="OV245" s="47"/>
      <c r="OW245" s="47"/>
      <c r="OX245" s="47"/>
      <c r="OY245" s="47"/>
      <c r="OZ245" s="47"/>
      <c r="PA245" s="47"/>
      <c r="PB245" s="47"/>
      <c r="PC245" s="47"/>
      <c r="PD245" s="47"/>
      <c r="PE245" s="47"/>
      <c r="PF245" s="47"/>
      <c r="PG245" s="47"/>
      <c r="PH245" s="47"/>
      <c r="PI245" s="47"/>
      <c r="PJ245" s="47"/>
      <c r="PK245" s="47"/>
      <c r="PL245" s="47"/>
      <c r="PM245" s="47"/>
      <c r="PN245" s="47"/>
      <c r="PO245" s="47"/>
      <c r="PP245" s="47"/>
      <c r="PQ245" s="47"/>
      <c r="PR245" s="47"/>
      <c r="PS245" s="47"/>
      <c r="PT245" s="47"/>
      <c r="PU245" s="47"/>
      <c r="PV245" s="47"/>
      <c r="PW245" s="47"/>
      <c r="PX245" s="47"/>
      <c r="PY245" s="47"/>
      <c r="PZ245" s="47"/>
      <c r="QA245" s="47"/>
      <c r="QB245" s="47"/>
      <c r="QC245" s="47"/>
      <c r="QD245" s="47"/>
      <c r="QE245" s="47"/>
      <c r="QF245" s="47"/>
      <c r="QG245" s="47"/>
      <c r="QH245" s="47"/>
      <c r="QI245" s="47"/>
      <c r="QJ245" s="47"/>
      <c r="QK245" s="47"/>
      <c r="QL245" s="47"/>
      <c r="QM245" s="47"/>
      <c r="QN245" s="47"/>
      <c r="QO245" s="47"/>
      <c r="QP245" s="47"/>
      <c r="QQ245" s="47"/>
      <c r="QR245" s="47"/>
      <c r="QS245" s="47"/>
      <c r="QT245" s="47"/>
      <c r="QU245" s="47"/>
      <c r="QV245" s="47"/>
      <c r="QW245" s="47"/>
      <c r="QX245" s="47"/>
      <c r="QY245" s="47"/>
      <c r="QZ245" s="47"/>
      <c r="RA245" s="47"/>
      <c r="RB245" s="47"/>
      <c r="RC245" s="47"/>
      <c r="RD245" s="47"/>
      <c r="RE245" s="47"/>
      <c r="RF245" s="47"/>
      <c r="RG245" s="47"/>
      <c r="RH245" s="47"/>
      <c r="RI245" s="47"/>
      <c r="RJ245" s="47"/>
      <c r="RK245" s="47"/>
      <c r="RL245" s="47"/>
      <c r="RM245" s="47"/>
      <c r="RN245" s="47"/>
      <c r="RO245" s="47"/>
      <c r="RP245" s="47"/>
      <c r="RQ245" s="47"/>
      <c r="RR245" s="47"/>
      <c r="RS245" s="47"/>
      <c r="RT245" s="47"/>
      <c r="RU245" s="47"/>
      <c r="RV245" s="47"/>
      <c r="RW245" s="47"/>
      <c r="RX245" s="47"/>
      <c r="RY245" s="47"/>
      <c r="RZ245" s="47"/>
      <c r="SA245" s="47"/>
    </row>
    <row r="246" spans="1:495" s="48" customFormat="1" ht="12.75">
      <c r="A246" s="107"/>
      <c r="B246" s="108"/>
      <c r="C246" s="35" t="s">
        <v>7</v>
      </c>
      <c r="D246" s="20">
        <v>0</v>
      </c>
      <c r="E246" s="20">
        <v>0</v>
      </c>
      <c r="F246" s="20">
        <v>0</v>
      </c>
      <c r="G246" s="20">
        <v>0</v>
      </c>
      <c r="H246" s="73"/>
      <c r="I246" s="93"/>
      <c r="J246" s="75"/>
      <c r="K246" s="75"/>
      <c r="L246" s="75"/>
      <c r="M246" s="7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c r="BM246" s="47"/>
      <c r="BN246" s="47"/>
      <c r="BO246" s="47"/>
      <c r="BP246" s="47"/>
      <c r="BQ246" s="47"/>
      <c r="BR246" s="47"/>
      <c r="BS246" s="47"/>
      <c r="BT246" s="47"/>
      <c r="BU246" s="47"/>
      <c r="BV246" s="47"/>
      <c r="BW246" s="47"/>
      <c r="BX246" s="47"/>
      <c r="BY246" s="47"/>
      <c r="BZ246" s="47"/>
      <c r="CA246" s="47"/>
      <c r="CB246" s="47"/>
      <c r="CC246" s="47"/>
      <c r="CD246" s="47"/>
      <c r="CE246" s="47"/>
      <c r="CF246" s="47"/>
      <c r="CG246" s="47"/>
      <c r="CH246" s="47"/>
      <c r="CI246" s="47"/>
      <c r="CJ246" s="47"/>
      <c r="CK246" s="47"/>
      <c r="CL246" s="47"/>
      <c r="CM246" s="47"/>
      <c r="CN246" s="47"/>
      <c r="CO246" s="47"/>
      <c r="CP246" s="47"/>
      <c r="CQ246" s="47"/>
      <c r="CR246" s="47"/>
      <c r="CS246" s="47"/>
      <c r="CT246" s="47"/>
      <c r="CU246" s="47"/>
      <c r="CV246" s="47"/>
      <c r="CW246" s="47"/>
      <c r="CX246" s="47"/>
      <c r="CY246" s="47"/>
      <c r="CZ246" s="47"/>
      <c r="DA246" s="47"/>
      <c r="DB246" s="47"/>
      <c r="DC246" s="47"/>
      <c r="DD246" s="47"/>
      <c r="DE246" s="47"/>
      <c r="DF246" s="47"/>
      <c r="DG246" s="47"/>
      <c r="DH246" s="47"/>
      <c r="DI246" s="47"/>
      <c r="DJ246" s="47"/>
      <c r="DK246" s="47"/>
      <c r="DL246" s="47"/>
      <c r="DM246" s="47"/>
      <c r="DN246" s="47"/>
      <c r="DO246" s="47"/>
      <c r="DP246" s="47"/>
      <c r="DQ246" s="47"/>
      <c r="DR246" s="47"/>
      <c r="DS246" s="47"/>
      <c r="DT246" s="47"/>
      <c r="DU246" s="47"/>
      <c r="DV246" s="47"/>
      <c r="DW246" s="47"/>
      <c r="DX246" s="47"/>
      <c r="DY246" s="47"/>
      <c r="DZ246" s="47"/>
      <c r="EA246" s="47"/>
      <c r="EB246" s="47"/>
      <c r="EC246" s="47"/>
      <c r="ED246" s="47"/>
      <c r="EE246" s="47"/>
      <c r="EF246" s="47"/>
      <c r="EG246" s="47"/>
      <c r="EH246" s="47"/>
      <c r="EI246" s="47"/>
      <c r="EJ246" s="47"/>
      <c r="EK246" s="47"/>
      <c r="EL246" s="47"/>
      <c r="EM246" s="47"/>
      <c r="EN246" s="47"/>
      <c r="EO246" s="47"/>
      <c r="EP246" s="47"/>
      <c r="EQ246" s="47"/>
      <c r="ER246" s="47"/>
      <c r="ES246" s="47"/>
      <c r="ET246" s="47"/>
      <c r="EU246" s="47"/>
      <c r="EV246" s="47"/>
      <c r="EW246" s="47"/>
      <c r="EX246" s="47"/>
      <c r="EY246" s="47"/>
      <c r="EZ246" s="47"/>
      <c r="FA246" s="47"/>
      <c r="FB246" s="47"/>
      <c r="FC246" s="47"/>
      <c r="FD246" s="47"/>
      <c r="FE246" s="47"/>
      <c r="FF246" s="47"/>
      <c r="FG246" s="47"/>
      <c r="FH246" s="47"/>
      <c r="FI246" s="47"/>
      <c r="FJ246" s="47"/>
      <c r="FK246" s="47"/>
      <c r="FL246" s="47"/>
      <c r="FM246" s="47"/>
      <c r="FN246" s="47"/>
      <c r="FO246" s="47"/>
      <c r="FP246" s="47"/>
      <c r="FQ246" s="47"/>
      <c r="FR246" s="47"/>
      <c r="FS246" s="47"/>
      <c r="FT246" s="47"/>
      <c r="FU246" s="47"/>
      <c r="FV246" s="47"/>
      <c r="FW246" s="47"/>
      <c r="FX246" s="47"/>
      <c r="FY246" s="47"/>
      <c r="FZ246" s="47"/>
      <c r="GA246" s="47"/>
      <c r="GB246" s="47"/>
      <c r="GC246" s="47"/>
      <c r="GD246" s="47"/>
      <c r="GE246" s="47"/>
      <c r="GF246" s="47"/>
      <c r="GG246" s="47"/>
      <c r="GH246" s="47"/>
      <c r="GI246" s="47"/>
      <c r="GJ246" s="47"/>
      <c r="GK246" s="47"/>
      <c r="GL246" s="47"/>
      <c r="GM246" s="47"/>
      <c r="GN246" s="47"/>
      <c r="GO246" s="47"/>
      <c r="GP246" s="47"/>
      <c r="GQ246" s="47"/>
      <c r="GR246" s="47"/>
      <c r="GS246" s="47"/>
      <c r="GT246" s="47"/>
      <c r="GU246" s="47"/>
      <c r="GV246" s="47"/>
      <c r="GW246" s="47"/>
      <c r="GX246" s="47"/>
      <c r="GY246" s="47"/>
      <c r="GZ246" s="47"/>
      <c r="HA246" s="47"/>
      <c r="HB246" s="47"/>
      <c r="HC246" s="47"/>
      <c r="HD246" s="47"/>
      <c r="HE246" s="47"/>
      <c r="HF246" s="47"/>
      <c r="HG246" s="47"/>
      <c r="HH246" s="47"/>
      <c r="HI246" s="47"/>
      <c r="HJ246" s="47"/>
      <c r="HK246" s="47"/>
      <c r="HL246" s="47"/>
      <c r="HM246" s="47"/>
      <c r="HN246" s="47"/>
      <c r="HO246" s="47"/>
      <c r="HP246" s="47"/>
      <c r="HQ246" s="47"/>
      <c r="HR246" s="47"/>
      <c r="HS246" s="47"/>
      <c r="HT246" s="47"/>
      <c r="HU246" s="47"/>
      <c r="HV246" s="47"/>
      <c r="HW246" s="47"/>
      <c r="HX246" s="47"/>
      <c r="HY246" s="47"/>
      <c r="HZ246" s="47"/>
      <c r="IA246" s="47"/>
      <c r="IB246" s="47"/>
      <c r="IC246" s="47"/>
      <c r="ID246" s="47"/>
      <c r="IE246" s="47"/>
      <c r="IF246" s="47"/>
      <c r="IG246" s="47"/>
      <c r="IH246" s="47"/>
      <c r="II246" s="47"/>
      <c r="IJ246" s="47"/>
      <c r="IK246" s="47"/>
      <c r="IL246" s="47"/>
      <c r="IM246" s="47"/>
      <c r="IN246" s="47"/>
      <c r="IO246" s="47"/>
      <c r="IP246" s="47"/>
      <c r="IQ246" s="47"/>
      <c r="IR246" s="47"/>
      <c r="IS246" s="47"/>
      <c r="IT246" s="47"/>
      <c r="IU246" s="47"/>
      <c r="IV246" s="47"/>
      <c r="IW246" s="47"/>
      <c r="IX246" s="47"/>
      <c r="IY246" s="47"/>
      <c r="IZ246" s="47"/>
      <c r="JA246" s="47"/>
      <c r="JB246" s="47"/>
      <c r="JC246" s="47"/>
      <c r="JD246" s="47"/>
      <c r="JE246" s="47"/>
      <c r="JF246" s="47"/>
      <c r="JG246" s="47"/>
      <c r="JH246" s="47"/>
      <c r="JI246" s="47"/>
      <c r="JJ246" s="47"/>
      <c r="JK246" s="47"/>
      <c r="JL246" s="47"/>
      <c r="JM246" s="47"/>
      <c r="JN246" s="47"/>
      <c r="JO246" s="47"/>
      <c r="JP246" s="47"/>
      <c r="JQ246" s="47"/>
      <c r="JR246" s="47"/>
      <c r="JS246" s="47"/>
      <c r="JT246" s="47"/>
      <c r="JU246" s="47"/>
      <c r="JV246" s="47"/>
      <c r="JW246" s="47"/>
      <c r="JX246" s="47"/>
      <c r="JY246" s="47"/>
      <c r="JZ246" s="47"/>
      <c r="KA246" s="47"/>
      <c r="KB246" s="47"/>
      <c r="KC246" s="47"/>
      <c r="KD246" s="47"/>
      <c r="KE246" s="47"/>
      <c r="KF246" s="47"/>
      <c r="KG246" s="47"/>
      <c r="KH246" s="47"/>
      <c r="KI246" s="47"/>
      <c r="KJ246" s="47"/>
      <c r="KK246" s="47"/>
      <c r="KL246" s="47"/>
      <c r="KM246" s="47"/>
      <c r="KN246" s="47"/>
      <c r="KO246" s="47"/>
      <c r="KP246" s="47"/>
      <c r="KQ246" s="47"/>
      <c r="KR246" s="47"/>
      <c r="KS246" s="47"/>
      <c r="KT246" s="47"/>
      <c r="KU246" s="47"/>
      <c r="KV246" s="47"/>
      <c r="KW246" s="47"/>
      <c r="KX246" s="47"/>
      <c r="KY246" s="47"/>
      <c r="KZ246" s="47"/>
      <c r="LA246" s="47"/>
      <c r="LB246" s="47"/>
      <c r="LC246" s="47"/>
      <c r="LD246" s="47"/>
      <c r="LE246" s="47"/>
      <c r="LF246" s="47"/>
      <c r="LG246" s="47"/>
      <c r="LH246" s="47"/>
      <c r="LI246" s="47"/>
      <c r="LJ246" s="47"/>
      <c r="LK246" s="47"/>
      <c r="LL246" s="47"/>
      <c r="LM246" s="47"/>
      <c r="LN246" s="47"/>
      <c r="LO246" s="47"/>
      <c r="LP246" s="47"/>
      <c r="LQ246" s="47"/>
      <c r="LR246" s="47"/>
      <c r="LS246" s="47"/>
      <c r="LT246" s="47"/>
      <c r="LU246" s="47"/>
      <c r="LV246" s="47"/>
      <c r="LW246" s="47"/>
      <c r="LX246" s="47"/>
      <c r="LY246" s="47"/>
      <c r="LZ246" s="47"/>
      <c r="MA246" s="47"/>
      <c r="MB246" s="47"/>
      <c r="MC246" s="47"/>
      <c r="MD246" s="47"/>
      <c r="ME246" s="47"/>
      <c r="MF246" s="47"/>
      <c r="MG246" s="47"/>
      <c r="MH246" s="47"/>
      <c r="MI246" s="47"/>
      <c r="MJ246" s="47"/>
      <c r="MK246" s="47"/>
      <c r="ML246" s="47"/>
      <c r="MM246" s="47"/>
      <c r="MN246" s="47"/>
      <c r="MO246" s="47"/>
      <c r="MP246" s="47"/>
      <c r="MQ246" s="47"/>
      <c r="MR246" s="47"/>
      <c r="MS246" s="47"/>
      <c r="MT246" s="47"/>
      <c r="MU246" s="47"/>
      <c r="MV246" s="47"/>
      <c r="MW246" s="47"/>
      <c r="MX246" s="47"/>
      <c r="MY246" s="47"/>
      <c r="MZ246" s="47"/>
      <c r="NA246" s="47"/>
      <c r="NB246" s="47"/>
      <c r="NC246" s="47"/>
      <c r="ND246" s="47"/>
      <c r="NE246" s="47"/>
      <c r="NF246" s="47"/>
      <c r="NG246" s="47"/>
      <c r="NH246" s="47"/>
      <c r="NI246" s="47"/>
      <c r="NJ246" s="47"/>
      <c r="NK246" s="47"/>
      <c r="NL246" s="47"/>
      <c r="NM246" s="47"/>
      <c r="NN246" s="47"/>
      <c r="NO246" s="47"/>
      <c r="NP246" s="47"/>
      <c r="NQ246" s="47"/>
      <c r="NR246" s="47"/>
      <c r="NS246" s="47"/>
      <c r="NT246" s="47"/>
      <c r="NU246" s="47"/>
      <c r="NV246" s="47"/>
      <c r="NW246" s="47"/>
      <c r="NX246" s="47"/>
      <c r="NY246" s="47"/>
      <c r="NZ246" s="47"/>
      <c r="OA246" s="47"/>
      <c r="OB246" s="47"/>
      <c r="OC246" s="47"/>
      <c r="OD246" s="47"/>
      <c r="OE246" s="47"/>
      <c r="OF246" s="47"/>
      <c r="OG246" s="47"/>
      <c r="OH246" s="47"/>
      <c r="OI246" s="47"/>
      <c r="OJ246" s="47"/>
      <c r="OK246" s="47"/>
      <c r="OL246" s="47"/>
      <c r="OM246" s="47"/>
      <c r="ON246" s="47"/>
      <c r="OO246" s="47"/>
      <c r="OP246" s="47"/>
      <c r="OQ246" s="47"/>
      <c r="OR246" s="47"/>
      <c r="OS246" s="47"/>
      <c r="OT246" s="47"/>
      <c r="OU246" s="47"/>
      <c r="OV246" s="47"/>
      <c r="OW246" s="47"/>
      <c r="OX246" s="47"/>
      <c r="OY246" s="47"/>
      <c r="OZ246" s="47"/>
      <c r="PA246" s="47"/>
      <c r="PB246" s="47"/>
      <c r="PC246" s="47"/>
      <c r="PD246" s="47"/>
      <c r="PE246" s="47"/>
      <c r="PF246" s="47"/>
      <c r="PG246" s="47"/>
      <c r="PH246" s="47"/>
      <c r="PI246" s="47"/>
      <c r="PJ246" s="47"/>
      <c r="PK246" s="47"/>
      <c r="PL246" s="47"/>
      <c r="PM246" s="47"/>
      <c r="PN246" s="47"/>
      <c r="PO246" s="47"/>
      <c r="PP246" s="47"/>
      <c r="PQ246" s="47"/>
      <c r="PR246" s="47"/>
      <c r="PS246" s="47"/>
      <c r="PT246" s="47"/>
      <c r="PU246" s="47"/>
      <c r="PV246" s="47"/>
      <c r="PW246" s="47"/>
      <c r="PX246" s="47"/>
      <c r="PY246" s="47"/>
      <c r="PZ246" s="47"/>
      <c r="QA246" s="47"/>
      <c r="QB246" s="47"/>
      <c r="QC246" s="47"/>
      <c r="QD246" s="47"/>
      <c r="QE246" s="47"/>
      <c r="QF246" s="47"/>
      <c r="QG246" s="47"/>
      <c r="QH246" s="47"/>
      <c r="QI246" s="47"/>
      <c r="QJ246" s="47"/>
      <c r="QK246" s="47"/>
      <c r="QL246" s="47"/>
      <c r="QM246" s="47"/>
      <c r="QN246" s="47"/>
      <c r="QO246" s="47"/>
      <c r="QP246" s="47"/>
      <c r="QQ246" s="47"/>
      <c r="QR246" s="47"/>
      <c r="QS246" s="47"/>
      <c r="QT246" s="47"/>
      <c r="QU246" s="47"/>
      <c r="QV246" s="47"/>
      <c r="QW246" s="47"/>
      <c r="QX246" s="47"/>
      <c r="QY246" s="47"/>
      <c r="QZ246" s="47"/>
      <c r="RA246" s="47"/>
      <c r="RB246" s="47"/>
      <c r="RC246" s="47"/>
      <c r="RD246" s="47"/>
      <c r="RE246" s="47"/>
      <c r="RF246" s="47"/>
      <c r="RG246" s="47"/>
      <c r="RH246" s="47"/>
      <c r="RI246" s="47"/>
      <c r="RJ246" s="47"/>
      <c r="RK246" s="47"/>
      <c r="RL246" s="47"/>
      <c r="RM246" s="47"/>
      <c r="RN246" s="47"/>
      <c r="RO246" s="47"/>
      <c r="RP246" s="47"/>
      <c r="RQ246" s="47"/>
      <c r="RR246" s="47"/>
      <c r="RS246" s="47"/>
      <c r="RT246" s="47"/>
      <c r="RU246" s="47"/>
      <c r="RV246" s="47"/>
      <c r="RW246" s="47"/>
      <c r="RX246" s="47"/>
      <c r="RY246" s="47"/>
      <c r="RZ246" s="47"/>
      <c r="SA246" s="47"/>
    </row>
    <row r="247" spans="1:495" s="48" customFormat="1" ht="53.25" customHeight="1">
      <c r="A247" s="107"/>
      <c r="B247" s="108"/>
      <c r="C247" s="35" t="s">
        <v>8</v>
      </c>
      <c r="D247" s="20">
        <v>0</v>
      </c>
      <c r="E247" s="20">
        <v>0</v>
      </c>
      <c r="F247" s="20">
        <v>0</v>
      </c>
      <c r="G247" s="20">
        <v>0</v>
      </c>
      <c r="H247" s="73"/>
      <c r="I247" s="93"/>
      <c r="J247" s="75"/>
      <c r="K247" s="75"/>
      <c r="L247" s="75"/>
      <c r="M247" s="7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c r="CJ247" s="47"/>
      <c r="CK247" s="47"/>
      <c r="CL247" s="47"/>
      <c r="CM247" s="47"/>
      <c r="CN247" s="47"/>
      <c r="CO247" s="47"/>
      <c r="CP247" s="47"/>
      <c r="CQ247" s="47"/>
      <c r="CR247" s="47"/>
      <c r="CS247" s="47"/>
      <c r="CT247" s="47"/>
      <c r="CU247" s="47"/>
      <c r="CV247" s="47"/>
      <c r="CW247" s="47"/>
      <c r="CX247" s="47"/>
      <c r="CY247" s="47"/>
      <c r="CZ247" s="47"/>
      <c r="DA247" s="47"/>
      <c r="DB247" s="47"/>
      <c r="DC247" s="47"/>
      <c r="DD247" s="47"/>
      <c r="DE247" s="47"/>
      <c r="DF247" s="47"/>
      <c r="DG247" s="47"/>
      <c r="DH247" s="47"/>
      <c r="DI247" s="47"/>
      <c r="DJ247" s="47"/>
      <c r="DK247" s="47"/>
      <c r="DL247" s="47"/>
      <c r="DM247" s="47"/>
      <c r="DN247" s="47"/>
      <c r="DO247" s="47"/>
      <c r="DP247" s="47"/>
      <c r="DQ247" s="47"/>
      <c r="DR247" s="47"/>
      <c r="DS247" s="47"/>
      <c r="DT247" s="47"/>
      <c r="DU247" s="47"/>
      <c r="DV247" s="47"/>
      <c r="DW247" s="47"/>
      <c r="DX247" s="47"/>
      <c r="DY247" s="47"/>
      <c r="DZ247" s="47"/>
      <c r="EA247" s="47"/>
      <c r="EB247" s="47"/>
      <c r="EC247" s="47"/>
      <c r="ED247" s="47"/>
      <c r="EE247" s="47"/>
      <c r="EF247" s="47"/>
      <c r="EG247" s="47"/>
      <c r="EH247" s="47"/>
      <c r="EI247" s="47"/>
      <c r="EJ247" s="47"/>
      <c r="EK247" s="47"/>
      <c r="EL247" s="47"/>
      <c r="EM247" s="47"/>
      <c r="EN247" s="47"/>
      <c r="EO247" s="47"/>
      <c r="EP247" s="47"/>
      <c r="EQ247" s="47"/>
      <c r="ER247" s="47"/>
      <c r="ES247" s="47"/>
      <c r="ET247" s="47"/>
      <c r="EU247" s="47"/>
      <c r="EV247" s="47"/>
      <c r="EW247" s="47"/>
      <c r="EX247" s="47"/>
      <c r="EY247" s="47"/>
      <c r="EZ247" s="47"/>
      <c r="FA247" s="47"/>
      <c r="FB247" s="47"/>
      <c r="FC247" s="47"/>
      <c r="FD247" s="47"/>
      <c r="FE247" s="47"/>
      <c r="FF247" s="47"/>
      <c r="FG247" s="47"/>
      <c r="FH247" s="47"/>
      <c r="FI247" s="47"/>
      <c r="FJ247" s="47"/>
      <c r="FK247" s="47"/>
      <c r="FL247" s="47"/>
      <c r="FM247" s="47"/>
      <c r="FN247" s="47"/>
      <c r="FO247" s="47"/>
      <c r="FP247" s="47"/>
      <c r="FQ247" s="47"/>
      <c r="FR247" s="47"/>
      <c r="FS247" s="47"/>
      <c r="FT247" s="47"/>
      <c r="FU247" s="47"/>
      <c r="FV247" s="47"/>
      <c r="FW247" s="47"/>
      <c r="FX247" s="47"/>
      <c r="FY247" s="47"/>
      <c r="FZ247" s="47"/>
      <c r="GA247" s="47"/>
      <c r="GB247" s="47"/>
      <c r="GC247" s="47"/>
      <c r="GD247" s="47"/>
      <c r="GE247" s="47"/>
      <c r="GF247" s="47"/>
      <c r="GG247" s="47"/>
      <c r="GH247" s="47"/>
      <c r="GI247" s="47"/>
      <c r="GJ247" s="47"/>
      <c r="GK247" s="47"/>
      <c r="GL247" s="47"/>
      <c r="GM247" s="47"/>
      <c r="GN247" s="47"/>
      <c r="GO247" s="47"/>
      <c r="GP247" s="47"/>
      <c r="GQ247" s="47"/>
      <c r="GR247" s="47"/>
      <c r="GS247" s="47"/>
      <c r="GT247" s="47"/>
      <c r="GU247" s="47"/>
      <c r="GV247" s="47"/>
      <c r="GW247" s="47"/>
      <c r="GX247" s="47"/>
      <c r="GY247" s="47"/>
      <c r="GZ247" s="47"/>
      <c r="HA247" s="47"/>
      <c r="HB247" s="47"/>
      <c r="HC247" s="47"/>
      <c r="HD247" s="47"/>
      <c r="HE247" s="47"/>
      <c r="HF247" s="47"/>
      <c r="HG247" s="47"/>
      <c r="HH247" s="47"/>
      <c r="HI247" s="47"/>
      <c r="HJ247" s="47"/>
      <c r="HK247" s="47"/>
      <c r="HL247" s="47"/>
      <c r="HM247" s="47"/>
      <c r="HN247" s="47"/>
      <c r="HO247" s="47"/>
      <c r="HP247" s="47"/>
      <c r="HQ247" s="47"/>
      <c r="HR247" s="47"/>
      <c r="HS247" s="47"/>
      <c r="HT247" s="47"/>
      <c r="HU247" s="47"/>
      <c r="HV247" s="47"/>
      <c r="HW247" s="47"/>
      <c r="HX247" s="47"/>
      <c r="HY247" s="47"/>
      <c r="HZ247" s="47"/>
      <c r="IA247" s="47"/>
      <c r="IB247" s="47"/>
      <c r="IC247" s="47"/>
      <c r="ID247" s="47"/>
      <c r="IE247" s="47"/>
      <c r="IF247" s="47"/>
      <c r="IG247" s="47"/>
      <c r="IH247" s="47"/>
      <c r="II247" s="47"/>
      <c r="IJ247" s="47"/>
      <c r="IK247" s="47"/>
      <c r="IL247" s="47"/>
      <c r="IM247" s="47"/>
      <c r="IN247" s="47"/>
      <c r="IO247" s="47"/>
      <c r="IP247" s="47"/>
      <c r="IQ247" s="47"/>
      <c r="IR247" s="47"/>
      <c r="IS247" s="47"/>
      <c r="IT247" s="47"/>
      <c r="IU247" s="47"/>
      <c r="IV247" s="47"/>
      <c r="IW247" s="47"/>
      <c r="IX247" s="47"/>
      <c r="IY247" s="47"/>
      <c r="IZ247" s="47"/>
      <c r="JA247" s="47"/>
      <c r="JB247" s="47"/>
      <c r="JC247" s="47"/>
      <c r="JD247" s="47"/>
      <c r="JE247" s="47"/>
      <c r="JF247" s="47"/>
      <c r="JG247" s="47"/>
      <c r="JH247" s="47"/>
      <c r="JI247" s="47"/>
      <c r="JJ247" s="47"/>
      <c r="JK247" s="47"/>
      <c r="JL247" s="47"/>
      <c r="JM247" s="47"/>
      <c r="JN247" s="47"/>
      <c r="JO247" s="47"/>
      <c r="JP247" s="47"/>
      <c r="JQ247" s="47"/>
      <c r="JR247" s="47"/>
      <c r="JS247" s="47"/>
      <c r="JT247" s="47"/>
      <c r="JU247" s="47"/>
      <c r="JV247" s="47"/>
      <c r="JW247" s="47"/>
      <c r="JX247" s="47"/>
      <c r="JY247" s="47"/>
      <c r="JZ247" s="47"/>
      <c r="KA247" s="47"/>
      <c r="KB247" s="47"/>
      <c r="KC247" s="47"/>
      <c r="KD247" s="47"/>
      <c r="KE247" s="47"/>
      <c r="KF247" s="47"/>
      <c r="KG247" s="47"/>
      <c r="KH247" s="47"/>
      <c r="KI247" s="47"/>
      <c r="KJ247" s="47"/>
      <c r="KK247" s="47"/>
      <c r="KL247" s="47"/>
      <c r="KM247" s="47"/>
      <c r="KN247" s="47"/>
      <c r="KO247" s="47"/>
      <c r="KP247" s="47"/>
      <c r="KQ247" s="47"/>
      <c r="KR247" s="47"/>
      <c r="KS247" s="47"/>
      <c r="KT247" s="47"/>
      <c r="KU247" s="47"/>
      <c r="KV247" s="47"/>
      <c r="KW247" s="47"/>
      <c r="KX247" s="47"/>
      <c r="KY247" s="47"/>
      <c r="KZ247" s="47"/>
      <c r="LA247" s="47"/>
      <c r="LB247" s="47"/>
      <c r="LC247" s="47"/>
      <c r="LD247" s="47"/>
      <c r="LE247" s="47"/>
      <c r="LF247" s="47"/>
      <c r="LG247" s="47"/>
      <c r="LH247" s="47"/>
      <c r="LI247" s="47"/>
      <c r="LJ247" s="47"/>
      <c r="LK247" s="47"/>
      <c r="LL247" s="47"/>
      <c r="LM247" s="47"/>
      <c r="LN247" s="47"/>
      <c r="LO247" s="47"/>
      <c r="LP247" s="47"/>
      <c r="LQ247" s="47"/>
      <c r="LR247" s="47"/>
      <c r="LS247" s="47"/>
      <c r="LT247" s="47"/>
      <c r="LU247" s="47"/>
      <c r="LV247" s="47"/>
      <c r="LW247" s="47"/>
      <c r="LX247" s="47"/>
      <c r="LY247" s="47"/>
      <c r="LZ247" s="47"/>
      <c r="MA247" s="47"/>
      <c r="MB247" s="47"/>
      <c r="MC247" s="47"/>
      <c r="MD247" s="47"/>
      <c r="ME247" s="47"/>
      <c r="MF247" s="47"/>
      <c r="MG247" s="47"/>
      <c r="MH247" s="47"/>
      <c r="MI247" s="47"/>
      <c r="MJ247" s="47"/>
      <c r="MK247" s="47"/>
      <c r="ML247" s="47"/>
      <c r="MM247" s="47"/>
      <c r="MN247" s="47"/>
      <c r="MO247" s="47"/>
      <c r="MP247" s="47"/>
      <c r="MQ247" s="47"/>
      <c r="MR247" s="47"/>
      <c r="MS247" s="47"/>
      <c r="MT247" s="47"/>
      <c r="MU247" s="47"/>
      <c r="MV247" s="47"/>
      <c r="MW247" s="47"/>
      <c r="MX247" s="47"/>
      <c r="MY247" s="47"/>
      <c r="MZ247" s="47"/>
      <c r="NA247" s="47"/>
      <c r="NB247" s="47"/>
      <c r="NC247" s="47"/>
      <c r="ND247" s="47"/>
      <c r="NE247" s="47"/>
      <c r="NF247" s="47"/>
      <c r="NG247" s="47"/>
      <c r="NH247" s="47"/>
      <c r="NI247" s="47"/>
      <c r="NJ247" s="47"/>
      <c r="NK247" s="47"/>
      <c r="NL247" s="47"/>
      <c r="NM247" s="47"/>
      <c r="NN247" s="47"/>
      <c r="NO247" s="47"/>
      <c r="NP247" s="47"/>
      <c r="NQ247" s="47"/>
      <c r="NR247" s="47"/>
      <c r="NS247" s="47"/>
      <c r="NT247" s="47"/>
      <c r="NU247" s="47"/>
      <c r="NV247" s="47"/>
      <c r="NW247" s="47"/>
      <c r="NX247" s="47"/>
      <c r="NY247" s="47"/>
      <c r="NZ247" s="47"/>
      <c r="OA247" s="47"/>
      <c r="OB247" s="47"/>
      <c r="OC247" s="47"/>
      <c r="OD247" s="47"/>
      <c r="OE247" s="47"/>
      <c r="OF247" s="47"/>
      <c r="OG247" s="47"/>
      <c r="OH247" s="47"/>
      <c r="OI247" s="47"/>
      <c r="OJ247" s="47"/>
      <c r="OK247" s="47"/>
      <c r="OL247" s="47"/>
      <c r="OM247" s="47"/>
      <c r="ON247" s="47"/>
      <c r="OO247" s="47"/>
      <c r="OP247" s="47"/>
      <c r="OQ247" s="47"/>
      <c r="OR247" s="47"/>
      <c r="OS247" s="47"/>
      <c r="OT247" s="47"/>
      <c r="OU247" s="47"/>
      <c r="OV247" s="47"/>
      <c r="OW247" s="47"/>
      <c r="OX247" s="47"/>
      <c r="OY247" s="47"/>
      <c r="OZ247" s="47"/>
      <c r="PA247" s="47"/>
      <c r="PB247" s="47"/>
      <c r="PC247" s="47"/>
      <c r="PD247" s="47"/>
      <c r="PE247" s="47"/>
      <c r="PF247" s="47"/>
      <c r="PG247" s="47"/>
      <c r="PH247" s="47"/>
      <c r="PI247" s="47"/>
      <c r="PJ247" s="47"/>
      <c r="PK247" s="47"/>
      <c r="PL247" s="47"/>
      <c r="PM247" s="47"/>
      <c r="PN247" s="47"/>
      <c r="PO247" s="47"/>
      <c r="PP247" s="47"/>
      <c r="PQ247" s="47"/>
      <c r="PR247" s="47"/>
      <c r="PS247" s="47"/>
      <c r="PT247" s="47"/>
      <c r="PU247" s="47"/>
      <c r="PV247" s="47"/>
      <c r="PW247" s="47"/>
      <c r="PX247" s="47"/>
      <c r="PY247" s="47"/>
      <c r="PZ247" s="47"/>
      <c r="QA247" s="47"/>
      <c r="QB247" s="47"/>
      <c r="QC247" s="47"/>
      <c r="QD247" s="47"/>
      <c r="QE247" s="47"/>
      <c r="QF247" s="47"/>
      <c r="QG247" s="47"/>
      <c r="QH247" s="47"/>
      <c r="QI247" s="47"/>
      <c r="QJ247" s="47"/>
      <c r="QK247" s="47"/>
      <c r="QL247" s="47"/>
      <c r="QM247" s="47"/>
      <c r="QN247" s="47"/>
      <c r="QO247" s="47"/>
      <c r="QP247" s="47"/>
      <c r="QQ247" s="47"/>
      <c r="QR247" s="47"/>
      <c r="QS247" s="47"/>
      <c r="QT247" s="47"/>
      <c r="QU247" s="47"/>
      <c r="QV247" s="47"/>
      <c r="QW247" s="47"/>
      <c r="QX247" s="47"/>
      <c r="QY247" s="47"/>
      <c r="QZ247" s="47"/>
      <c r="RA247" s="47"/>
      <c r="RB247" s="47"/>
      <c r="RC247" s="47"/>
      <c r="RD247" s="47"/>
      <c r="RE247" s="47"/>
      <c r="RF247" s="47"/>
      <c r="RG247" s="47"/>
      <c r="RH247" s="47"/>
      <c r="RI247" s="47"/>
      <c r="RJ247" s="47"/>
      <c r="RK247" s="47"/>
      <c r="RL247" s="47"/>
      <c r="RM247" s="47"/>
      <c r="RN247" s="47"/>
      <c r="RO247" s="47"/>
      <c r="RP247" s="47"/>
      <c r="RQ247" s="47"/>
      <c r="RR247" s="47"/>
      <c r="RS247" s="47"/>
      <c r="RT247" s="47"/>
      <c r="RU247" s="47"/>
      <c r="RV247" s="47"/>
      <c r="RW247" s="47"/>
      <c r="RX247" s="47"/>
      <c r="RY247" s="47"/>
      <c r="RZ247" s="47"/>
      <c r="SA247" s="47"/>
    </row>
    <row r="248" spans="1:495" s="48" customFormat="1" ht="15" customHeight="1">
      <c r="A248" s="107" t="s">
        <v>115</v>
      </c>
      <c r="B248" s="108" t="s">
        <v>116</v>
      </c>
      <c r="C248" s="35" t="s">
        <v>4</v>
      </c>
      <c r="D248" s="20">
        <f>SUM(D249:D252)</f>
        <v>17430.615959999999</v>
      </c>
      <c r="E248" s="20">
        <f t="shared" ref="E248" si="101">SUM(E249:E252)</f>
        <v>17430.615959999999</v>
      </c>
      <c r="F248" s="20">
        <v>423.8</v>
      </c>
      <c r="G248" s="1">
        <f t="shared" si="99"/>
        <v>2.43135412410291E-2</v>
      </c>
      <c r="H248" s="73" t="s">
        <v>126</v>
      </c>
      <c r="I248" s="93" t="s">
        <v>156</v>
      </c>
      <c r="J248" s="75" t="s">
        <v>146</v>
      </c>
      <c r="K248" s="75" t="s">
        <v>327</v>
      </c>
      <c r="L248" s="76" t="s">
        <v>148</v>
      </c>
      <c r="M248" s="77">
        <v>809</v>
      </c>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c r="CJ248" s="47"/>
      <c r="CK248" s="47"/>
      <c r="CL248" s="47"/>
      <c r="CM248" s="47"/>
      <c r="CN248" s="47"/>
      <c r="CO248" s="47"/>
      <c r="CP248" s="47"/>
      <c r="CQ248" s="47"/>
      <c r="CR248" s="47"/>
      <c r="CS248" s="47"/>
      <c r="CT248" s="47"/>
      <c r="CU248" s="47"/>
      <c r="CV248" s="47"/>
      <c r="CW248" s="47"/>
      <c r="CX248" s="47"/>
      <c r="CY248" s="47"/>
      <c r="CZ248" s="47"/>
      <c r="DA248" s="47"/>
      <c r="DB248" s="47"/>
      <c r="DC248" s="47"/>
      <c r="DD248" s="47"/>
      <c r="DE248" s="47"/>
      <c r="DF248" s="47"/>
      <c r="DG248" s="47"/>
      <c r="DH248" s="47"/>
      <c r="DI248" s="47"/>
      <c r="DJ248" s="47"/>
      <c r="DK248" s="47"/>
      <c r="DL248" s="47"/>
      <c r="DM248" s="47"/>
      <c r="DN248" s="47"/>
      <c r="DO248" s="47"/>
      <c r="DP248" s="47"/>
      <c r="DQ248" s="47"/>
      <c r="DR248" s="47"/>
      <c r="DS248" s="47"/>
      <c r="DT248" s="47"/>
      <c r="DU248" s="47"/>
      <c r="DV248" s="47"/>
      <c r="DW248" s="47"/>
      <c r="DX248" s="47"/>
      <c r="DY248" s="47"/>
      <c r="DZ248" s="47"/>
      <c r="EA248" s="47"/>
      <c r="EB248" s="47"/>
      <c r="EC248" s="47"/>
      <c r="ED248" s="47"/>
      <c r="EE248" s="47"/>
      <c r="EF248" s="47"/>
      <c r="EG248" s="47"/>
      <c r="EH248" s="47"/>
      <c r="EI248" s="47"/>
      <c r="EJ248" s="47"/>
      <c r="EK248" s="47"/>
      <c r="EL248" s="47"/>
      <c r="EM248" s="47"/>
      <c r="EN248" s="47"/>
      <c r="EO248" s="47"/>
      <c r="EP248" s="47"/>
      <c r="EQ248" s="47"/>
      <c r="ER248" s="47"/>
      <c r="ES248" s="47"/>
      <c r="ET248" s="47"/>
      <c r="EU248" s="47"/>
      <c r="EV248" s="47"/>
      <c r="EW248" s="47"/>
      <c r="EX248" s="47"/>
      <c r="EY248" s="47"/>
      <c r="EZ248" s="47"/>
      <c r="FA248" s="47"/>
      <c r="FB248" s="47"/>
      <c r="FC248" s="47"/>
      <c r="FD248" s="47"/>
      <c r="FE248" s="47"/>
      <c r="FF248" s="47"/>
      <c r="FG248" s="47"/>
      <c r="FH248" s="47"/>
      <c r="FI248" s="47"/>
      <c r="FJ248" s="47"/>
      <c r="FK248" s="47"/>
      <c r="FL248" s="47"/>
      <c r="FM248" s="47"/>
      <c r="FN248" s="47"/>
      <c r="FO248" s="47"/>
      <c r="FP248" s="47"/>
      <c r="FQ248" s="47"/>
      <c r="FR248" s="47"/>
      <c r="FS248" s="47"/>
      <c r="FT248" s="47"/>
      <c r="FU248" s="47"/>
      <c r="FV248" s="47"/>
      <c r="FW248" s="47"/>
      <c r="FX248" s="47"/>
      <c r="FY248" s="47"/>
      <c r="FZ248" s="47"/>
      <c r="GA248" s="47"/>
      <c r="GB248" s="47"/>
      <c r="GC248" s="47"/>
      <c r="GD248" s="47"/>
      <c r="GE248" s="47"/>
      <c r="GF248" s="47"/>
      <c r="GG248" s="47"/>
      <c r="GH248" s="47"/>
      <c r="GI248" s="47"/>
      <c r="GJ248" s="47"/>
      <c r="GK248" s="47"/>
      <c r="GL248" s="47"/>
      <c r="GM248" s="47"/>
      <c r="GN248" s="47"/>
      <c r="GO248" s="47"/>
      <c r="GP248" s="47"/>
      <c r="GQ248" s="47"/>
      <c r="GR248" s="47"/>
      <c r="GS248" s="47"/>
      <c r="GT248" s="47"/>
      <c r="GU248" s="47"/>
      <c r="GV248" s="47"/>
      <c r="GW248" s="47"/>
      <c r="GX248" s="47"/>
      <c r="GY248" s="47"/>
      <c r="GZ248" s="47"/>
      <c r="HA248" s="47"/>
      <c r="HB248" s="47"/>
      <c r="HC248" s="47"/>
      <c r="HD248" s="47"/>
      <c r="HE248" s="47"/>
      <c r="HF248" s="47"/>
      <c r="HG248" s="47"/>
      <c r="HH248" s="47"/>
      <c r="HI248" s="47"/>
      <c r="HJ248" s="47"/>
      <c r="HK248" s="47"/>
      <c r="HL248" s="47"/>
      <c r="HM248" s="47"/>
      <c r="HN248" s="47"/>
      <c r="HO248" s="47"/>
      <c r="HP248" s="47"/>
      <c r="HQ248" s="47"/>
      <c r="HR248" s="47"/>
      <c r="HS248" s="47"/>
      <c r="HT248" s="47"/>
      <c r="HU248" s="47"/>
      <c r="HV248" s="47"/>
      <c r="HW248" s="47"/>
      <c r="HX248" s="47"/>
      <c r="HY248" s="47"/>
      <c r="HZ248" s="47"/>
      <c r="IA248" s="47"/>
      <c r="IB248" s="47"/>
      <c r="IC248" s="47"/>
      <c r="ID248" s="47"/>
      <c r="IE248" s="47"/>
      <c r="IF248" s="47"/>
      <c r="IG248" s="47"/>
      <c r="IH248" s="47"/>
      <c r="II248" s="47"/>
      <c r="IJ248" s="47"/>
      <c r="IK248" s="47"/>
      <c r="IL248" s="47"/>
      <c r="IM248" s="47"/>
      <c r="IN248" s="47"/>
      <c r="IO248" s="47"/>
      <c r="IP248" s="47"/>
      <c r="IQ248" s="47"/>
      <c r="IR248" s="47"/>
      <c r="IS248" s="47"/>
      <c r="IT248" s="47"/>
      <c r="IU248" s="47"/>
      <c r="IV248" s="47"/>
      <c r="IW248" s="47"/>
      <c r="IX248" s="47"/>
      <c r="IY248" s="47"/>
      <c r="IZ248" s="47"/>
      <c r="JA248" s="47"/>
      <c r="JB248" s="47"/>
      <c r="JC248" s="47"/>
      <c r="JD248" s="47"/>
      <c r="JE248" s="47"/>
      <c r="JF248" s="47"/>
      <c r="JG248" s="47"/>
      <c r="JH248" s="47"/>
      <c r="JI248" s="47"/>
      <c r="JJ248" s="47"/>
      <c r="JK248" s="47"/>
      <c r="JL248" s="47"/>
      <c r="JM248" s="47"/>
      <c r="JN248" s="47"/>
      <c r="JO248" s="47"/>
      <c r="JP248" s="47"/>
      <c r="JQ248" s="47"/>
      <c r="JR248" s="47"/>
      <c r="JS248" s="47"/>
      <c r="JT248" s="47"/>
      <c r="JU248" s="47"/>
      <c r="JV248" s="47"/>
      <c r="JW248" s="47"/>
      <c r="JX248" s="47"/>
      <c r="JY248" s="47"/>
      <c r="JZ248" s="47"/>
      <c r="KA248" s="47"/>
      <c r="KB248" s="47"/>
      <c r="KC248" s="47"/>
      <c r="KD248" s="47"/>
      <c r="KE248" s="47"/>
      <c r="KF248" s="47"/>
      <c r="KG248" s="47"/>
      <c r="KH248" s="47"/>
      <c r="KI248" s="47"/>
      <c r="KJ248" s="47"/>
      <c r="KK248" s="47"/>
      <c r="KL248" s="47"/>
      <c r="KM248" s="47"/>
      <c r="KN248" s="47"/>
      <c r="KO248" s="47"/>
      <c r="KP248" s="47"/>
      <c r="KQ248" s="47"/>
      <c r="KR248" s="47"/>
      <c r="KS248" s="47"/>
      <c r="KT248" s="47"/>
      <c r="KU248" s="47"/>
      <c r="KV248" s="47"/>
      <c r="KW248" s="47"/>
      <c r="KX248" s="47"/>
      <c r="KY248" s="47"/>
      <c r="KZ248" s="47"/>
      <c r="LA248" s="47"/>
      <c r="LB248" s="47"/>
      <c r="LC248" s="47"/>
      <c r="LD248" s="47"/>
      <c r="LE248" s="47"/>
      <c r="LF248" s="47"/>
      <c r="LG248" s="47"/>
      <c r="LH248" s="47"/>
      <c r="LI248" s="47"/>
      <c r="LJ248" s="47"/>
      <c r="LK248" s="47"/>
      <c r="LL248" s="47"/>
      <c r="LM248" s="47"/>
      <c r="LN248" s="47"/>
      <c r="LO248" s="47"/>
      <c r="LP248" s="47"/>
      <c r="LQ248" s="47"/>
      <c r="LR248" s="47"/>
      <c r="LS248" s="47"/>
      <c r="LT248" s="47"/>
      <c r="LU248" s="47"/>
      <c r="LV248" s="47"/>
      <c r="LW248" s="47"/>
      <c r="LX248" s="47"/>
      <c r="LY248" s="47"/>
      <c r="LZ248" s="47"/>
      <c r="MA248" s="47"/>
      <c r="MB248" s="47"/>
      <c r="MC248" s="47"/>
      <c r="MD248" s="47"/>
      <c r="ME248" s="47"/>
      <c r="MF248" s="47"/>
      <c r="MG248" s="47"/>
      <c r="MH248" s="47"/>
      <c r="MI248" s="47"/>
      <c r="MJ248" s="47"/>
      <c r="MK248" s="47"/>
      <c r="ML248" s="47"/>
      <c r="MM248" s="47"/>
      <c r="MN248" s="47"/>
      <c r="MO248" s="47"/>
      <c r="MP248" s="47"/>
      <c r="MQ248" s="47"/>
      <c r="MR248" s="47"/>
      <c r="MS248" s="47"/>
      <c r="MT248" s="47"/>
      <c r="MU248" s="47"/>
      <c r="MV248" s="47"/>
      <c r="MW248" s="47"/>
      <c r="MX248" s="47"/>
      <c r="MY248" s="47"/>
      <c r="MZ248" s="47"/>
      <c r="NA248" s="47"/>
      <c r="NB248" s="47"/>
      <c r="NC248" s="47"/>
      <c r="ND248" s="47"/>
      <c r="NE248" s="47"/>
      <c r="NF248" s="47"/>
      <c r="NG248" s="47"/>
      <c r="NH248" s="47"/>
      <c r="NI248" s="47"/>
      <c r="NJ248" s="47"/>
      <c r="NK248" s="47"/>
      <c r="NL248" s="47"/>
      <c r="NM248" s="47"/>
      <c r="NN248" s="47"/>
      <c r="NO248" s="47"/>
      <c r="NP248" s="47"/>
      <c r="NQ248" s="47"/>
      <c r="NR248" s="47"/>
      <c r="NS248" s="47"/>
      <c r="NT248" s="47"/>
      <c r="NU248" s="47"/>
      <c r="NV248" s="47"/>
      <c r="NW248" s="47"/>
      <c r="NX248" s="47"/>
      <c r="NY248" s="47"/>
      <c r="NZ248" s="47"/>
      <c r="OA248" s="47"/>
      <c r="OB248" s="47"/>
      <c r="OC248" s="47"/>
      <c r="OD248" s="47"/>
      <c r="OE248" s="47"/>
      <c r="OF248" s="47"/>
      <c r="OG248" s="47"/>
      <c r="OH248" s="47"/>
      <c r="OI248" s="47"/>
      <c r="OJ248" s="47"/>
      <c r="OK248" s="47"/>
      <c r="OL248" s="47"/>
      <c r="OM248" s="47"/>
      <c r="ON248" s="47"/>
      <c r="OO248" s="47"/>
      <c r="OP248" s="47"/>
      <c r="OQ248" s="47"/>
      <c r="OR248" s="47"/>
      <c r="OS248" s="47"/>
      <c r="OT248" s="47"/>
      <c r="OU248" s="47"/>
      <c r="OV248" s="47"/>
      <c r="OW248" s="47"/>
      <c r="OX248" s="47"/>
      <c r="OY248" s="47"/>
      <c r="OZ248" s="47"/>
      <c r="PA248" s="47"/>
      <c r="PB248" s="47"/>
      <c r="PC248" s="47"/>
      <c r="PD248" s="47"/>
      <c r="PE248" s="47"/>
      <c r="PF248" s="47"/>
      <c r="PG248" s="47"/>
      <c r="PH248" s="47"/>
      <c r="PI248" s="47"/>
      <c r="PJ248" s="47"/>
      <c r="PK248" s="47"/>
      <c r="PL248" s="47"/>
      <c r="PM248" s="47"/>
      <c r="PN248" s="47"/>
      <c r="PO248" s="47"/>
      <c r="PP248" s="47"/>
      <c r="PQ248" s="47"/>
      <c r="PR248" s="47"/>
      <c r="PS248" s="47"/>
      <c r="PT248" s="47"/>
      <c r="PU248" s="47"/>
      <c r="PV248" s="47"/>
      <c r="PW248" s="47"/>
      <c r="PX248" s="47"/>
      <c r="PY248" s="47"/>
      <c r="PZ248" s="47"/>
      <c r="QA248" s="47"/>
      <c r="QB248" s="47"/>
      <c r="QC248" s="47"/>
      <c r="QD248" s="47"/>
      <c r="QE248" s="47"/>
      <c r="QF248" s="47"/>
      <c r="QG248" s="47"/>
      <c r="QH248" s="47"/>
      <c r="QI248" s="47"/>
      <c r="QJ248" s="47"/>
      <c r="QK248" s="47"/>
      <c r="QL248" s="47"/>
      <c r="QM248" s="47"/>
      <c r="QN248" s="47"/>
      <c r="QO248" s="47"/>
      <c r="QP248" s="47"/>
      <c r="QQ248" s="47"/>
      <c r="QR248" s="47"/>
      <c r="QS248" s="47"/>
      <c r="QT248" s="47"/>
      <c r="QU248" s="47"/>
      <c r="QV248" s="47"/>
      <c r="QW248" s="47"/>
      <c r="QX248" s="47"/>
      <c r="QY248" s="47"/>
      <c r="QZ248" s="47"/>
      <c r="RA248" s="47"/>
      <c r="RB248" s="47"/>
      <c r="RC248" s="47"/>
      <c r="RD248" s="47"/>
      <c r="RE248" s="47"/>
      <c r="RF248" s="47"/>
      <c r="RG248" s="47"/>
      <c r="RH248" s="47"/>
      <c r="RI248" s="47"/>
      <c r="RJ248" s="47"/>
      <c r="RK248" s="47"/>
      <c r="RL248" s="47"/>
      <c r="RM248" s="47"/>
      <c r="RN248" s="47"/>
      <c r="RO248" s="47"/>
      <c r="RP248" s="47"/>
      <c r="RQ248" s="47"/>
      <c r="RR248" s="47"/>
      <c r="RS248" s="47"/>
      <c r="RT248" s="47"/>
      <c r="RU248" s="47"/>
      <c r="RV248" s="47"/>
      <c r="RW248" s="47"/>
      <c r="RX248" s="47"/>
      <c r="RY248" s="47"/>
      <c r="RZ248" s="47"/>
      <c r="SA248" s="47"/>
    </row>
    <row r="249" spans="1:495" s="48" customFormat="1" ht="12.75">
      <c r="A249" s="107"/>
      <c r="B249" s="108"/>
      <c r="C249" s="35" t="s">
        <v>5</v>
      </c>
      <c r="D249" s="20">
        <v>6259.0159599999988</v>
      </c>
      <c r="E249" s="20">
        <v>6259.0159599999988</v>
      </c>
      <c r="F249" s="20">
        <v>0</v>
      </c>
      <c r="G249" s="1">
        <f t="shared" si="99"/>
        <v>0</v>
      </c>
      <c r="H249" s="73"/>
      <c r="I249" s="93"/>
      <c r="J249" s="75"/>
      <c r="K249" s="75"/>
      <c r="L249" s="76"/>
      <c r="M249" s="7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c r="EG249" s="47"/>
      <c r="EH249" s="47"/>
      <c r="EI249" s="47"/>
      <c r="EJ249" s="47"/>
      <c r="EK249" s="47"/>
      <c r="EL249" s="47"/>
      <c r="EM249" s="47"/>
      <c r="EN249" s="47"/>
      <c r="EO249" s="47"/>
      <c r="EP249" s="47"/>
      <c r="EQ249" s="47"/>
      <c r="ER249" s="47"/>
      <c r="ES249" s="47"/>
      <c r="ET249" s="47"/>
      <c r="EU249" s="47"/>
      <c r="EV249" s="47"/>
      <c r="EW249" s="47"/>
      <c r="EX249" s="47"/>
      <c r="EY249" s="47"/>
      <c r="EZ249" s="47"/>
      <c r="FA249" s="47"/>
      <c r="FB249" s="47"/>
      <c r="FC249" s="47"/>
      <c r="FD249" s="47"/>
      <c r="FE249" s="47"/>
      <c r="FF249" s="47"/>
      <c r="FG249" s="47"/>
      <c r="FH249" s="47"/>
      <c r="FI249" s="47"/>
      <c r="FJ249" s="47"/>
      <c r="FK249" s="47"/>
      <c r="FL249" s="47"/>
      <c r="FM249" s="47"/>
      <c r="FN249" s="47"/>
      <c r="FO249" s="47"/>
      <c r="FP249" s="47"/>
      <c r="FQ249" s="47"/>
      <c r="FR249" s="47"/>
      <c r="FS249" s="47"/>
      <c r="FT249" s="47"/>
      <c r="FU249" s="47"/>
      <c r="FV249" s="47"/>
      <c r="FW249" s="47"/>
      <c r="FX249" s="47"/>
      <c r="FY249" s="47"/>
      <c r="FZ249" s="47"/>
      <c r="GA249" s="47"/>
      <c r="GB249" s="47"/>
      <c r="GC249" s="47"/>
      <c r="GD249" s="47"/>
      <c r="GE249" s="47"/>
      <c r="GF249" s="47"/>
      <c r="GG249" s="47"/>
      <c r="GH249" s="47"/>
      <c r="GI249" s="47"/>
      <c r="GJ249" s="47"/>
      <c r="GK249" s="47"/>
      <c r="GL249" s="47"/>
      <c r="GM249" s="47"/>
      <c r="GN249" s="47"/>
      <c r="GO249" s="47"/>
      <c r="GP249" s="47"/>
      <c r="GQ249" s="47"/>
      <c r="GR249" s="47"/>
      <c r="GS249" s="47"/>
      <c r="GT249" s="47"/>
      <c r="GU249" s="47"/>
      <c r="GV249" s="47"/>
      <c r="GW249" s="47"/>
      <c r="GX249" s="47"/>
      <c r="GY249" s="47"/>
      <c r="GZ249" s="47"/>
      <c r="HA249" s="47"/>
      <c r="HB249" s="47"/>
      <c r="HC249" s="47"/>
      <c r="HD249" s="47"/>
      <c r="HE249" s="47"/>
      <c r="HF249" s="47"/>
      <c r="HG249" s="47"/>
      <c r="HH249" s="47"/>
      <c r="HI249" s="47"/>
      <c r="HJ249" s="47"/>
      <c r="HK249" s="47"/>
      <c r="HL249" s="47"/>
      <c r="HM249" s="47"/>
      <c r="HN249" s="47"/>
      <c r="HO249" s="47"/>
      <c r="HP249" s="47"/>
      <c r="HQ249" s="47"/>
      <c r="HR249" s="47"/>
      <c r="HS249" s="47"/>
      <c r="HT249" s="47"/>
      <c r="HU249" s="47"/>
      <c r="HV249" s="47"/>
      <c r="HW249" s="47"/>
      <c r="HX249" s="47"/>
      <c r="HY249" s="47"/>
      <c r="HZ249" s="47"/>
      <c r="IA249" s="47"/>
      <c r="IB249" s="47"/>
      <c r="IC249" s="47"/>
      <c r="ID249" s="47"/>
      <c r="IE249" s="47"/>
      <c r="IF249" s="47"/>
      <c r="IG249" s="47"/>
      <c r="IH249" s="47"/>
      <c r="II249" s="47"/>
      <c r="IJ249" s="47"/>
      <c r="IK249" s="47"/>
      <c r="IL249" s="47"/>
      <c r="IM249" s="47"/>
      <c r="IN249" s="47"/>
      <c r="IO249" s="47"/>
      <c r="IP249" s="47"/>
      <c r="IQ249" s="47"/>
      <c r="IR249" s="47"/>
      <c r="IS249" s="47"/>
      <c r="IT249" s="47"/>
      <c r="IU249" s="47"/>
      <c r="IV249" s="47"/>
      <c r="IW249" s="47"/>
      <c r="IX249" s="47"/>
      <c r="IY249" s="47"/>
      <c r="IZ249" s="47"/>
      <c r="JA249" s="47"/>
      <c r="JB249" s="47"/>
      <c r="JC249" s="47"/>
      <c r="JD249" s="47"/>
      <c r="JE249" s="47"/>
      <c r="JF249" s="47"/>
      <c r="JG249" s="47"/>
      <c r="JH249" s="47"/>
      <c r="JI249" s="47"/>
      <c r="JJ249" s="47"/>
      <c r="JK249" s="47"/>
      <c r="JL249" s="47"/>
      <c r="JM249" s="47"/>
      <c r="JN249" s="47"/>
      <c r="JO249" s="47"/>
      <c r="JP249" s="47"/>
      <c r="JQ249" s="47"/>
      <c r="JR249" s="47"/>
      <c r="JS249" s="47"/>
      <c r="JT249" s="47"/>
      <c r="JU249" s="47"/>
      <c r="JV249" s="47"/>
      <c r="JW249" s="47"/>
      <c r="JX249" s="47"/>
      <c r="JY249" s="47"/>
      <c r="JZ249" s="47"/>
      <c r="KA249" s="47"/>
      <c r="KB249" s="47"/>
      <c r="KC249" s="47"/>
      <c r="KD249" s="47"/>
      <c r="KE249" s="47"/>
      <c r="KF249" s="47"/>
      <c r="KG249" s="47"/>
      <c r="KH249" s="47"/>
      <c r="KI249" s="47"/>
      <c r="KJ249" s="47"/>
      <c r="KK249" s="47"/>
      <c r="KL249" s="47"/>
      <c r="KM249" s="47"/>
      <c r="KN249" s="47"/>
      <c r="KO249" s="47"/>
      <c r="KP249" s="47"/>
      <c r="KQ249" s="47"/>
      <c r="KR249" s="47"/>
      <c r="KS249" s="47"/>
      <c r="KT249" s="47"/>
      <c r="KU249" s="47"/>
      <c r="KV249" s="47"/>
      <c r="KW249" s="47"/>
      <c r="KX249" s="47"/>
      <c r="KY249" s="47"/>
      <c r="KZ249" s="47"/>
      <c r="LA249" s="47"/>
      <c r="LB249" s="47"/>
      <c r="LC249" s="47"/>
      <c r="LD249" s="47"/>
      <c r="LE249" s="47"/>
      <c r="LF249" s="47"/>
      <c r="LG249" s="47"/>
      <c r="LH249" s="47"/>
      <c r="LI249" s="47"/>
      <c r="LJ249" s="47"/>
      <c r="LK249" s="47"/>
      <c r="LL249" s="47"/>
      <c r="LM249" s="47"/>
      <c r="LN249" s="47"/>
      <c r="LO249" s="47"/>
      <c r="LP249" s="47"/>
      <c r="LQ249" s="47"/>
      <c r="LR249" s="47"/>
      <c r="LS249" s="47"/>
      <c r="LT249" s="47"/>
      <c r="LU249" s="47"/>
      <c r="LV249" s="47"/>
      <c r="LW249" s="47"/>
      <c r="LX249" s="47"/>
      <c r="LY249" s="47"/>
      <c r="LZ249" s="47"/>
      <c r="MA249" s="47"/>
      <c r="MB249" s="47"/>
      <c r="MC249" s="47"/>
      <c r="MD249" s="47"/>
      <c r="ME249" s="47"/>
      <c r="MF249" s="47"/>
      <c r="MG249" s="47"/>
      <c r="MH249" s="47"/>
      <c r="MI249" s="47"/>
      <c r="MJ249" s="47"/>
      <c r="MK249" s="47"/>
      <c r="ML249" s="47"/>
      <c r="MM249" s="47"/>
      <c r="MN249" s="47"/>
      <c r="MO249" s="47"/>
      <c r="MP249" s="47"/>
      <c r="MQ249" s="47"/>
      <c r="MR249" s="47"/>
      <c r="MS249" s="47"/>
      <c r="MT249" s="47"/>
      <c r="MU249" s="47"/>
      <c r="MV249" s="47"/>
      <c r="MW249" s="47"/>
      <c r="MX249" s="47"/>
      <c r="MY249" s="47"/>
      <c r="MZ249" s="47"/>
      <c r="NA249" s="47"/>
      <c r="NB249" s="47"/>
      <c r="NC249" s="47"/>
      <c r="ND249" s="47"/>
      <c r="NE249" s="47"/>
      <c r="NF249" s="47"/>
      <c r="NG249" s="47"/>
      <c r="NH249" s="47"/>
      <c r="NI249" s="47"/>
      <c r="NJ249" s="47"/>
      <c r="NK249" s="47"/>
      <c r="NL249" s="47"/>
      <c r="NM249" s="47"/>
      <c r="NN249" s="47"/>
      <c r="NO249" s="47"/>
      <c r="NP249" s="47"/>
      <c r="NQ249" s="47"/>
      <c r="NR249" s="47"/>
      <c r="NS249" s="47"/>
      <c r="NT249" s="47"/>
      <c r="NU249" s="47"/>
      <c r="NV249" s="47"/>
      <c r="NW249" s="47"/>
      <c r="NX249" s="47"/>
      <c r="NY249" s="47"/>
      <c r="NZ249" s="47"/>
      <c r="OA249" s="47"/>
      <c r="OB249" s="47"/>
      <c r="OC249" s="47"/>
      <c r="OD249" s="47"/>
      <c r="OE249" s="47"/>
      <c r="OF249" s="47"/>
      <c r="OG249" s="47"/>
      <c r="OH249" s="47"/>
      <c r="OI249" s="47"/>
      <c r="OJ249" s="47"/>
      <c r="OK249" s="47"/>
      <c r="OL249" s="47"/>
      <c r="OM249" s="47"/>
      <c r="ON249" s="47"/>
      <c r="OO249" s="47"/>
      <c r="OP249" s="47"/>
      <c r="OQ249" s="47"/>
      <c r="OR249" s="47"/>
      <c r="OS249" s="47"/>
      <c r="OT249" s="47"/>
      <c r="OU249" s="47"/>
      <c r="OV249" s="47"/>
      <c r="OW249" s="47"/>
      <c r="OX249" s="47"/>
      <c r="OY249" s="47"/>
      <c r="OZ249" s="47"/>
      <c r="PA249" s="47"/>
      <c r="PB249" s="47"/>
      <c r="PC249" s="47"/>
      <c r="PD249" s="47"/>
      <c r="PE249" s="47"/>
      <c r="PF249" s="47"/>
      <c r="PG249" s="47"/>
      <c r="PH249" s="47"/>
      <c r="PI249" s="47"/>
      <c r="PJ249" s="47"/>
      <c r="PK249" s="47"/>
      <c r="PL249" s="47"/>
      <c r="PM249" s="47"/>
      <c r="PN249" s="47"/>
      <c r="PO249" s="47"/>
      <c r="PP249" s="47"/>
      <c r="PQ249" s="47"/>
      <c r="PR249" s="47"/>
      <c r="PS249" s="47"/>
      <c r="PT249" s="47"/>
      <c r="PU249" s="47"/>
      <c r="PV249" s="47"/>
      <c r="PW249" s="47"/>
      <c r="PX249" s="47"/>
      <c r="PY249" s="47"/>
      <c r="PZ249" s="47"/>
      <c r="QA249" s="47"/>
      <c r="QB249" s="47"/>
      <c r="QC249" s="47"/>
      <c r="QD249" s="47"/>
      <c r="QE249" s="47"/>
      <c r="QF249" s="47"/>
      <c r="QG249" s="47"/>
      <c r="QH249" s="47"/>
      <c r="QI249" s="47"/>
      <c r="QJ249" s="47"/>
      <c r="QK249" s="47"/>
      <c r="QL249" s="47"/>
      <c r="QM249" s="47"/>
      <c r="QN249" s="47"/>
      <c r="QO249" s="47"/>
      <c r="QP249" s="47"/>
      <c r="QQ249" s="47"/>
      <c r="QR249" s="47"/>
      <c r="QS249" s="47"/>
      <c r="QT249" s="47"/>
      <c r="QU249" s="47"/>
      <c r="QV249" s="47"/>
      <c r="QW249" s="47"/>
      <c r="QX249" s="47"/>
      <c r="QY249" s="47"/>
      <c r="QZ249" s="47"/>
      <c r="RA249" s="47"/>
      <c r="RB249" s="47"/>
      <c r="RC249" s="47"/>
      <c r="RD249" s="47"/>
      <c r="RE249" s="47"/>
      <c r="RF249" s="47"/>
      <c r="RG249" s="47"/>
      <c r="RH249" s="47"/>
      <c r="RI249" s="47"/>
      <c r="RJ249" s="47"/>
      <c r="RK249" s="47"/>
      <c r="RL249" s="47"/>
      <c r="RM249" s="47"/>
      <c r="RN249" s="47"/>
      <c r="RO249" s="47"/>
      <c r="RP249" s="47"/>
      <c r="RQ249" s="47"/>
      <c r="RR249" s="47"/>
      <c r="RS249" s="47"/>
      <c r="RT249" s="47"/>
      <c r="RU249" s="47"/>
      <c r="RV249" s="47"/>
      <c r="RW249" s="47"/>
      <c r="RX249" s="47"/>
      <c r="RY249" s="47"/>
      <c r="RZ249" s="47"/>
      <c r="SA249" s="47"/>
    </row>
    <row r="250" spans="1:495" s="48" customFormat="1" ht="12.75">
      <c r="A250" s="107"/>
      <c r="B250" s="108"/>
      <c r="C250" s="35" t="s">
        <v>6</v>
      </c>
      <c r="D250" s="20">
        <v>11171.6</v>
      </c>
      <c r="E250" s="20">
        <v>11171.6</v>
      </c>
      <c r="F250" s="20">
        <v>423.8</v>
      </c>
      <c r="G250" s="1">
        <f t="shared" si="99"/>
        <v>3.7935479250957783E-2</v>
      </c>
      <c r="H250" s="73"/>
      <c r="I250" s="93"/>
      <c r="J250" s="75"/>
      <c r="K250" s="75"/>
      <c r="L250" s="76"/>
      <c r="M250" s="7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c r="CX250" s="47"/>
      <c r="CY250" s="47"/>
      <c r="CZ250" s="47"/>
      <c r="DA250" s="47"/>
      <c r="DB250" s="47"/>
      <c r="DC250" s="47"/>
      <c r="DD250" s="47"/>
      <c r="DE250" s="47"/>
      <c r="DF250" s="47"/>
      <c r="DG250" s="47"/>
      <c r="DH250" s="47"/>
      <c r="DI250" s="47"/>
      <c r="DJ250" s="47"/>
      <c r="DK250" s="47"/>
      <c r="DL250" s="47"/>
      <c r="DM250" s="47"/>
      <c r="DN250" s="47"/>
      <c r="DO250" s="47"/>
      <c r="DP250" s="47"/>
      <c r="DQ250" s="47"/>
      <c r="DR250" s="47"/>
      <c r="DS250" s="47"/>
      <c r="DT250" s="47"/>
      <c r="DU250" s="47"/>
      <c r="DV250" s="47"/>
      <c r="DW250" s="47"/>
      <c r="DX250" s="47"/>
      <c r="DY250" s="47"/>
      <c r="DZ250" s="47"/>
      <c r="EA250" s="47"/>
      <c r="EB250" s="47"/>
      <c r="EC250" s="47"/>
      <c r="ED250" s="47"/>
      <c r="EE250" s="47"/>
      <c r="EF250" s="47"/>
      <c r="EG250" s="47"/>
      <c r="EH250" s="47"/>
      <c r="EI250" s="47"/>
      <c r="EJ250" s="47"/>
      <c r="EK250" s="47"/>
      <c r="EL250" s="47"/>
      <c r="EM250" s="47"/>
      <c r="EN250" s="47"/>
      <c r="EO250" s="47"/>
      <c r="EP250" s="47"/>
      <c r="EQ250" s="47"/>
      <c r="ER250" s="47"/>
      <c r="ES250" s="47"/>
      <c r="ET250" s="47"/>
      <c r="EU250" s="47"/>
      <c r="EV250" s="47"/>
      <c r="EW250" s="47"/>
      <c r="EX250" s="47"/>
      <c r="EY250" s="47"/>
      <c r="EZ250" s="47"/>
      <c r="FA250" s="47"/>
      <c r="FB250" s="47"/>
      <c r="FC250" s="47"/>
      <c r="FD250" s="47"/>
      <c r="FE250" s="47"/>
      <c r="FF250" s="47"/>
      <c r="FG250" s="47"/>
      <c r="FH250" s="47"/>
      <c r="FI250" s="47"/>
      <c r="FJ250" s="47"/>
      <c r="FK250" s="47"/>
      <c r="FL250" s="47"/>
      <c r="FM250" s="47"/>
      <c r="FN250" s="47"/>
      <c r="FO250" s="47"/>
      <c r="FP250" s="47"/>
      <c r="FQ250" s="47"/>
      <c r="FR250" s="47"/>
      <c r="FS250" s="47"/>
      <c r="FT250" s="47"/>
      <c r="FU250" s="47"/>
      <c r="FV250" s="47"/>
      <c r="FW250" s="47"/>
      <c r="FX250" s="47"/>
      <c r="FY250" s="47"/>
      <c r="FZ250" s="47"/>
      <c r="GA250" s="47"/>
      <c r="GB250" s="47"/>
      <c r="GC250" s="47"/>
      <c r="GD250" s="47"/>
      <c r="GE250" s="47"/>
      <c r="GF250" s="47"/>
      <c r="GG250" s="47"/>
      <c r="GH250" s="47"/>
      <c r="GI250" s="47"/>
      <c r="GJ250" s="47"/>
      <c r="GK250" s="47"/>
      <c r="GL250" s="47"/>
      <c r="GM250" s="47"/>
      <c r="GN250" s="47"/>
      <c r="GO250" s="47"/>
      <c r="GP250" s="47"/>
      <c r="GQ250" s="47"/>
      <c r="GR250" s="47"/>
      <c r="GS250" s="47"/>
      <c r="GT250" s="47"/>
      <c r="GU250" s="47"/>
      <c r="GV250" s="47"/>
      <c r="GW250" s="47"/>
      <c r="GX250" s="47"/>
      <c r="GY250" s="47"/>
      <c r="GZ250" s="47"/>
      <c r="HA250" s="47"/>
      <c r="HB250" s="47"/>
      <c r="HC250" s="47"/>
      <c r="HD250" s="47"/>
      <c r="HE250" s="47"/>
      <c r="HF250" s="47"/>
      <c r="HG250" s="47"/>
      <c r="HH250" s="47"/>
      <c r="HI250" s="47"/>
      <c r="HJ250" s="47"/>
      <c r="HK250" s="47"/>
      <c r="HL250" s="47"/>
      <c r="HM250" s="47"/>
      <c r="HN250" s="47"/>
      <c r="HO250" s="47"/>
      <c r="HP250" s="47"/>
      <c r="HQ250" s="47"/>
      <c r="HR250" s="47"/>
      <c r="HS250" s="47"/>
      <c r="HT250" s="47"/>
      <c r="HU250" s="47"/>
      <c r="HV250" s="47"/>
      <c r="HW250" s="47"/>
      <c r="HX250" s="47"/>
      <c r="HY250" s="47"/>
      <c r="HZ250" s="47"/>
      <c r="IA250" s="47"/>
      <c r="IB250" s="47"/>
      <c r="IC250" s="47"/>
      <c r="ID250" s="47"/>
      <c r="IE250" s="47"/>
      <c r="IF250" s="47"/>
      <c r="IG250" s="47"/>
      <c r="IH250" s="47"/>
      <c r="II250" s="47"/>
      <c r="IJ250" s="47"/>
      <c r="IK250" s="47"/>
      <c r="IL250" s="47"/>
      <c r="IM250" s="47"/>
      <c r="IN250" s="47"/>
      <c r="IO250" s="47"/>
      <c r="IP250" s="47"/>
      <c r="IQ250" s="47"/>
      <c r="IR250" s="47"/>
      <c r="IS250" s="47"/>
      <c r="IT250" s="47"/>
      <c r="IU250" s="47"/>
      <c r="IV250" s="47"/>
      <c r="IW250" s="47"/>
      <c r="IX250" s="47"/>
      <c r="IY250" s="47"/>
      <c r="IZ250" s="47"/>
      <c r="JA250" s="47"/>
      <c r="JB250" s="47"/>
      <c r="JC250" s="47"/>
      <c r="JD250" s="47"/>
      <c r="JE250" s="47"/>
      <c r="JF250" s="47"/>
      <c r="JG250" s="47"/>
      <c r="JH250" s="47"/>
      <c r="JI250" s="47"/>
      <c r="JJ250" s="47"/>
      <c r="JK250" s="47"/>
      <c r="JL250" s="47"/>
      <c r="JM250" s="47"/>
      <c r="JN250" s="47"/>
      <c r="JO250" s="47"/>
      <c r="JP250" s="47"/>
      <c r="JQ250" s="47"/>
      <c r="JR250" s="47"/>
      <c r="JS250" s="47"/>
      <c r="JT250" s="47"/>
      <c r="JU250" s="47"/>
      <c r="JV250" s="47"/>
      <c r="JW250" s="47"/>
      <c r="JX250" s="47"/>
      <c r="JY250" s="47"/>
      <c r="JZ250" s="47"/>
      <c r="KA250" s="47"/>
      <c r="KB250" s="47"/>
      <c r="KC250" s="47"/>
      <c r="KD250" s="47"/>
      <c r="KE250" s="47"/>
      <c r="KF250" s="47"/>
      <c r="KG250" s="47"/>
      <c r="KH250" s="47"/>
      <c r="KI250" s="47"/>
      <c r="KJ250" s="47"/>
      <c r="KK250" s="47"/>
      <c r="KL250" s="47"/>
      <c r="KM250" s="47"/>
      <c r="KN250" s="47"/>
      <c r="KO250" s="47"/>
      <c r="KP250" s="47"/>
      <c r="KQ250" s="47"/>
      <c r="KR250" s="47"/>
      <c r="KS250" s="47"/>
      <c r="KT250" s="47"/>
      <c r="KU250" s="47"/>
      <c r="KV250" s="47"/>
      <c r="KW250" s="47"/>
      <c r="KX250" s="47"/>
      <c r="KY250" s="47"/>
      <c r="KZ250" s="47"/>
      <c r="LA250" s="47"/>
      <c r="LB250" s="47"/>
      <c r="LC250" s="47"/>
      <c r="LD250" s="47"/>
      <c r="LE250" s="47"/>
      <c r="LF250" s="47"/>
      <c r="LG250" s="47"/>
      <c r="LH250" s="47"/>
      <c r="LI250" s="47"/>
      <c r="LJ250" s="47"/>
      <c r="LK250" s="47"/>
      <c r="LL250" s="47"/>
      <c r="LM250" s="47"/>
      <c r="LN250" s="47"/>
      <c r="LO250" s="47"/>
      <c r="LP250" s="47"/>
      <c r="LQ250" s="47"/>
      <c r="LR250" s="47"/>
      <c r="LS250" s="47"/>
      <c r="LT250" s="47"/>
      <c r="LU250" s="47"/>
      <c r="LV250" s="47"/>
      <c r="LW250" s="47"/>
      <c r="LX250" s="47"/>
      <c r="LY250" s="47"/>
      <c r="LZ250" s="47"/>
      <c r="MA250" s="47"/>
      <c r="MB250" s="47"/>
      <c r="MC250" s="47"/>
      <c r="MD250" s="47"/>
      <c r="ME250" s="47"/>
      <c r="MF250" s="47"/>
      <c r="MG250" s="47"/>
      <c r="MH250" s="47"/>
      <c r="MI250" s="47"/>
      <c r="MJ250" s="47"/>
      <c r="MK250" s="47"/>
      <c r="ML250" s="47"/>
      <c r="MM250" s="47"/>
      <c r="MN250" s="47"/>
      <c r="MO250" s="47"/>
      <c r="MP250" s="47"/>
      <c r="MQ250" s="47"/>
      <c r="MR250" s="47"/>
      <c r="MS250" s="47"/>
      <c r="MT250" s="47"/>
      <c r="MU250" s="47"/>
      <c r="MV250" s="47"/>
      <c r="MW250" s="47"/>
      <c r="MX250" s="47"/>
      <c r="MY250" s="47"/>
      <c r="MZ250" s="47"/>
      <c r="NA250" s="47"/>
      <c r="NB250" s="47"/>
      <c r="NC250" s="47"/>
      <c r="ND250" s="47"/>
      <c r="NE250" s="47"/>
      <c r="NF250" s="47"/>
      <c r="NG250" s="47"/>
      <c r="NH250" s="47"/>
      <c r="NI250" s="47"/>
      <c r="NJ250" s="47"/>
      <c r="NK250" s="47"/>
      <c r="NL250" s="47"/>
      <c r="NM250" s="47"/>
      <c r="NN250" s="47"/>
      <c r="NO250" s="47"/>
      <c r="NP250" s="47"/>
      <c r="NQ250" s="47"/>
      <c r="NR250" s="47"/>
      <c r="NS250" s="47"/>
      <c r="NT250" s="47"/>
      <c r="NU250" s="47"/>
      <c r="NV250" s="47"/>
      <c r="NW250" s="47"/>
      <c r="NX250" s="47"/>
      <c r="NY250" s="47"/>
      <c r="NZ250" s="47"/>
      <c r="OA250" s="47"/>
      <c r="OB250" s="47"/>
      <c r="OC250" s="47"/>
      <c r="OD250" s="47"/>
      <c r="OE250" s="47"/>
      <c r="OF250" s="47"/>
      <c r="OG250" s="47"/>
      <c r="OH250" s="47"/>
      <c r="OI250" s="47"/>
      <c r="OJ250" s="47"/>
      <c r="OK250" s="47"/>
      <c r="OL250" s="47"/>
      <c r="OM250" s="47"/>
      <c r="ON250" s="47"/>
      <c r="OO250" s="47"/>
      <c r="OP250" s="47"/>
      <c r="OQ250" s="47"/>
      <c r="OR250" s="47"/>
      <c r="OS250" s="47"/>
      <c r="OT250" s="47"/>
      <c r="OU250" s="47"/>
      <c r="OV250" s="47"/>
      <c r="OW250" s="47"/>
      <c r="OX250" s="47"/>
      <c r="OY250" s="47"/>
      <c r="OZ250" s="47"/>
      <c r="PA250" s="47"/>
      <c r="PB250" s="47"/>
      <c r="PC250" s="47"/>
      <c r="PD250" s="47"/>
      <c r="PE250" s="47"/>
      <c r="PF250" s="47"/>
      <c r="PG250" s="47"/>
      <c r="PH250" s="47"/>
      <c r="PI250" s="47"/>
      <c r="PJ250" s="47"/>
      <c r="PK250" s="47"/>
      <c r="PL250" s="47"/>
      <c r="PM250" s="47"/>
      <c r="PN250" s="47"/>
      <c r="PO250" s="47"/>
      <c r="PP250" s="47"/>
      <c r="PQ250" s="47"/>
      <c r="PR250" s="47"/>
      <c r="PS250" s="47"/>
      <c r="PT250" s="47"/>
      <c r="PU250" s="47"/>
      <c r="PV250" s="47"/>
      <c r="PW250" s="47"/>
      <c r="PX250" s="47"/>
      <c r="PY250" s="47"/>
      <c r="PZ250" s="47"/>
      <c r="QA250" s="47"/>
      <c r="QB250" s="47"/>
      <c r="QC250" s="47"/>
      <c r="QD250" s="47"/>
      <c r="QE250" s="47"/>
      <c r="QF250" s="47"/>
      <c r="QG250" s="47"/>
      <c r="QH250" s="47"/>
      <c r="QI250" s="47"/>
      <c r="QJ250" s="47"/>
      <c r="QK250" s="47"/>
      <c r="QL250" s="47"/>
      <c r="QM250" s="47"/>
      <c r="QN250" s="47"/>
      <c r="QO250" s="47"/>
      <c r="QP250" s="47"/>
      <c r="QQ250" s="47"/>
      <c r="QR250" s="47"/>
      <c r="QS250" s="47"/>
      <c r="QT250" s="47"/>
      <c r="QU250" s="47"/>
      <c r="QV250" s="47"/>
      <c r="QW250" s="47"/>
      <c r="QX250" s="47"/>
      <c r="QY250" s="47"/>
      <c r="QZ250" s="47"/>
      <c r="RA250" s="47"/>
      <c r="RB250" s="47"/>
      <c r="RC250" s="47"/>
      <c r="RD250" s="47"/>
      <c r="RE250" s="47"/>
      <c r="RF250" s="47"/>
      <c r="RG250" s="47"/>
      <c r="RH250" s="47"/>
      <c r="RI250" s="47"/>
      <c r="RJ250" s="47"/>
      <c r="RK250" s="47"/>
      <c r="RL250" s="47"/>
      <c r="RM250" s="47"/>
      <c r="RN250" s="47"/>
      <c r="RO250" s="47"/>
      <c r="RP250" s="47"/>
      <c r="RQ250" s="47"/>
      <c r="RR250" s="47"/>
      <c r="RS250" s="47"/>
      <c r="RT250" s="47"/>
      <c r="RU250" s="47"/>
      <c r="RV250" s="47"/>
      <c r="RW250" s="47"/>
      <c r="RX250" s="47"/>
      <c r="RY250" s="47"/>
      <c r="RZ250" s="47"/>
      <c r="SA250" s="47"/>
    </row>
    <row r="251" spans="1:495" s="48" customFormat="1" ht="12.75">
      <c r="A251" s="107"/>
      <c r="B251" s="108"/>
      <c r="C251" s="35" t="s">
        <v>7</v>
      </c>
      <c r="D251" s="20">
        <v>0</v>
      </c>
      <c r="E251" s="20">
        <v>0</v>
      </c>
      <c r="F251" s="20">
        <v>0</v>
      </c>
      <c r="G251" s="20">
        <v>0</v>
      </c>
      <c r="H251" s="73"/>
      <c r="I251" s="93"/>
      <c r="J251" s="75"/>
      <c r="K251" s="75"/>
      <c r="L251" s="76"/>
      <c r="M251" s="7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7"/>
      <c r="BS251" s="47"/>
      <c r="BT251" s="47"/>
      <c r="BU251" s="47"/>
      <c r="BV251" s="47"/>
      <c r="BW251" s="47"/>
      <c r="BX251" s="47"/>
      <c r="BY251" s="47"/>
      <c r="BZ251" s="47"/>
      <c r="CA251" s="47"/>
      <c r="CB251" s="47"/>
      <c r="CC251" s="47"/>
      <c r="CD251" s="47"/>
      <c r="CE251" s="47"/>
      <c r="CF251" s="47"/>
      <c r="CG251" s="47"/>
      <c r="CH251" s="47"/>
      <c r="CI251" s="47"/>
      <c r="CJ251" s="47"/>
      <c r="CK251" s="47"/>
      <c r="CL251" s="47"/>
      <c r="CM251" s="47"/>
      <c r="CN251" s="47"/>
      <c r="CO251" s="47"/>
      <c r="CP251" s="47"/>
      <c r="CQ251" s="47"/>
      <c r="CR251" s="47"/>
      <c r="CS251" s="47"/>
      <c r="CT251" s="47"/>
      <c r="CU251" s="47"/>
      <c r="CV251" s="47"/>
      <c r="CW251" s="47"/>
      <c r="CX251" s="47"/>
      <c r="CY251" s="47"/>
      <c r="CZ251" s="47"/>
      <c r="DA251" s="47"/>
      <c r="DB251" s="47"/>
      <c r="DC251" s="47"/>
      <c r="DD251" s="47"/>
      <c r="DE251" s="47"/>
      <c r="DF251" s="47"/>
      <c r="DG251" s="47"/>
      <c r="DH251" s="47"/>
      <c r="DI251" s="47"/>
      <c r="DJ251" s="47"/>
      <c r="DK251" s="47"/>
      <c r="DL251" s="47"/>
      <c r="DM251" s="47"/>
      <c r="DN251" s="47"/>
      <c r="DO251" s="47"/>
      <c r="DP251" s="47"/>
      <c r="DQ251" s="47"/>
      <c r="DR251" s="47"/>
      <c r="DS251" s="47"/>
      <c r="DT251" s="47"/>
      <c r="DU251" s="47"/>
      <c r="DV251" s="47"/>
      <c r="DW251" s="47"/>
      <c r="DX251" s="47"/>
      <c r="DY251" s="47"/>
      <c r="DZ251" s="47"/>
      <c r="EA251" s="47"/>
      <c r="EB251" s="47"/>
      <c r="EC251" s="47"/>
      <c r="ED251" s="47"/>
      <c r="EE251" s="47"/>
      <c r="EF251" s="47"/>
      <c r="EG251" s="47"/>
      <c r="EH251" s="47"/>
      <c r="EI251" s="47"/>
      <c r="EJ251" s="47"/>
      <c r="EK251" s="47"/>
      <c r="EL251" s="47"/>
      <c r="EM251" s="47"/>
      <c r="EN251" s="47"/>
      <c r="EO251" s="47"/>
      <c r="EP251" s="47"/>
      <c r="EQ251" s="47"/>
      <c r="ER251" s="47"/>
      <c r="ES251" s="47"/>
      <c r="ET251" s="47"/>
      <c r="EU251" s="47"/>
      <c r="EV251" s="47"/>
      <c r="EW251" s="47"/>
      <c r="EX251" s="47"/>
      <c r="EY251" s="47"/>
      <c r="EZ251" s="47"/>
      <c r="FA251" s="47"/>
      <c r="FB251" s="47"/>
      <c r="FC251" s="47"/>
      <c r="FD251" s="47"/>
      <c r="FE251" s="47"/>
      <c r="FF251" s="47"/>
      <c r="FG251" s="47"/>
      <c r="FH251" s="47"/>
      <c r="FI251" s="47"/>
      <c r="FJ251" s="47"/>
      <c r="FK251" s="47"/>
      <c r="FL251" s="47"/>
      <c r="FM251" s="47"/>
      <c r="FN251" s="47"/>
      <c r="FO251" s="47"/>
      <c r="FP251" s="47"/>
      <c r="FQ251" s="47"/>
      <c r="FR251" s="47"/>
      <c r="FS251" s="47"/>
      <c r="FT251" s="47"/>
      <c r="FU251" s="47"/>
      <c r="FV251" s="47"/>
      <c r="FW251" s="47"/>
      <c r="FX251" s="47"/>
      <c r="FY251" s="47"/>
      <c r="FZ251" s="47"/>
      <c r="GA251" s="47"/>
      <c r="GB251" s="47"/>
      <c r="GC251" s="47"/>
      <c r="GD251" s="47"/>
      <c r="GE251" s="47"/>
      <c r="GF251" s="47"/>
      <c r="GG251" s="47"/>
      <c r="GH251" s="47"/>
      <c r="GI251" s="47"/>
      <c r="GJ251" s="47"/>
      <c r="GK251" s="47"/>
      <c r="GL251" s="47"/>
      <c r="GM251" s="47"/>
      <c r="GN251" s="47"/>
      <c r="GO251" s="47"/>
      <c r="GP251" s="47"/>
      <c r="GQ251" s="47"/>
      <c r="GR251" s="47"/>
      <c r="GS251" s="47"/>
      <c r="GT251" s="47"/>
      <c r="GU251" s="47"/>
      <c r="GV251" s="47"/>
      <c r="GW251" s="47"/>
      <c r="GX251" s="47"/>
      <c r="GY251" s="47"/>
      <c r="GZ251" s="47"/>
      <c r="HA251" s="47"/>
      <c r="HB251" s="47"/>
      <c r="HC251" s="47"/>
      <c r="HD251" s="47"/>
      <c r="HE251" s="47"/>
      <c r="HF251" s="47"/>
      <c r="HG251" s="47"/>
      <c r="HH251" s="47"/>
      <c r="HI251" s="47"/>
      <c r="HJ251" s="47"/>
      <c r="HK251" s="47"/>
      <c r="HL251" s="47"/>
      <c r="HM251" s="47"/>
      <c r="HN251" s="47"/>
      <c r="HO251" s="47"/>
      <c r="HP251" s="47"/>
      <c r="HQ251" s="47"/>
      <c r="HR251" s="47"/>
      <c r="HS251" s="47"/>
      <c r="HT251" s="47"/>
      <c r="HU251" s="47"/>
      <c r="HV251" s="47"/>
      <c r="HW251" s="47"/>
      <c r="HX251" s="47"/>
      <c r="HY251" s="47"/>
      <c r="HZ251" s="47"/>
      <c r="IA251" s="47"/>
      <c r="IB251" s="47"/>
      <c r="IC251" s="47"/>
      <c r="ID251" s="47"/>
      <c r="IE251" s="47"/>
      <c r="IF251" s="47"/>
      <c r="IG251" s="47"/>
      <c r="IH251" s="47"/>
      <c r="II251" s="47"/>
      <c r="IJ251" s="47"/>
      <c r="IK251" s="47"/>
      <c r="IL251" s="47"/>
      <c r="IM251" s="47"/>
      <c r="IN251" s="47"/>
      <c r="IO251" s="47"/>
      <c r="IP251" s="47"/>
      <c r="IQ251" s="47"/>
      <c r="IR251" s="47"/>
      <c r="IS251" s="47"/>
      <c r="IT251" s="47"/>
      <c r="IU251" s="47"/>
      <c r="IV251" s="47"/>
      <c r="IW251" s="47"/>
      <c r="IX251" s="47"/>
      <c r="IY251" s="47"/>
      <c r="IZ251" s="47"/>
      <c r="JA251" s="47"/>
      <c r="JB251" s="47"/>
      <c r="JC251" s="47"/>
      <c r="JD251" s="47"/>
      <c r="JE251" s="47"/>
      <c r="JF251" s="47"/>
      <c r="JG251" s="47"/>
      <c r="JH251" s="47"/>
      <c r="JI251" s="47"/>
      <c r="JJ251" s="47"/>
      <c r="JK251" s="47"/>
      <c r="JL251" s="47"/>
      <c r="JM251" s="47"/>
      <c r="JN251" s="47"/>
      <c r="JO251" s="47"/>
      <c r="JP251" s="47"/>
      <c r="JQ251" s="47"/>
      <c r="JR251" s="47"/>
      <c r="JS251" s="47"/>
      <c r="JT251" s="47"/>
      <c r="JU251" s="47"/>
      <c r="JV251" s="47"/>
      <c r="JW251" s="47"/>
      <c r="JX251" s="47"/>
      <c r="JY251" s="47"/>
      <c r="JZ251" s="47"/>
      <c r="KA251" s="47"/>
      <c r="KB251" s="47"/>
      <c r="KC251" s="47"/>
      <c r="KD251" s="47"/>
      <c r="KE251" s="47"/>
      <c r="KF251" s="47"/>
      <c r="KG251" s="47"/>
      <c r="KH251" s="47"/>
      <c r="KI251" s="47"/>
      <c r="KJ251" s="47"/>
      <c r="KK251" s="47"/>
      <c r="KL251" s="47"/>
      <c r="KM251" s="47"/>
      <c r="KN251" s="47"/>
      <c r="KO251" s="47"/>
      <c r="KP251" s="47"/>
      <c r="KQ251" s="47"/>
      <c r="KR251" s="47"/>
      <c r="KS251" s="47"/>
      <c r="KT251" s="47"/>
      <c r="KU251" s="47"/>
      <c r="KV251" s="47"/>
      <c r="KW251" s="47"/>
      <c r="KX251" s="47"/>
      <c r="KY251" s="47"/>
      <c r="KZ251" s="47"/>
      <c r="LA251" s="47"/>
      <c r="LB251" s="47"/>
      <c r="LC251" s="47"/>
      <c r="LD251" s="47"/>
      <c r="LE251" s="47"/>
      <c r="LF251" s="47"/>
      <c r="LG251" s="47"/>
      <c r="LH251" s="47"/>
      <c r="LI251" s="47"/>
      <c r="LJ251" s="47"/>
      <c r="LK251" s="47"/>
      <c r="LL251" s="47"/>
      <c r="LM251" s="47"/>
      <c r="LN251" s="47"/>
      <c r="LO251" s="47"/>
      <c r="LP251" s="47"/>
      <c r="LQ251" s="47"/>
      <c r="LR251" s="47"/>
      <c r="LS251" s="47"/>
      <c r="LT251" s="47"/>
      <c r="LU251" s="47"/>
      <c r="LV251" s="47"/>
      <c r="LW251" s="47"/>
      <c r="LX251" s="47"/>
      <c r="LY251" s="47"/>
      <c r="LZ251" s="47"/>
      <c r="MA251" s="47"/>
      <c r="MB251" s="47"/>
      <c r="MC251" s="47"/>
      <c r="MD251" s="47"/>
      <c r="ME251" s="47"/>
      <c r="MF251" s="47"/>
      <c r="MG251" s="47"/>
      <c r="MH251" s="47"/>
      <c r="MI251" s="47"/>
      <c r="MJ251" s="47"/>
      <c r="MK251" s="47"/>
      <c r="ML251" s="47"/>
      <c r="MM251" s="47"/>
      <c r="MN251" s="47"/>
      <c r="MO251" s="47"/>
      <c r="MP251" s="47"/>
      <c r="MQ251" s="47"/>
      <c r="MR251" s="47"/>
      <c r="MS251" s="47"/>
      <c r="MT251" s="47"/>
      <c r="MU251" s="47"/>
      <c r="MV251" s="47"/>
      <c r="MW251" s="47"/>
      <c r="MX251" s="47"/>
      <c r="MY251" s="47"/>
      <c r="MZ251" s="47"/>
      <c r="NA251" s="47"/>
      <c r="NB251" s="47"/>
      <c r="NC251" s="47"/>
      <c r="ND251" s="47"/>
      <c r="NE251" s="47"/>
      <c r="NF251" s="47"/>
      <c r="NG251" s="47"/>
      <c r="NH251" s="47"/>
      <c r="NI251" s="47"/>
      <c r="NJ251" s="47"/>
      <c r="NK251" s="47"/>
      <c r="NL251" s="47"/>
      <c r="NM251" s="47"/>
      <c r="NN251" s="47"/>
      <c r="NO251" s="47"/>
      <c r="NP251" s="47"/>
      <c r="NQ251" s="47"/>
      <c r="NR251" s="47"/>
      <c r="NS251" s="47"/>
      <c r="NT251" s="47"/>
      <c r="NU251" s="47"/>
      <c r="NV251" s="47"/>
      <c r="NW251" s="47"/>
      <c r="NX251" s="47"/>
      <c r="NY251" s="47"/>
      <c r="NZ251" s="47"/>
      <c r="OA251" s="47"/>
      <c r="OB251" s="47"/>
      <c r="OC251" s="47"/>
      <c r="OD251" s="47"/>
      <c r="OE251" s="47"/>
      <c r="OF251" s="47"/>
      <c r="OG251" s="47"/>
      <c r="OH251" s="47"/>
      <c r="OI251" s="47"/>
      <c r="OJ251" s="47"/>
      <c r="OK251" s="47"/>
      <c r="OL251" s="47"/>
      <c r="OM251" s="47"/>
      <c r="ON251" s="47"/>
      <c r="OO251" s="47"/>
      <c r="OP251" s="47"/>
      <c r="OQ251" s="47"/>
      <c r="OR251" s="47"/>
      <c r="OS251" s="47"/>
      <c r="OT251" s="47"/>
      <c r="OU251" s="47"/>
      <c r="OV251" s="47"/>
      <c r="OW251" s="47"/>
      <c r="OX251" s="47"/>
      <c r="OY251" s="47"/>
      <c r="OZ251" s="47"/>
      <c r="PA251" s="47"/>
      <c r="PB251" s="47"/>
      <c r="PC251" s="47"/>
      <c r="PD251" s="47"/>
      <c r="PE251" s="47"/>
      <c r="PF251" s="47"/>
      <c r="PG251" s="47"/>
      <c r="PH251" s="47"/>
      <c r="PI251" s="47"/>
      <c r="PJ251" s="47"/>
      <c r="PK251" s="47"/>
      <c r="PL251" s="47"/>
      <c r="PM251" s="47"/>
      <c r="PN251" s="47"/>
      <c r="PO251" s="47"/>
      <c r="PP251" s="47"/>
      <c r="PQ251" s="47"/>
      <c r="PR251" s="47"/>
      <c r="PS251" s="47"/>
      <c r="PT251" s="47"/>
      <c r="PU251" s="47"/>
      <c r="PV251" s="47"/>
      <c r="PW251" s="47"/>
      <c r="PX251" s="47"/>
      <c r="PY251" s="47"/>
      <c r="PZ251" s="47"/>
      <c r="QA251" s="47"/>
      <c r="QB251" s="47"/>
      <c r="QC251" s="47"/>
      <c r="QD251" s="47"/>
      <c r="QE251" s="47"/>
      <c r="QF251" s="47"/>
      <c r="QG251" s="47"/>
      <c r="QH251" s="47"/>
      <c r="QI251" s="47"/>
      <c r="QJ251" s="47"/>
      <c r="QK251" s="47"/>
      <c r="QL251" s="47"/>
      <c r="QM251" s="47"/>
      <c r="QN251" s="47"/>
      <c r="QO251" s="47"/>
      <c r="QP251" s="47"/>
      <c r="QQ251" s="47"/>
      <c r="QR251" s="47"/>
      <c r="QS251" s="47"/>
      <c r="QT251" s="47"/>
      <c r="QU251" s="47"/>
      <c r="QV251" s="47"/>
      <c r="QW251" s="47"/>
      <c r="QX251" s="47"/>
      <c r="QY251" s="47"/>
      <c r="QZ251" s="47"/>
      <c r="RA251" s="47"/>
      <c r="RB251" s="47"/>
      <c r="RC251" s="47"/>
      <c r="RD251" s="47"/>
      <c r="RE251" s="47"/>
      <c r="RF251" s="47"/>
      <c r="RG251" s="47"/>
      <c r="RH251" s="47"/>
      <c r="RI251" s="47"/>
      <c r="RJ251" s="47"/>
      <c r="RK251" s="47"/>
      <c r="RL251" s="47"/>
      <c r="RM251" s="47"/>
      <c r="RN251" s="47"/>
      <c r="RO251" s="47"/>
      <c r="RP251" s="47"/>
      <c r="RQ251" s="47"/>
      <c r="RR251" s="47"/>
      <c r="RS251" s="47"/>
      <c r="RT251" s="47"/>
      <c r="RU251" s="47"/>
      <c r="RV251" s="47"/>
      <c r="RW251" s="47"/>
      <c r="RX251" s="47"/>
      <c r="RY251" s="47"/>
      <c r="RZ251" s="47"/>
      <c r="SA251" s="47"/>
    </row>
    <row r="252" spans="1:495" s="48" customFormat="1" ht="12.75">
      <c r="A252" s="107"/>
      <c r="B252" s="108"/>
      <c r="C252" s="35" t="s">
        <v>8</v>
      </c>
      <c r="D252" s="20">
        <v>0</v>
      </c>
      <c r="E252" s="20">
        <v>0</v>
      </c>
      <c r="F252" s="20">
        <v>0</v>
      </c>
      <c r="G252" s="20">
        <v>0</v>
      </c>
      <c r="H252" s="73"/>
      <c r="I252" s="93"/>
      <c r="J252" s="75"/>
      <c r="K252" s="75"/>
      <c r="L252" s="76"/>
      <c r="M252" s="7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c r="CG252" s="47"/>
      <c r="CH252" s="47"/>
      <c r="CI252" s="47"/>
      <c r="CJ252" s="47"/>
      <c r="CK252" s="47"/>
      <c r="CL252" s="47"/>
      <c r="CM252" s="47"/>
      <c r="CN252" s="47"/>
      <c r="CO252" s="47"/>
      <c r="CP252" s="47"/>
      <c r="CQ252" s="47"/>
      <c r="CR252" s="47"/>
      <c r="CS252" s="47"/>
      <c r="CT252" s="47"/>
      <c r="CU252" s="47"/>
      <c r="CV252" s="47"/>
      <c r="CW252" s="47"/>
      <c r="CX252" s="47"/>
      <c r="CY252" s="47"/>
      <c r="CZ252" s="47"/>
      <c r="DA252" s="47"/>
      <c r="DB252" s="47"/>
      <c r="DC252" s="47"/>
      <c r="DD252" s="47"/>
      <c r="DE252" s="47"/>
      <c r="DF252" s="47"/>
      <c r="DG252" s="47"/>
      <c r="DH252" s="47"/>
      <c r="DI252" s="47"/>
      <c r="DJ252" s="47"/>
      <c r="DK252" s="47"/>
      <c r="DL252" s="47"/>
      <c r="DM252" s="47"/>
      <c r="DN252" s="47"/>
      <c r="DO252" s="47"/>
      <c r="DP252" s="47"/>
      <c r="DQ252" s="47"/>
      <c r="DR252" s="47"/>
      <c r="DS252" s="47"/>
      <c r="DT252" s="47"/>
      <c r="DU252" s="47"/>
      <c r="DV252" s="47"/>
      <c r="DW252" s="47"/>
      <c r="DX252" s="47"/>
      <c r="DY252" s="47"/>
      <c r="DZ252" s="47"/>
      <c r="EA252" s="47"/>
      <c r="EB252" s="47"/>
      <c r="EC252" s="47"/>
      <c r="ED252" s="47"/>
      <c r="EE252" s="47"/>
      <c r="EF252" s="47"/>
      <c r="EG252" s="47"/>
      <c r="EH252" s="47"/>
      <c r="EI252" s="47"/>
      <c r="EJ252" s="47"/>
      <c r="EK252" s="47"/>
      <c r="EL252" s="47"/>
      <c r="EM252" s="47"/>
      <c r="EN252" s="47"/>
      <c r="EO252" s="47"/>
      <c r="EP252" s="47"/>
      <c r="EQ252" s="47"/>
      <c r="ER252" s="47"/>
      <c r="ES252" s="47"/>
      <c r="ET252" s="47"/>
      <c r="EU252" s="47"/>
      <c r="EV252" s="47"/>
      <c r="EW252" s="47"/>
      <c r="EX252" s="47"/>
      <c r="EY252" s="47"/>
      <c r="EZ252" s="47"/>
      <c r="FA252" s="47"/>
      <c r="FB252" s="47"/>
      <c r="FC252" s="47"/>
      <c r="FD252" s="47"/>
      <c r="FE252" s="47"/>
      <c r="FF252" s="47"/>
      <c r="FG252" s="47"/>
      <c r="FH252" s="47"/>
      <c r="FI252" s="47"/>
      <c r="FJ252" s="47"/>
      <c r="FK252" s="47"/>
      <c r="FL252" s="47"/>
      <c r="FM252" s="47"/>
      <c r="FN252" s="47"/>
      <c r="FO252" s="47"/>
      <c r="FP252" s="47"/>
      <c r="FQ252" s="47"/>
      <c r="FR252" s="47"/>
      <c r="FS252" s="47"/>
      <c r="FT252" s="47"/>
      <c r="FU252" s="47"/>
      <c r="FV252" s="47"/>
      <c r="FW252" s="47"/>
      <c r="FX252" s="47"/>
      <c r="FY252" s="47"/>
      <c r="FZ252" s="47"/>
      <c r="GA252" s="47"/>
      <c r="GB252" s="47"/>
      <c r="GC252" s="47"/>
      <c r="GD252" s="47"/>
      <c r="GE252" s="47"/>
      <c r="GF252" s="47"/>
      <c r="GG252" s="47"/>
      <c r="GH252" s="47"/>
      <c r="GI252" s="47"/>
      <c r="GJ252" s="47"/>
      <c r="GK252" s="47"/>
      <c r="GL252" s="47"/>
      <c r="GM252" s="47"/>
      <c r="GN252" s="47"/>
      <c r="GO252" s="47"/>
      <c r="GP252" s="47"/>
      <c r="GQ252" s="47"/>
      <c r="GR252" s="47"/>
      <c r="GS252" s="47"/>
      <c r="GT252" s="47"/>
      <c r="GU252" s="47"/>
      <c r="GV252" s="47"/>
      <c r="GW252" s="47"/>
      <c r="GX252" s="47"/>
      <c r="GY252" s="47"/>
      <c r="GZ252" s="47"/>
      <c r="HA252" s="47"/>
      <c r="HB252" s="47"/>
      <c r="HC252" s="47"/>
      <c r="HD252" s="47"/>
      <c r="HE252" s="47"/>
      <c r="HF252" s="47"/>
      <c r="HG252" s="47"/>
      <c r="HH252" s="47"/>
      <c r="HI252" s="47"/>
      <c r="HJ252" s="47"/>
      <c r="HK252" s="47"/>
      <c r="HL252" s="47"/>
      <c r="HM252" s="47"/>
      <c r="HN252" s="47"/>
      <c r="HO252" s="47"/>
      <c r="HP252" s="47"/>
      <c r="HQ252" s="47"/>
      <c r="HR252" s="47"/>
      <c r="HS252" s="47"/>
      <c r="HT252" s="47"/>
      <c r="HU252" s="47"/>
      <c r="HV252" s="47"/>
      <c r="HW252" s="47"/>
      <c r="HX252" s="47"/>
      <c r="HY252" s="47"/>
      <c r="HZ252" s="47"/>
      <c r="IA252" s="47"/>
      <c r="IB252" s="47"/>
      <c r="IC252" s="47"/>
      <c r="ID252" s="47"/>
      <c r="IE252" s="47"/>
      <c r="IF252" s="47"/>
      <c r="IG252" s="47"/>
      <c r="IH252" s="47"/>
      <c r="II252" s="47"/>
      <c r="IJ252" s="47"/>
      <c r="IK252" s="47"/>
      <c r="IL252" s="47"/>
      <c r="IM252" s="47"/>
      <c r="IN252" s="47"/>
      <c r="IO252" s="47"/>
      <c r="IP252" s="47"/>
      <c r="IQ252" s="47"/>
      <c r="IR252" s="47"/>
      <c r="IS252" s="47"/>
      <c r="IT252" s="47"/>
      <c r="IU252" s="47"/>
      <c r="IV252" s="47"/>
      <c r="IW252" s="47"/>
      <c r="IX252" s="47"/>
      <c r="IY252" s="47"/>
      <c r="IZ252" s="47"/>
      <c r="JA252" s="47"/>
      <c r="JB252" s="47"/>
      <c r="JC252" s="47"/>
      <c r="JD252" s="47"/>
      <c r="JE252" s="47"/>
      <c r="JF252" s="47"/>
      <c r="JG252" s="47"/>
      <c r="JH252" s="47"/>
      <c r="JI252" s="47"/>
      <c r="JJ252" s="47"/>
      <c r="JK252" s="47"/>
      <c r="JL252" s="47"/>
      <c r="JM252" s="47"/>
      <c r="JN252" s="47"/>
      <c r="JO252" s="47"/>
      <c r="JP252" s="47"/>
      <c r="JQ252" s="47"/>
      <c r="JR252" s="47"/>
      <c r="JS252" s="47"/>
      <c r="JT252" s="47"/>
      <c r="JU252" s="47"/>
      <c r="JV252" s="47"/>
      <c r="JW252" s="47"/>
      <c r="JX252" s="47"/>
      <c r="JY252" s="47"/>
      <c r="JZ252" s="47"/>
      <c r="KA252" s="47"/>
      <c r="KB252" s="47"/>
      <c r="KC252" s="47"/>
      <c r="KD252" s="47"/>
      <c r="KE252" s="47"/>
      <c r="KF252" s="47"/>
      <c r="KG252" s="47"/>
      <c r="KH252" s="47"/>
      <c r="KI252" s="47"/>
      <c r="KJ252" s="47"/>
      <c r="KK252" s="47"/>
      <c r="KL252" s="47"/>
      <c r="KM252" s="47"/>
      <c r="KN252" s="47"/>
      <c r="KO252" s="47"/>
      <c r="KP252" s="47"/>
      <c r="KQ252" s="47"/>
      <c r="KR252" s="47"/>
      <c r="KS252" s="47"/>
      <c r="KT252" s="47"/>
      <c r="KU252" s="47"/>
      <c r="KV252" s="47"/>
      <c r="KW252" s="47"/>
      <c r="KX252" s="47"/>
      <c r="KY252" s="47"/>
      <c r="KZ252" s="47"/>
      <c r="LA252" s="47"/>
      <c r="LB252" s="47"/>
      <c r="LC252" s="47"/>
      <c r="LD252" s="47"/>
      <c r="LE252" s="47"/>
      <c r="LF252" s="47"/>
      <c r="LG252" s="47"/>
      <c r="LH252" s="47"/>
      <c r="LI252" s="47"/>
      <c r="LJ252" s="47"/>
      <c r="LK252" s="47"/>
      <c r="LL252" s="47"/>
      <c r="LM252" s="47"/>
      <c r="LN252" s="47"/>
      <c r="LO252" s="47"/>
      <c r="LP252" s="47"/>
      <c r="LQ252" s="47"/>
      <c r="LR252" s="47"/>
      <c r="LS252" s="47"/>
      <c r="LT252" s="47"/>
      <c r="LU252" s="47"/>
      <c r="LV252" s="47"/>
      <c r="LW252" s="47"/>
      <c r="LX252" s="47"/>
      <c r="LY252" s="47"/>
      <c r="LZ252" s="47"/>
      <c r="MA252" s="47"/>
      <c r="MB252" s="47"/>
      <c r="MC252" s="47"/>
      <c r="MD252" s="47"/>
      <c r="ME252" s="47"/>
      <c r="MF252" s="47"/>
      <c r="MG252" s="47"/>
      <c r="MH252" s="47"/>
      <c r="MI252" s="47"/>
      <c r="MJ252" s="47"/>
      <c r="MK252" s="47"/>
      <c r="ML252" s="47"/>
      <c r="MM252" s="47"/>
      <c r="MN252" s="47"/>
      <c r="MO252" s="47"/>
      <c r="MP252" s="47"/>
      <c r="MQ252" s="47"/>
      <c r="MR252" s="47"/>
      <c r="MS252" s="47"/>
      <c r="MT252" s="47"/>
      <c r="MU252" s="47"/>
      <c r="MV252" s="47"/>
      <c r="MW252" s="47"/>
      <c r="MX252" s="47"/>
      <c r="MY252" s="47"/>
      <c r="MZ252" s="47"/>
      <c r="NA252" s="47"/>
      <c r="NB252" s="47"/>
      <c r="NC252" s="47"/>
      <c r="ND252" s="47"/>
      <c r="NE252" s="47"/>
      <c r="NF252" s="47"/>
      <c r="NG252" s="47"/>
      <c r="NH252" s="47"/>
      <c r="NI252" s="47"/>
      <c r="NJ252" s="47"/>
      <c r="NK252" s="47"/>
      <c r="NL252" s="47"/>
      <c r="NM252" s="47"/>
      <c r="NN252" s="47"/>
      <c r="NO252" s="47"/>
      <c r="NP252" s="47"/>
      <c r="NQ252" s="47"/>
      <c r="NR252" s="47"/>
      <c r="NS252" s="47"/>
      <c r="NT252" s="47"/>
      <c r="NU252" s="47"/>
      <c r="NV252" s="47"/>
      <c r="NW252" s="47"/>
      <c r="NX252" s="47"/>
      <c r="NY252" s="47"/>
      <c r="NZ252" s="47"/>
      <c r="OA252" s="47"/>
      <c r="OB252" s="47"/>
      <c r="OC252" s="47"/>
      <c r="OD252" s="47"/>
      <c r="OE252" s="47"/>
      <c r="OF252" s="47"/>
      <c r="OG252" s="47"/>
      <c r="OH252" s="47"/>
      <c r="OI252" s="47"/>
      <c r="OJ252" s="47"/>
      <c r="OK252" s="47"/>
      <c r="OL252" s="47"/>
      <c r="OM252" s="47"/>
      <c r="ON252" s="47"/>
      <c r="OO252" s="47"/>
      <c r="OP252" s="47"/>
      <c r="OQ252" s="47"/>
      <c r="OR252" s="47"/>
      <c r="OS252" s="47"/>
      <c r="OT252" s="47"/>
      <c r="OU252" s="47"/>
      <c r="OV252" s="47"/>
      <c r="OW252" s="47"/>
      <c r="OX252" s="47"/>
      <c r="OY252" s="47"/>
      <c r="OZ252" s="47"/>
      <c r="PA252" s="47"/>
      <c r="PB252" s="47"/>
      <c r="PC252" s="47"/>
      <c r="PD252" s="47"/>
      <c r="PE252" s="47"/>
      <c r="PF252" s="47"/>
      <c r="PG252" s="47"/>
      <c r="PH252" s="47"/>
      <c r="PI252" s="47"/>
      <c r="PJ252" s="47"/>
      <c r="PK252" s="47"/>
      <c r="PL252" s="47"/>
      <c r="PM252" s="47"/>
      <c r="PN252" s="47"/>
      <c r="PO252" s="47"/>
      <c r="PP252" s="47"/>
      <c r="PQ252" s="47"/>
      <c r="PR252" s="47"/>
      <c r="PS252" s="47"/>
      <c r="PT252" s="47"/>
      <c r="PU252" s="47"/>
      <c r="PV252" s="47"/>
      <c r="PW252" s="47"/>
      <c r="PX252" s="47"/>
      <c r="PY252" s="47"/>
      <c r="PZ252" s="47"/>
      <c r="QA252" s="47"/>
      <c r="QB252" s="47"/>
      <c r="QC252" s="47"/>
      <c r="QD252" s="47"/>
      <c r="QE252" s="47"/>
      <c r="QF252" s="47"/>
      <c r="QG252" s="47"/>
      <c r="QH252" s="47"/>
      <c r="QI252" s="47"/>
      <c r="QJ252" s="47"/>
      <c r="QK252" s="47"/>
      <c r="QL252" s="47"/>
      <c r="QM252" s="47"/>
      <c r="QN252" s="47"/>
      <c r="QO252" s="47"/>
      <c r="QP252" s="47"/>
      <c r="QQ252" s="47"/>
      <c r="QR252" s="47"/>
      <c r="QS252" s="47"/>
      <c r="QT252" s="47"/>
      <c r="QU252" s="47"/>
      <c r="QV252" s="47"/>
      <c r="QW252" s="47"/>
      <c r="QX252" s="47"/>
      <c r="QY252" s="47"/>
      <c r="QZ252" s="47"/>
      <c r="RA252" s="47"/>
      <c r="RB252" s="47"/>
      <c r="RC252" s="47"/>
      <c r="RD252" s="47"/>
      <c r="RE252" s="47"/>
      <c r="RF252" s="47"/>
      <c r="RG252" s="47"/>
      <c r="RH252" s="47"/>
      <c r="RI252" s="47"/>
      <c r="RJ252" s="47"/>
      <c r="RK252" s="47"/>
      <c r="RL252" s="47"/>
      <c r="RM252" s="47"/>
      <c r="RN252" s="47"/>
      <c r="RO252" s="47"/>
      <c r="RP252" s="47"/>
      <c r="RQ252" s="47"/>
      <c r="RR252" s="47"/>
      <c r="RS252" s="47"/>
      <c r="RT252" s="47"/>
      <c r="RU252" s="47"/>
      <c r="RV252" s="47"/>
      <c r="RW252" s="47"/>
      <c r="RX252" s="47"/>
      <c r="RY252" s="47"/>
      <c r="RZ252" s="47"/>
      <c r="SA252" s="47"/>
    </row>
    <row r="253" spans="1:495" s="48" customFormat="1" ht="15" customHeight="1">
      <c r="A253" s="107" t="s">
        <v>117</v>
      </c>
      <c r="B253" s="108" t="s">
        <v>329</v>
      </c>
      <c r="C253" s="35" t="s">
        <v>4</v>
      </c>
      <c r="D253" s="20">
        <f>SUM(D254:D257)</f>
        <v>8576.3461499999994</v>
      </c>
      <c r="E253" s="20">
        <f t="shared" ref="E253" si="102">SUM(E254:E257)</f>
        <v>8576.246149999999</v>
      </c>
      <c r="F253" s="20">
        <v>1079</v>
      </c>
      <c r="G253" s="1">
        <f t="shared" si="99"/>
        <v>0.12581115327300543</v>
      </c>
      <c r="H253" s="93" t="s">
        <v>125</v>
      </c>
      <c r="I253" s="93" t="s">
        <v>157</v>
      </c>
      <c r="J253" s="75" t="s">
        <v>146</v>
      </c>
      <c r="K253" s="75" t="s">
        <v>327</v>
      </c>
      <c r="L253" s="76" t="s">
        <v>148</v>
      </c>
      <c r="M253" s="77">
        <v>809</v>
      </c>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c r="GS253" s="47"/>
      <c r="GT253" s="47"/>
      <c r="GU253" s="47"/>
      <c r="GV253" s="47"/>
      <c r="GW253" s="47"/>
      <c r="GX253" s="47"/>
      <c r="GY253" s="47"/>
      <c r="GZ253" s="47"/>
      <c r="HA253" s="47"/>
      <c r="HB253" s="47"/>
      <c r="HC253" s="47"/>
      <c r="HD253" s="47"/>
      <c r="HE253" s="47"/>
      <c r="HF253" s="47"/>
      <c r="HG253" s="47"/>
      <c r="HH253" s="47"/>
      <c r="HI253" s="47"/>
      <c r="HJ253" s="47"/>
      <c r="HK253" s="47"/>
      <c r="HL253" s="47"/>
      <c r="HM253" s="47"/>
      <c r="HN253" s="47"/>
      <c r="HO253" s="47"/>
      <c r="HP253" s="47"/>
      <c r="HQ253" s="47"/>
      <c r="HR253" s="47"/>
      <c r="HS253" s="47"/>
      <c r="HT253" s="47"/>
      <c r="HU253" s="47"/>
      <c r="HV253" s="47"/>
      <c r="HW253" s="47"/>
      <c r="HX253" s="47"/>
      <c r="HY253" s="47"/>
      <c r="HZ253" s="47"/>
      <c r="IA253" s="47"/>
      <c r="IB253" s="47"/>
      <c r="IC253" s="47"/>
      <c r="ID253" s="47"/>
      <c r="IE253" s="47"/>
      <c r="IF253" s="47"/>
      <c r="IG253" s="47"/>
      <c r="IH253" s="47"/>
      <c r="II253" s="47"/>
      <c r="IJ253" s="47"/>
      <c r="IK253" s="47"/>
      <c r="IL253" s="47"/>
      <c r="IM253" s="47"/>
      <c r="IN253" s="47"/>
      <c r="IO253" s="47"/>
      <c r="IP253" s="47"/>
      <c r="IQ253" s="47"/>
      <c r="IR253" s="47"/>
      <c r="IS253" s="47"/>
      <c r="IT253" s="47"/>
      <c r="IU253" s="47"/>
      <c r="IV253" s="47"/>
      <c r="IW253" s="47"/>
      <c r="IX253" s="47"/>
      <c r="IY253" s="47"/>
      <c r="IZ253" s="47"/>
      <c r="JA253" s="47"/>
      <c r="JB253" s="47"/>
      <c r="JC253" s="47"/>
      <c r="JD253" s="47"/>
      <c r="JE253" s="47"/>
      <c r="JF253" s="47"/>
      <c r="JG253" s="47"/>
      <c r="JH253" s="47"/>
      <c r="JI253" s="47"/>
      <c r="JJ253" s="47"/>
      <c r="JK253" s="47"/>
      <c r="JL253" s="47"/>
      <c r="JM253" s="47"/>
      <c r="JN253" s="47"/>
      <c r="JO253" s="47"/>
      <c r="JP253" s="47"/>
      <c r="JQ253" s="47"/>
      <c r="JR253" s="47"/>
      <c r="JS253" s="47"/>
      <c r="JT253" s="47"/>
      <c r="JU253" s="47"/>
      <c r="JV253" s="47"/>
      <c r="JW253" s="47"/>
      <c r="JX253" s="47"/>
      <c r="JY253" s="47"/>
      <c r="JZ253" s="47"/>
      <c r="KA253" s="47"/>
      <c r="KB253" s="47"/>
      <c r="KC253" s="47"/>
      <c r="KD253" s="47"/>
      <c r="KE253" s="47"/>
      <c r="KF253" s="47"/>
      <c r="KG253" s="47"/>
      <c r="KH253" s="47"/>
      <c r="KI253" s="47"/>
      <c r="KJ253" s="47"/>
      <c r="KK253" s="47"/>
      <c r="KL253" s="47"/>
      <c r="KM253" s="47"/>
      <c r="KN253" s="47"/>
      <c r="KO253" s="47"/>
      <c r="KP253" s="47"/>
      <c r="KQ253" s="47"/>
      <c r="KR253" s="47"/>
      <c r="KS253" s="47"/>
      <c r="KT253" s="47"/>
      <c r="KU253" s="47"/>
      <c r="KV253" s="47"/>
      <c r="KW253" s="47"/>
      <c r="KX253" s="47"/>
      <c r="KY253" s="47"/>
      <c r="KZ253" s="47"/>
      <c r="LA253" s="47"/>
      <c r="LB253" s="47"/>
      <c r="LC253" s="47"/>
      <c r="LD253" s="47"/>
      <c r="LE253" s="47"/>
      <c r="LF253" s="47"/>
      <c r="LG253" s="47"/>
      <c r="LH253" s="47"/>
      <c r="LI253" s="47"/>
      <c r="LJ253" s="47"/>
      <c r="LK253" s="47"/>
      <c r="LL253" s="47"/>
      <c r="LM253" s="47"/>
      <c r="LN253" s="47"/>
      <c r="LO253" s="47"/>
      <c r="LP253" s="47"/>
      <c r="LQ253" s="47"/>
      <c r="LR253" s="47"/>
      <c r="LS253" s="47"/>
      <c r="LT253" s="47"/>
      <c r="LU253" s="47"/>
      <c r="LV253" s="47"/>
      <c r="LW253" s="47"/>
      <c r="LX253" s="47"/>
      <c r="LY253" s="47"/>
      <c r="LZ253" s="47"/>
      <c r="MA253" s="47"/>
      <c r="MB253" s="47"/>
      <c r="MC253" s="47"/>
      <c r="MD253" s="47"/>
      <c r="ME253" s="47"/>
      <c r="MF253" s="47"/>
      <c r="MG253" s="47"/>
      <c r="MH253" s="47"/>
      <c r="MI253" s="47"/>
      <c r="MJ253" s="47"/>
      <c r="MK253" s="47"/>
      <c r="ML253" s="47"/>
      <c r="MM253" s="47"/>
      <c r="MN253" s="47"/>
      <c r="MO253" s="47"/>
      <c r="MP253" s="47"/>
      <c r="MQ253" s="47"/>
      <c r="MR253" s="47"/>
      <c r="MS253" s="47"/>
      <c r="MT253" s="47"/>
      <c r="MU253" s="47"/>
      <c r="MV253" s="47"/>
      <c r="MW253" s="47"/>
      <c r="MX253" s="47"/>
      <c r="MY253" s="47"/>
      <c r="MZ253" s="47"/>
      <c r="NA253" s="47"/>
      <c r="NB253" s="47"/>
      <c r="NC253" s="47"/>
      <c r="ND253" s="47"/>
      <c r="NE253" s="47"/>
      <c r="NF253" s="47"/>
      <c r="NG253" s="47"/>
      <c r="NH253" s="47"/>
      <c r="NI253" s="47"/>
      <c r="NJ253" s="47"/>
      <c r="NK253" s="47"/>
      <c r="NL253" s="47"/>
      <c r="NM253" s="47"/>
      <c r="NN253" s="47"/>
      <c r="NO253" s="47"/>
      <c r="NP253" s="47"/>
      <c r="NQ253" s="47"/>
      <c r="NR253" s="47"/>
      <c r="NS253" s="47"/>
      <c r="NT253" s="47"/>
      <c r="NU253" s="47"/>
      <c r="NV253" s="47"/>
      <c r="NW253" s="47"/>
      <c r="NX253" s="47"/>
      <c r="NY253" s="47"/>
      <c r="NZ253" s="47"/>
      <c r="OA253" s="47"/>
      <c r="OB253" s="47"/>
      <c r="OC253" s="47"/>
      <c r="OD253" s="47"/>
      <c r="OE253" s="47"/>
      <c r="OF253" s="47"/>
      <c r="OG253" s="47"/>
      <c r="OH253" s="47"/>
      <c r="OI253" s="47"/>
      <c r="OJ253" s="47"/>
      <c r="OK253" s="47"/>
      <c r="OL253" s="47"/>
      <c r="OM253" s="47"/>
      <c r="ON253" s="47"/>
      <c r="OO253" s="47"/>
      <c r="OP253" s="47"/>
      <c r="OQ253" s="47"/>
      <c r="OR253" s="47"/>
      <c r="OS253" s="47"/>
      <c r="OT253" s="47"/>
      <c r="OU253" s="47"/>
      <c r="OV253" s="47"/>
      <c r="OW253" s="47"/>
      <c r="OX253" s="47"/>
      <c r="OY253" s="47"/>
      <c r="OZ253" s="47"/>
      <c r="PA253" s="47"/>
      <c r="PB253" s="47"/>
      <c r="PC253" s="47"/>
      <c r="PD253" s="47"/>
      <c r="PE253" s="47"/>
      <c r="PF253" s="47"/>
      <c r="PG253" s="47"/>
      <c r="PH253" s="47"/>
      <c r="PI253" s="47"/>
      <c r="PJ253" s="47"/>
      <c r="PK253" s="47"/>
      <c r="PL253" s="47"/>
      <c r="PM253" s="47"/>
      <c r="PN253" s="47"/>
      <c r="PO253" s="47"/>
      <c r="PP253" s="47"/>
      <c r="PQ253" s="47"/>
      <c r="PR253" s="47"/>
      <c r="PS253" s="47"/>
      <c r="PT253" s="47"/>
      <c r="PU253" s="47"/>
      <c r="PV253" s="47"/>
      <c r="PW253" s="47"/>
      <c r="PX253" s="47"/>
      <c r="PY253" s="47"/>
      <c r="PZ253" s="47"/>
      <c r="QA253" s="47"/>
      <c r="QB253" s="47"/>
      <c r="QC253" s="47"/>
      <c r="QD253" s="47"/>
      <c r="QE253" s="47"/>
      <c r="QF253" s="47"/>
      <c r="QG253" s="47"/>
      <c r="QH253" s="47"/>
      <c r="QI253" s="47"/>
      <c r="QJ253" s="47"/>
      <c r="QK253" s="47"/>
      <c r="QL253" s="47"/>
      <c r="QM253" s="47"/>
      <c r="QN253" s="47"/>
      <c r="QO253" s="47"/>
      <c r="QP253" s="47"/>
      <c r="QQ253" s="47"/>
      <c r="QR253" s="47"/>
      <c r="QS253" s="47"/>
      <c r="QT253" s="47"/>
      <c r="QU253" s="47"/>
      <c r="QV253" s="47"/>
      <c r="QW253" s="47"/>
      <c r="QX253" s="47"/>
      <c r="QY253" s="47"/>
      <c r="QZ253" s="47"/>
      <c r="RA253" s="47"/>
      <c r="RB253" s="47"/>
      <c r="RC253" s="47"/>
      <c r="RD253" s="47"/>
      <c r="RE253" s="47"/>
      <c r="RF253" s="47"/>
      <c r="RG253" s="47"/>
      <c r="RH253" s="47"/>
      <c r="RI253" s="47"/>
      <c r="RJ253" s="47"/>
      <c r="RK253" s="47"/>
      <c r="RL253" s="47"/>
      <c r="RM253" s="47"/>
      <c r="RN253" s="47"/>
      <c r="RO253" s="47"/>
      <c r="RP253" s="47"/>
      <c r="RQ253" s="47"/>
      <c r="RR253" s="47"/>
      <c r="RS253" s="47"/>
      <c r="RT253" s="47"/>
      <c r="RU253" s="47"/>
      <c r="RV253" s="47"/>
      <c r="RW253" s="47"/>
      <c r="RX253" s="47"/>
      <c r="RY253" s="47"/>
      <c r="RZ253" s="47"/>
      <c r="SA253" s="47"/>
    </row>
    <row r="254" spans="1:495" s="48" customFormat="1" ht="12.75">
      <c r="A254" s="107"/>
      <c r="B254" s="108"/>
      <c r="C254" s="35" t="s">
        <v>5</v>
      </c>
      <c r="D254" s="20">
        <v>3576.3461499999994</v>
      </c>
      <c r="E254" s="20">
        <v>3576.3461499999994</v>
      </c>
      <c r="F254" s="20">
        <v>1079</v>
      </c>
      <c r="G254" s="1">
        <f t="shared" si="99"/>
        <v>0.30170457633134873</v>
      </c>
      <c r="H254" s="93"/>
      <c r="I254" s="93"/>
      <c r="J254" s="75"/>
      <c r="K254" s="75"/>
      <c r="L254" s="76"/>
      <c r="M254" s="7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row>
    <row r="255" spans="1:495" s="48" customFormat="1" ht="15" customHeight="1">
      <c r="A255" s="107"/>
      <c r="B255" s="108"/>
      <c r="C255" s="35" t="s">
        <v>6</v>
      </c>
      <c r="D255" s="20">
        <v>5000</v>
      </c>
      <c r="E255" s="22">
        <v>4999.8999999999996</v>
      </c>
      <c r="F255" s="22">
        <v>0</v>
      </c>
      <c r="G255" s="1">
        <f t="shared" si="99"/>
        <v>0</v>
      </c>
      <c r="H255" s="93"/>
      <c r="I255" s="93"/>
      <c r="J255" s="75"/>
      <c r="K255" s="75"/>
      <c r="L255" s="76"/>
      <c r="M255" s="7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c r="ID255" s="47"/>
      <c r="IE255" s="47"/>
      <c r="IF255" s="47"/>
      <c r="IG255" s="47"/>
      <c r="IH255" s="47"/>
      <c r="II255" s="47"/>
      <c r="IJ255" s="47"/>
      <c r="IK255" s="47"/>
      <c r="IL255" s="47"/>
      <c r="IM255" s="47"/>
      <c r="IN255" s="47"/>
      <c r="IO255" s="47"/>
      <c r="IP255" s="47"/>
      <c r="IQ255" s="47"/>
      <c r="IR255" s="47"/>
      <c r="IS255" s="47"/>
      <c r="IT255" s="47"/>
      <c r="IU255" s="47"/>
      <c r="IV255" s="47"/>
      <c r="IW255" s="47"/>
      <c r="IX255" s="47"/>
      <c r="IY255" s="47"/>
      <c r="IZ255" s="47"/>
      <c r="JA255" s="47"/>
      <c r="JB255" s="47"/>
      <c r="JC255" s="47"/>
      <c r="JD255" s="47"/>
      <c r="JE255" s="47"/>
      <c r="JF255" s="47"/>
      <c r="JG255" s="47"/>
      <c r="JH255" s="47"/>
      <c r="JI255" s="47"/>
      <c r="JJ255" s="47"/>
      <c r="JK255" s="47"/>
      <c r="JL255" s="47"/>
      <c r="JM255" s="47"/>
      <c r="JN255" s="47"/>
      <c r="JO255" s="47"/>
      <c r="JP255" s="47"/>
      <c r="JQ255" s="47"/>
      <c r="JR255" s="47"/>
      <c r="JS255" s="47"/>
      <c r="JT255" s="47"/>
      <c r="JU255" s="47"/>
      <c r="JV255" s="47"/>
      <c r="JW255" s="47"/>
      <c r="JX255" s="47"/>
      <c r="JY255" s="47"/>
      <c r="JZ255" s="47"/>
      <c r="KA255" s="47"/>
      <c r="KB255" s="47"/>
      <c r="KC255" s="47"/>
      <c r="KD255" s="47"/>
      <c r="KE255" s="47"/>
      <c r="KF255" s="47"/>
      <c r="KG255" s="47"/>
      <c r="KH255" s="47"/>
      <c r="KI255" s="47"/>
      <c r="KJ255" s="47"/>
      <c r="KK255" s="47"/>
      <c r="KL255" s="47"/>
      <c r="KM255" s="47"/>
      <c r="KN255" s="47"/>
      <c r="KO255" s="47"/>
      <c r="KP255" s="47"/>
      <c r="KQ255" s="47"/>
      <c r="KR255" s="47"/>
      <c r="KS255" s="47"/>
      <c r="KT255" s="47"/>
      <c r="KU255" s="47"/>
      <c r="KV255" s="47"/>
      <c r="KW255" s="47"/>
      <c r="KX255" s="47"/>
      <c r="KY255" s="47"/>
      <c r="KZ255" s="47"/>
      <c r="LA255" s="47"/>
      <c r="LB255" s="47"/>
      <c r="LC255" s="47"/>
      <c r="LD255" s="47"/>
      <c r="LE255" s="47"/>
      <c r="LF255" s="47"/>
      <c r="LG255" s="47"/>
      <c r="LH255" s="47"/>
      <c r="LI255" s="47"/>
      <c r="LJ255" s="47"/>
      <c r="LK255" s="47"/>
      <c r="LL255" s="47"/>
      <c r="LM255" s="47"/>
      <c r="LN255" s="47"/>
      <c r="LO255" s="47"/>
      <c r="LP255" s="47"/>
      <c r="LQ255" s="47"/>
      <c r="LR255" s="47"/>
      <c r="LS255" s="47"/>
      <c r="LT255" s="47"/>
      <c r="LU255" s="47"/>
      <c r="LV255" s="47"/>
      <c r="LW255" s="47"/>
      <c r="LX255" s="47"/>
      <c r="LY255" s="47"/>
      <c r="LZ255" s="47"/>
      <c r="MA255" s="47"/>
      <c r="MB255" s="47"/>
      <c r="MC255" s="47"/>
      <c r="MD255" s="47"/>
      <c r="ME255" s="47"/>
      <c r="MF255" s="47"/>
      <c r="MG255" s="47"/>
      <c r="MH255" s="47"/>
      <c r="MI255" s="47"/>
      <c r="MJ255" s="47"/>
      <c r="MK255" s="47"/>
      <c r="ML255" s="47"/>
      <c r="MM255" s="47"/>
      <c r="MN255" s="47"/>
      <c r="MO255" s="47"/>
      <c r="MP255" s="47"/>
      <c r="MQ255" s="47"/>
      <c r="MR255" s="47"/>
      <c r="MS255" s="47"/>
      <c r="MT255" s="47"/>
      <c r="MU255" s="47"/>
      <c r="MV255" s="47"/>
      <c r="MW255" s="47"/>
      <c r="MX255" s="47"/>
      <c r="MY255" s="47"/>
      <c r="MZ255" s="47"/>
      <c r="NA255" s="47"/>
      <c r="NB255" s="47"/>
      <c r="NC255" s="47"/>
      <c r="ND255" s="47"/>
      <c r="NE255" s="47"/>
      <c r="NF255" s="47"/>
      <c r="NG255" s="47"/>
      <c r="NH255" s="47"/>
      <c r="NI255" s="47"/>
      <c r="NJ255" s="47"/>
      <c r="NK255" s="47"/>
      <c r="NL255" s="47"/>
      <c r="NM255" s="47"/>
      <c r="NN255" s="47"/>
      <c r="NO255" s="47"/>
      <c r="NP255" s="47"/>
      <c r="NQ255" s="47"/>
      <c r="NR255" s="47"/>
      <c r="NS255" s="47"/>
      <c r="NT255" s="47"/>
      <c r="NU255" s="47"/>
      <c r="NV255" s="47"/>
      <c r="NW255" s="47"/>
      <c r="NX255" s="47"/>
      <c r="NY255" s="47"/>
      <c r="NZ255" s="47"/>
      <c r="OA255" s="47"/>
      <c r="OB255" s="47"/>
      <c r="OC255" s="47"/>
      <c r="OD255" s="47"/>
      <c r="OE255" s="47"/>
      <c r="OF255" s="47"/>
      <c r="OG255" s="47"/>
      <c r="OH255" s="47"/>
      <c r="OI255" s="47"/>
      <c r="OJ255" s="47"/>
      <c r="OK255" s="47"/>
      <c r="OL255" s="47"/>
      <c r="OM255" s="47"/>
      <c r="ON255" s="47"/>
      <c r="OO255" s="47"/>
      <c r="OP255" s="47"/>
      <c r="OQ255" s="47"/>
      <c r="OR255" s="47"/>
      <c r="OS255" s="47"/>
      <c r="OT255" s="47"/>
      <c r="OU255" s="47"/>
      <c r="OV255" s="47"/>
      <c r="OW255" s="47"/>
      <c r="OX255" s="47"/>
      <c r="OY255" s="47"/>
      <c r="OZ255" s="47"/>
      <c r="PA255" s="47"/>
      <c r="PB255" s="47"/>
      <c r="PC255" s="47"/>
      <c r="PD255" s="47"/>
      <c r="PE255" s="47"/>
      <c r="PF255" s="47"/>
      <c r="PG255" s="47"/>
      <c r="PH255" s="47"/>
      <c r="PI255" s="47"/>
      <c r="PJ255" s="47"/>
      <c r="PK255" s="47"/>
      <c r="PL255" s="47"/>
      <c r="PM255" s="47"/>
      <c r="PN255" s="47"/>
      <c r="PO255" s="47"/>
      <c r="PP255" s="47"/>
      <c r="PQ255" s="47"/>
      <c r="PR255" s="47"/>
      <c r="PS255" s="47"/>
      <c r="PT255" s="47"/>
      <c r="PU255" s="47"/>
      <c r="PV255" s="47"/>
      <c r="PW255" s="47"/>
      <c r="PX255" s="47"/>
      <c r="PY255" s="47"/>
      <c r="PZ255" s="47"/>
      <c r="QA255" s="47"/>
      <c r="QB255" s="47"/>
      <c r="QC255" s="47"/>
      <c r="QD255" s="47"/>
      <c r="QE255" s="47"/>
      <c r="QF255" s="47"/>
      <c r="QG255" s="47"/>
      <c r="QH255" s="47"/>
      <c r="QI255" s="47"/>
      <c r="QJ255" s="47"/>
      <c r="QK255" s="47"/>
      <c r="QL255" s="47"/>
      <c r="QM255" s="47"/>
      <c r="QN255" s="47"/>
      <c r="QO255" s="47"/>
      <c r="QP255" s="47"/>
      <c r="QQ255" s="47"/>
      <c r="QR255" s="47"/>
      <c r="QS255" s="47"/>
      <c r="QT255" s="47"/>
      <c r="QU255" s="47"/>
      <c r="QV255" s="47"/>
      <c r="QW255" s="47"/>
      <c r="QX255" s="47"/>
      <c r="QY255" s="47"/>
      <c r="QZ255" s="47"/>
      <c r="RA255" s="47"/>
      <c r="RB255" s="47"/>
      <c r="RC255" s="47"/>
      <c r="RD255" s="47"/>
      <c r="RE255" s="47"/>
      <c r="RF255" s="47"/>
      <c r="RG255" s="47"/>
      <c r="RH255" s="47"/>
      <c r="RI255" s="47"/>
      <c r="RJ255" s="47"/>
      <c r="RK255" s="47"/>
      <c r="RL255" s="47"/>
      <c r="RM255" s="47"/>
      <c r="RN255" s="47"/>
      <c r="RO255" s="47"/>
      <c r="RP255" s="47"/>
      <c r="RQ255" s="47"/>
      <c r="RR255" s="47"/>
      <c r="RS255" s="47"/>
      <c r="RT255" s="47"/>
      <c r="RU255" s="47"/>
      <c r="RV255" s="47"/>
      <c r="RW255" s="47"/>
      <c r="RX255" s="47"/>
      <c r="RY255" s="47"/>
      <c r="RZ255" s="47"/>
      <c r="SA255" s="47"/>
    </row>
    <row r="256" spans="1:495" s="48" customFormat="1" ht="12.75">
      <c r="A256" s="107"/>
      <c r="B256" s="108"/>
      <c r="C256" s="35" t="s">
        <v>7</v>
      </c>
      <c r="D256" s="20">
        <v>0</v>
      </c>
      <c r="E256" s="20">
        <v>0</v>
      </c>
      <c r="F256" s="20">
        <v>0</v>
      </c>
      <c r="G256" s="20">
        <v>0</v>
      </c>
      <c r="H256" s="93"/>
      <c r="I256" s="93"/>
      <c r="J256" s="75"/>
      <c r="K256" s="75"/>
      <c r="L256" s="76"/>
      <c r="M256" s="7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c r="CG256" s="47"/>
      <c r="CH256" s="47"/>
      <c r="CI256" s="47"/>
      <c r="CJ256" s="47"/>
      <c r="CK256" s="47"/>
      <c r="CL256" s="47"/>
      <c r="CM256" s="47"/>
      <c r="CN256" s="47"/>
      <c r="CO256" s="47"/>
      <c r="CP256" s="47"/>
      <c r="CQ256" s="47"/>
      <c r="CR256" s="47"/>
      <c r="CS256" s="47"/>
      <c r="CT256" s="47"/>
      <c r="CU256" s="47"/>
      <c r="CV256" s="47"/>
      <c r="CW256" s="47"/>
      <c r="CX256" s="47"/>
      <c r="CY256" s="47"/>
      <c r="CZ256" s="47"/>
      <c r="DA256" s="47"/>
      <c r="DB256" s="47"/>
      <c r="DC256" s="47"/>
      <c r="DD256" s="47"/>
      <c r="DE256" s="47"/>
      <c r="DF256" s="47"/>
      <c r="DG256" s="47"/>
      <c r="DH256" s="47"/>
      <c r="DI256" s="47"/>
      <c r="DJ256" s="47"/>
      <c r="DK256" s="47"/>
      <c r="DL256" s="47"/>
      <c r="DM256" s="47"/>
      <c r="DN256" s="47"/>
      <c r="DO256" s="47"/>
      <c r="DP256" s="47"/>
      <c r="DQ256" s="47"/>
      <c r="DR256" s="47"/>
      <c r="DS256" s="47"/>
      <c r="DT256" s="47"/>
      <c r="DU256" s="47"/>
      <c r="DV256" s="47"/>
      <c r="DW256" s="47"/>
      <c r="DX256" s="47"/>
      <c r="DY256" s="47"/>
      <c r="DZ256" s="47"/>
      <c r="EA256" s="47"/>
      <c r="EB256" s="47"/>
      <c r="EC256" s="47"/>
      <c r="ED256" s="47"/>
      <c r="EE256" s="47"/>
      <c r="EF256" s="47"/>
      <c r="EG256" s="47"/>
      <c r="EH256" s="47"/>
      <c r="EI256" s="47"/>
      <c r="EJ256" s="47"/>
      <c r="EK256" s="47"/>
      <c r="EL256" s="47"/>
      <c r="EM256" s="47"/>
      <c r="EN256" s="47"/>
      <c r="EO256" s="47"/>
      <c r="EP256" s="47"/>
      <c r="EQ256" s="47"/>
      <c r="ER256" s="47"/>
      <c r="ES256" s="47"/>
      <c r="ET256" s="47"/>
      <c r="EU256" s="47"/>
      <c r="EV256" s="47"/>
      <c r="EW256" s="47"/>
      <c r="EX256" s="47"/>
      <c r="EY256" s="47"/>
      <c r="EZ256" s="47"/>
      <c r="FA256" s="47"/>
      <c r="FB256" s="47"/>
      <c r="FC256" s="47"/>
      <c r="FD256" s="47"/>
      <c r="FE256" s="47"/>
      <c r="FF256" s="47"/>
      <c r="FG256" s="47"/>
      <c r="FH256" s="47"/>
      <c r="FI256" s="47"/>
      <c r="FJ256" s="47"/>
      <c r="FK256" s="47"/>
      <c r="FL256" s="47"/>
      <c r="FM256" s="47"/>
      <c r="FN256" s="47"/>
      <c r="FO256" s="47"/>
      <c r="FP256" s="47"/>
      <c r="FQ256" s="47"/>
      <c r="FR256" s="47"/>
      <c r="FS256" s="47"/>
      <c r="FT256" s="47"/>
      <c r="FU256" s="47"/>
      <c r="FV256" s="47"/>
      <c r="FW256" s="47"/>
      <c r="FX256" s="47"/>
      <c r="FY256" s="47"/>
      <c r="FZ256" s="47"/>
      <c r="GA256" s="47"/>
      <c r="GB256" s="47"/>
      <c r="GC256" s="47"/>
      <c r="GD256" s="47"/>
      <c r="GE256" s="47"/>
      <c r="GF256" s="47"/>
      <c r="GG256" s="47"/>
      <c r="GH256" s="47"/>
      <c r="GI256" s="47"/>
      <c r="GJ256" s="47"/>
      <c r="GK256" s="47"/>
      <c r="GL256" s="47"/>
      <c r="GM256" s="47"/>
      <c r="GN256" s="47"/>
      <c r="GO256" s="47"/>
      <c r="GP256" s="47"/>
      <c r="GQ256" s="47"/>
      <c r="GR256" s="47"/>
      <c r="GS256" s="47"/>
      <c r="GT256" s="47"/>
      <c r="GU256" s="47"/>
      <c r="GV256" s="47"/>
      <c r="GW256" s="47"/>
      <c r="GX256" s="47"/>
      <c r="GY256" s="47"/>
      <c r="GZ256" s="47"/>
      <c r="HA256" s="47"/>
      <c r="HB256" s="47"/>
      <c r="HC256" s="47"/>
      <c r="HD256" s="47"/>
      <c r="HE256" s="47"/>
      <c r="HF256" s="47"/>
      <c r="HG256" s="47"/>
      <c r="HH256" s="47"/>
      <c r="HI256" s="47"/>
      <c r="HJ256" s="47"/>
      <c r="HK256" s="47"/>
      <c r="HL256" s="47"/>
      <c r="HM256" s="47"/>
      <c r="HN256" s="47"/>
      <c r="HO256" s="47"/>
      <c r="HP256" s="47"/>
      <c r="HQ256" s="47"/>
      <c r="HR256" s="47"/>
      <c r="HS256" s="47"/>
      <c r="HT256" s="47"/>
      <c r="HU256" s="47"/>
      <c r="HV256" s="47"/>
      <c r="HW256" s="47"/>
      <c r="HX256" s="47"/>
      <c r="HY256" s="47"/>
      <c r="HZ256" s="47"/>
      <c r="IA256" s="47"/>
      <c r="IB256" s="47"/>
      <c r="IC256" s="47"/>
      <c r="ID256" s="47"/>
      <c r="IE256" s="47"/>
      <c r="IF256" s="47"/>
      <c r="IG256" s="47"/>
      <c r="IH256" s="47"/>
      <c r="II256" s="47"/>
      <c r="IJ256" s="47"/>
      <c r="IK256" s="47"/>
      <c r="IL256" s="47"/>
      <c r="IM256" s="47"/>
      <c r="IN256" s="47"/>
      <c r="IO256" s="47"/>
      <c r="IP256" s="47"/>
      <c r="IQ256" s="47"/>
      <c r="IR256" s="47"/>
      <c r="IS256" s="47"/>
      <c r="IT256" s="47"/>
      <c r="IU256" s="47"/>
      <c r="IV256" s="47"/>
      <c r="IW256" s="47"/>
      <c r="IX256" s="47"/>
      <c r="IY256" s="47"/>
      <c r="IZ256" s="47"/>
      <c r="JA256" s="47"/>
      <c r="JB256" s="47"/>
      <c r="JC256" s="47"/>
      <c r="JD256" s="47"/>
      <c r="JE256" s="47"/>
      <c r="JF256" s="47"/>
      <c r="JG256" s="47"/>
      <c r="JH256" s="47"/>
      <c r="JI256" s="47"/>
      <c r="JJ256" s="47"/>
      <c r="JK256" s="47"/>
      <c r="JL256" s="47"/>
      <c r="JM256" s="47"/>
      <c r="JN256" s="47"/>
      <c r="JO256" s="47"/>
      <c r="JP256" s="47"/>
      <c r="JQ256" s="47"/>
      <c r="JR256" s="47"/>
      <c r="JS256" s="47"/>
      <c r="JT256" s="47"/>
      <c r="JU256" s="47"/>
      <c r="JV256" s="47"/>
      <c r="JW256" s="47"/>
      <c r="JX256" s="47"/>
      <c r="JY256" s="47"/>
      <c r="JZ256" s="47"/>
      <c r="KA256" s="47"/>
      <c r="KB256" s="47"/>
      <c r="KC256" s="47"/>
      <c r="KD256" s="47"/>
      <c r="KE256" s="47"/>
      <c r="KF256" s="47"/>
      <c r="KG256" s="47"/>
      <c r="KH256" s="47"/>
      <c r="KI256" s="47"/>
      <c r="KJ256" s="47"/>
      <c r="KK256" s="47"/>
      <c r="KL256" s="47"/>
      <c r="KM256" s="47"/>
      <c r="KN256" s="47"/>
      <c r="KO256" s="47"/>
      <c r="KP256" s="47"/>
      <c r="KQ256" s="47"/>
      <c r="KR256" s="47"/>
      <c r="KS256" s="47"/>
      <c r="KT256" s="47"/>
      <c r="KU256" s="47"/>
      <c r="KV256" s="47"/>
      <c r="KW256" s="47"/>
      <c r="KX256" s="47"/>
      <c r="KY256" s="47"/>
      <c r="KZ256" s="47"/>
      <c r="LA256" s="47"/>
      <c r="LB256" s="47"/>
      <c r="LC256" s="47"/>
      <c r="LD256" s="47"/>
      <c r="LE256" s="47"/>
      <c r="LF256" s="47"/>
      <c r="LG256" s="47"/>
      <c r="LH256" s="47"/>
      <c r="LI256" s="47"/>
      <c r="LJ256" s="47"/>
      <c r="LK256" s="47"/>
      <c r="LL256" s="47"/>
      <c r="LM256" s="47"/>
      <c r="LN256" s="47"/>
      <c r="LO256" s="47"/>
      <c r="LP256" s="47"/>
      <c r="LQ256" s="47"/>
      <c r="LR256" s="47"/>
      <c r="LS256" s="47"/>
      <c r="LT256" s="47"/>
      <c r="LU256" s="47"/>
      <c r="LV256" s="47"/>
      <c r="LW256" s="47"/>
      <c r="LX256" s="47"/>
      <c r="LY256" s="47"/>
      <c r="LZ256" s="47"/>
      <c r="MA256" s="47"/>
      <c r="MB256" s="47"/>
      <c r="MC256" s="47"/>
      <c r="MD256" s="47"/>
      <c r="ME256" s="47"/>
      <c r="MF256" s="47"/>
      <c r="MG256" s="47"/>
      <c r="MH256" s="47"/>
      <c r="MI256" s="47"/>
      <c r="MJ256" s="47"/>
      <c r="MK256" s="47"/>
      <c r="ML256" s="47"/>
      <c r="MM256" s="47"/>
      <c r="MN256" s="47"/>
      <c r="MO256" s="47"/>
      <c r="MP256" s="47"/>
      <c r="MQ256" s="47"/>
      <c r="MR256" s="47"/>
      <c r="MS256" s="47"/>
      <c r="MT256" s="47"/>
      <c r="MU256" s="47"/>
      <c r="MV256" s="47"/>
      <c r="MW256" s="47"/>
      <c r="MX256" s="47"/>
      <c r="MY256" s="47"/>
      <c r="MZ256" s="47"/>
      <c r="NA256" s="47"/>
      <c r="NB256" s="47"/>
      <c r="NC256" s="47"/>
      <c r="ND256" s="47"/>
      <c r="NE256" s="47"/>
      <c r="NF256" s="47"/>
      <c r="NG256" s="47"/>
      <c r="NH256" s="47"/>
      <c r="NI256" s="47"/>
      <c r="NJ256" s="47"/>
      <c r="NK256" s="47"/>
      <c r="NL256" s="47"/>
      <c r="NM256" s="47"/>
      <c r="NN256" s="47"/>
      <c r="NO256" s="47"/>
      <c r="NP256" s="47"/>
      <c r="NQ256" s="47"/>
      <c r="NR256" s="47"/>
      <c r="NS256" s="47"/>
      <c r="NT256" s="47"/>
      <c r="NU256" s="47"/>
      <c r="NV256" s="47"/>
      <c r="NW256" s="47"/>
      <c r="NX256" s="47"/>
      <c r="NY256" s="47"/>
      <c r="NZ256" s="47"/>
      <c r="OA256" s="47"/>
      <c r="OB256" s="47"/>
      <c r="OC256" s="47"/>
      <c r="OD256" s="47"/>
      <c r="OE256" s="47"/>
      <c r="OF256" s="47"/>
      <c r="OG256" s="47"/>
      <c r="OH256" s="47"/>
      <c r="OI256" s="47"/>
      <c r="OJ256" s="47"/>
      <c r="OK256" s="47"/>
      <c r="OL256" s="47"/>
      <c r="OM256" s="47"/>
      <c r="ON256" s="47"/>
      <c r="OO256" s="47"/>
      <c r="OP256" s="47"/>
      <c r="OQ256" s="47"/>
      <c r="OR256" s="47"/>
      <c r="OS256" s="47"/>
      <c r="OT256" s="47"/>
      <c r="OU256" s="47"/>
      <c r="OV256" s="47"/>
      <c r="OW256" s="47"/>
      <c r="OX256" s="47"/>
      <c r="OY256" s="47"/>
      <c r="OZ256" s="47"/>
      <c r="PA256" s="47"/>
      <c r="PB256" s="47"/>
      <c r="PC256" s="47"/>
      <c r="PD256" s="47"/>
      <c r="PE256" s="47"/>
      <c r="PF256" s="47"/>
      <c r="PG256" s="47"/>
      <c r="PH256" s="47"/>
      <c r="PI256" s="47"/>
      <c r="PJ256" s="47"/>
      <c r="PK256" s="47"/>
      <c r="PL256" s="47"/>
      <c r="PM256" s="47"/>
      <c r="PN256" s="47"/>
      <c r="PO256" s="47"/>
      <c r="PP256" s="47"/>
      <c r="PQ256" s="47"/>
      <c r="PR256" s="47"/>
      <c r="PS256" s="47"/>
      <c r="PT256" s="47"/>
      <c r="PU256" s="47"/>
      <c r="PV256" s="47"/>
      <c r="PW256" s="47"/>
      <c r="PX256" s="47"/>
      <c r="PY256" s="47"/>
      <c r="PZ256" s="47"/>
      <c r="QA256" s="47"/>
      <c r="QB256" s="47"/>
      <c r="QC256" s="47"/>
      <c r="QD256" s="47"/>
      <c r="QE256" s="47"/>
      <c r="QF256" s="47"/>
      <c r="QG256" s="47"/>
      <c r="QH256" s="47"/>
      <c r="QI256" s="47"/>
      <c r="QJ256" s="47"/>
      <c r="QK256" s="47"/>
      <c r="QL256" s="47"/>
      <c r="QM256" s="47"/>
      <c r="QN256" s="47"/>
      <c r="QO256" s="47"/>
      <c r="QP256" s="47"/>
      <c r="QQ256" s="47"/>
      <c r="QR256" s="47"/>
      <c r="QS256" s="47"/>
      <c r="QT256" s="47"/>
      <c r="QU256" s="47"/>
      <c r="QV256" s="47"/>
      <c r="QW256" s="47"/>
      <c r="QX256" s="47"/>
      <c r="QY256" s="47"/>
      <c r="QZ256" s="47"/>
      <c r="RA256" s="47"/>
      <c r="RB256" s="47"/>
      <c r="RC256" s="47"/>
      <c r="RD256" s="47"/>
      <c r="RE256" s="47"/>
      <c r="RF256" s="47"/>
      <c r="RG256" s="47"/>
      <c r="RH256" s="47"/>
      <c r="RI256" s="47"/>
      <c r="RJ256" s="47"/>
      <c r="RK256" s="47"/>
      <c r="RL256" s="47"/>
      <c r="RM256" s="47"/>
      <c r="RN256" s="47"/>
      <c r="RO256" s="47"/>
      <c r="RP256" s="47"/>
      <c r="RQ256" s="47"/>
      <c r="RR256" s="47"/>
      <c r="RS256" s="47"/>
      <c r="RT256" s="47"/>
      <c r="RU256" s="47"/>
      <c r="RV256" s="47"/>
      <c r="RW256" s="47"/>
      <c r="RX256" s="47"/>
      <c r="RY256" s="47"/>
      <c r="RZ256" s="47"/>
      <c r="SA256" s="47"/>
    </row>
    <row r="257" spans="1:495" s="48" customFormat="1" ht="55.5" customHeight="1">
      <c r="A257" s="107"/>
      <c r="B257" s="108"/>
      <c r="C257" s="35" t="s">
        <v>8</v>
      </c>
      <c r="D257" s="20">
        <v>0</v>
      </c>
      <c r="E257" s="20">
        <v>0</v>
      </c>
      <c r="F257" s="20">
        <v>0</v>
      </c>
      <c r="G257" s="20">
        <v>0</v>
      </c>
      <c r="H257" s="93"/>
      <c r="I257" s="93"/>
      <c r="J257" s="75"/>
      <c r="K257" s="75"/>
      <c r="L257" s="76"/>
      <c r="M257" s="7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c r="BM257" s="47"/>
      <c r="BN257" s="47"/>
      <c r="BO257" s="47"/>
      <c r="BP257" s="47"/>
      <c r="BQ257" s="47"/>
      <c r="BR257" s="47"/>
      <c r="BS257" s="47"/>
      <c r="BT257" s="47"/>
      <c r="BU257" s="47"/>
      <c r="BV257" s="47"/>
      <c r="BW257" s="47"/>
      <c r="BX257" s="47"/>
      <c r="BY257" s="47"/>
      <c r="BZ257" s="47"/>
      <c r="CA257" s="47"/>
      <c r="CB257" s="47"/>
      <c r="CC257" s="47"/>
      <c r="CD257" s="47"/>
      <c r="CE257" s="47"/>
      <c r="CF257" s="47"/>
      <c r="CG257" s="47"/>
      <c r="CH257" s="47"/>
      <c r="CI257" s="47"/>
      <c r="CJ257" s="47"/>
      <c r="CK257" s="47"/>
      <c r="CL257" s="47"/>
      <c r="CM257" s="47"/>
      <c r="CN257" s="47"/>
      <c r="CO257" s="47"/>
      <c r="CP257" s="47"/>
      <c r="CQ257" s="47"/>
      <c r="CR257" s="47"/>
      <c r="CS257" s="47"/>
      <c r="CT257" s="47"/>
      <c r="CU257" s="47"/>
      <c r="CV257" s="47"/>
      <c r="CW257" s="47"/>
      <c r="CX257" s="47"/>
      <c r="CY257" s="47"/>
      <c r="CZ257" s="47"/>
      <c r="DA257" s="47"/>
      <c r="DB257" s="47"/>
      <c r="DC257" s="47"/>
      <c r="DD257" s="47"/>
      <c r="DE257" s="47"/>
      <c r="DF257" s="47"/>
      <c r="DG257" s="47"/>
      <c r="DH257" s="47"/>
      <c r="DI257" s="47"/>
      <c r="DJ257" s="47"/>
      <c r="DK257" s="47"/>
      <c r="DL257" s="47"/>
      <c r="DM257" s="47"/>
      <c r="DN257" s="47"/>
      <c r="DO257" s="47"/>
      <c r="DP257" s="47"/>
      <c r="DQ257" s="47"/>
      <c r="DR257" s="47"/>
      <c r="DS257" s="47"/>
      <c r="DT257" s="47"/>
      <c r="DU257" s="47"/>
      <c r="DV257" s="47"/>
      <c r="DW257" s="47"/>
      <c r="DX257" s="47"/>
      <c r="DY257" s="47"/>
      <c r="DZ257" s="47"/>
      <c r="EA257" s="47"/>
      <c r="EB257" s="47"/>
      <c r="EC257" s="47"/>
      <c r="ED257" s="47"/>
      <c r="EE257" s="47"/>
      <c r="EF257" s="47"/>
      <c r="EG257" s="47"/>
      <c r="EH257" s="47"/>
      <c r="EI257" s="47"/>
      <c r="EJ257" s="47"/>
      <c r="EK257" s="47"/>
      <c r="EL257" s="47"/>
      <c r="EM257" s="47"/>
      <c r="EN257" s="47"/>
      <c r="EO257" s="47"/>
      <c r="EP257" s="47"/>
      <c r="EQ257" s="47"/>
      <c r="ER257" s="47"/>
      <c r="ES257" s="47"/>
      <c r="ET257" s="47"/>
      <c r="EU257" s="47"/>
      <c r="EV257" s="47"/>
      <c r="EW257" s="47"/>
      <c r="EX257" s="47"/>
      <c r="EY257" s="47"/>
      <c r="EZ257" s="47"/>
      <c r="FA257" s="47"/>
      <c r="FB257" s="47"/>
      <c r="FC257" s="47"/>
      <c r="FD257" s="47"/>
      <c r="FE257" s="47"/>
      <c r="FF257" s="47"/>
      <c r="FG257" s="47"/>
      <c r="FH257" s="47"/>
      <c r="FI257" s="47"/>
      <c r="FJ257" s="47"/>
      <c r="FK257" s="47"/>
      <c r="FL257" s="47"/>
      <c r="FM257" s="47"/>
      <c r="FN257" s="47"/>
      <c r="FO257" s="47"/>
      <c r="FP257" s="47"/>
      <c r="FQ257" s="47"/>
      <c r="FR257" s="47"/>
      <c r="FS257" s="47"/>
      <c r="FT257" s="47"/>
      <c r="FU257" s="47"/>
      <c r="FV257" s="47"/>
      <c r="FW257" s="47"/>
      <c r="FX257" s="47"/>
      <c r="FY257" s="47"/>
      <c r="FZ257" s="47"/>
      <c r="GA257" s="47"/>
      <c r="GB257" s="47"/>
      <c r="GC257" s="47"/>
      <c r="GD257" s="47"/>
      <c r="GE257" s="47"/>
      <c r="GF257" s="47"/>
      <c r="GG257" s="47"/>
      <c r="GH257" s="47"/>
      <c r="GI257" s="47"/>
      <c r="GJ257" s="47"/>
      <c r="GK257" s="47"/>
      <c r="GL257" s="47"/>
      <c r="GM257" s="47"/>
      <c r="GN257" s="47"/>
      <c r="GO257" s="47"/>
      <c r="GP257" s="47"/>
      <c r="GQ257" s="47"/>
      <c r="GR257" s="47"/>
      <c r="GS257" s="47"/>
      <c r="GT257" s="47"/>
      <c r="GU257" s="47"/>
      <c r="GV257" s="47"/>
      <c r="GW257" s="47"/>
      <c r="GX257" s="47"/>
      <c r="GY257" s="47"/>
      <c r="GZ257" s="47"/>
      <c r="HA257" s="47"/>
      <c r="HB257" s="47"/>
      <c r="HC257" s="47"/>
      <c r="HD257" s="47"/>
      <c r="HE257" s="47"/>
      <c r="HF257" s="47"/>
      <c r="HG257" s="47"/>
      <c r="HH257" s="47"/>
      <c r="HI257" s="47"/>
      <c r="HJ257" s="47"/>
      <c r="HK257" s="47"/>
      <c r="HL257" s="47"/>
      <c r="HM257" s="47"/>
      <c r="HN257" s="47"/>
      <c r="HO257" s="47"/>
      <c r="HP257" s="47"/>
      <c r="HQ257" s="47"/>
      <c r="HR257" s="47"/>
      <c r="HS257" s="47"/>
      <c r="HT257" s="47"/>
      <c r="HU257" s="47"/>
      <c r="HV257" s="47"/>
      <c r="HW257" s="47"/>
      <c r="HX257" s="47"/>
      <c r="HY257" s="47"/>
      <c r="HZ257" s="47"/>
      <c r="IA257" s="47"/>
      <c r="IB257" s="47"/>
      <c r="IC257" s="47"/>
      <c r="ID257" s="47"/>
      <c r="IE257" s="47"/>
      <c r="IF257" s="47"/>
      <c r="IG257" s="47"/>
      <c r="IH257" s="47"/>
      <c r="II257" s="47"/>
      <c r="IJ257" s="47"/>
      <c r="IK257" s="47"/>
      <c r="IL257" s="47"/>
      <c r="IM257" s="47"/>
      <c r="IN257" s="47"/>
      <c r="IO257" s="47"/>
      <c r="IP257" s="47"/>
      <c r="IQ257" s="47"/>
      <c r="IR257" s="47"/>
      <c r="IS257" s="47"/>
      <c r="IT257" s="47"/>
      <c r="IU257" s="47"/>
      <c r="IV257" s="47"/>
      <c r="IW257" s="47"/>
      <c r="IX257" s="47"/>
      <c r="IY257" s="47"/>
      <c r="IZ257" s="47"/>
      <c r="JA257" s="47"/>
      <c r="JB257" s="47"/>
      <c r="JC257" s="47"/>
      <c r="JD257" s="47"/>
      <c r="JE257" s="47"/>
      <c r="JF257" s="47"/>
      <c r="JG257" s="47"/>
      <c r="JH257" s="47"/>
      <c r="JI257" s="47"/>
      <c r="JJ257" s="47"/>
      <c r="JK257" s="47"/>
      <c r="JL257" s="47"/>
      <c r="JM257" s="47"/>
      <c r="JN257" s="47"/>
      <c r="JO257" s="47"/>
      <c r="JP257" s="47"/>
      <c r="JQ257" s="47"/>
      <c r="JR257" s="47"/>
      <c r="JS257" s="47"/>
      <c r="JT257" s="47"/>
      <c r="JU257" s="47"/>
      <c r="JV257" s="47"/>
      <c r="JW257" s="47"/>
      <c r="JX257" s="47"/>
      <c r="JY257" s="47"/>
      <c r="JZ257" s="47"/>
      <c r="KA257" s="47"/>
      <c r="KB257" s="47"/>
      <c r="KC257" s="47"/>
      <c r="KD257" s="47"/>
      <c r="KE257" s="47"/>
      <c r="KF257" s="47"/>
      <c r="KG257" s="47"/>
      <c r="KH257" s="47"/>
      <c r="KI257" s="47"/>
      <c r="KJ257" s="47"/>
      <c r="KK257" s="47"/>
      <c r="KL257" s="47"/>
      <c r="KM257" s="47"/>
      <c r="KN257" s="47"/>
      <c r="KO257" s="47"/>
      <c r="KP257" s="47"/>
      <c r="KQ257" s="47"/>
      <c r="KR257" s="47"/>
      <c r="KS257" s="47"/>
      <c r="KT257" s="47"/>
      <c r="KU257" s="47"/>
      <c r="KV257" s="47"/>
      <c r="KW257" s="47"/>
      <c r="KX257" s="47"/>
      <c r="KY257" s="47"/>
      <c r="KZ257" s="47"/>
      <c r="LA257" s="47"/>
      <c r="LB257" s="47"/>
      <c r="LC257" s="47"/>
      <c r="LD257" s="47"/>
      <c r="LE257" s="47"/>
      <c r="LF257" s="47"/>
      <c r="LG257" s="47"/>
      <c r="LH257" s="47"/>
      <c r="LI257" s="47"/>
      <c r="LJ257" s="47"/>
      <c r="LK257" s="47"/>
      <c r="LL257" s="47"/>
      <c r="LM257" s="47"/>
      <c r="LN257" s="47"/>
      <c r="LO257" s="47"/>
      <c r="LP257" s="47"/>
      <c r="LQ257" s="47"/>
      <c r="LR257" s="47"/>
      <c r="LS257" s="47"/>
      <c r="LT257" s="47"/>
      <c r="LU257" s="47"/>
      <c r="LV257" s="47"/>
      <c r="LW257" s="47"/>
      <c r="LX257" s="47"/>
      <c r="LY257" s="47"/>
      <c r="LZ257" s="47"/>
      <c r="MA257" s="47"/>
      <c r="MB257" s="47"/>
      <c r="MC257" s="47"/>
      <c r="MD257" s="47"/>
      <c r="ME257" s="47"/>
      <c r="MF257" s="47"/>
      <c r="MG257" s="47"/>
      <c r="MH257" s="47"/>
      <c r="MI257" s="47"/>
      <c r="MJ257" s="47"/>
      <c r="MK257" s="47"/>
      <c r="ML257" s="47"/>
      <c r="MM257" s="47"/>
      <c r="MN257" s="47"/>
      <c r="MO257" s="47"/>
      <c r="MP257" s="47"/>
      <c r="MQ257" s="47"/>
      <c r="MR257" s="47"/>
      <c r="MS257" s="47"/>
      <c r="MT257" s="47"/>
      <c r="MU257" s="47"/>
      <c r="MV257" s="47"/>
      <c r="MW257" s="47"/>
      <c r="MX257" s="47"/>
      <c r="MY257" s="47"/>
      <c r="MZ257" s="47"/>
      <c r="NA257" s="47"/>
      <c r="NB257" s="47"/>
      <c r="NC257" s="47"/>
      <c r="ND257" s="47"/>
      <c r="NE257" s="47"/>
      <c r="NF257" s="47"/>
      <c r="NG257" s="47"/>
      <c r="NH257" s="47"/>
      <c r="NI257" s="47"/>
      <c r="NJ257" s="47"/>
      <c r="NK257" s="47"/>
      <c r="NL257" s="47"/>
      <c r="NM257" s="47"/>
      <c r="NN257" s="47"/>
      <c r="NO257" s="47"/>
      <c r="NP257" s="47"/>
      <c r="NQ257" s="47"/>
      <c r="NR257" s="47"/>
      <c r="NS257" s="47"/>
      <c r="NT257" s="47"/>
      <c r="NU257" s="47"/>
      <c r="NV257" s="47"/>
      <c r="NW257" s="47"/>
      <c r="NX257" s="47"/>
      <c r="NY257" s="47"/>
      <c r="NZ257" s="47"/>
      <c r="OA257" s="47"/>
      <c r="OB257" s="47"/>
      <c r="OC257" s="47"/>
      <c r="OD257" s="47"/>
      <c r="OE257" s="47"/>
      <c r="OF257" s="47"/>
      <c r="OG257" s="47"/>
      <c r="OH257" s="47"/>
      <c r="OI257" s="47"/>
      <c r="OJ257" s="47"/>
      <c r="OK257" s="47"/>
      <c r="OL257" s="47"/>
      <c r="OM257" s="47"/>
      <c r="ON257" s="47"/>
      <c r="OO257" s="47"/>
      <c r="OP257" s="47"/>
      <c r="OQ257" s="47"/>
      <c r="OR257" s="47"/>
      <c r="OS257" s="47"/>
      <c r="OT257" s="47"/>
      <c r="OU257" s="47"/>
      <c r="OV257" s="47"/>
      <c r="OW257" s="47"/>
      <c r="OX257" s="47"/>
      <c r="OY257" s="47"/>
      <c r="OZ257" s="47"/>
      <c r="PA257" s="47"/>
      <c r="PB257" s="47"/>
      <c r="PC257" s="47"/>
      <c r="PD257" s="47"/>
      <c r="PE257" s="47"/>
      <c r="PF257" s="47"/>
      <c r="PG257" s="47"/>
      <c r="PH257" s="47"/>
      <c r="PI257" s="47"/>
      <c r="PJ257" s="47"/>
      <c r="PK257" s="47"/>
      <c r="PL257" s="47"/>
      <c r="PM257" s="47"/>
      <c r="PN257" s="47"/>
      <c r="PO257" s="47"/>
      <c r="PP257" s="47"/>
      <c r="PQ257" s="47"/>
      <c r="PR257" s="47"/>
      <c r="PS257" s="47"/>
      <c r="PT257" s="47"/>
      <c r="PU257" s="47"/>
      <c r="PV257" s="47"/>
      <c r="PW257" s="47"/>
      <c r="PX257" s="47"/>
      <c r="PY257" s="47"/>
      <c r="PZ257" s="47"/>
      <c r="QA257" s="47"/>
      <c r="QB257" s="47"/>
      <c r="QC257" s="47"/>
      <c r="QD257" s="47"/>
      <c r="QE257" s="47"/>
      <c r="QF257" s="47"/>
      <c r="QG257" s="47"/>
      <c r="QH257" s="47"/>
      <c r="QI257" s="47"/>
      <c r="QJ257" s="47"/>
      <c r="QK257" s="47"/>
      <c r="QL257" s="47"/>
      <c r="QM257" s="47"/>
      <c r="QN257" s="47"/>
      <c r="QO257" s="47"/>
      <c r="QP257" s="47"/>
      <c r="QQ257" s="47"/>
      <c r="QR257" s="47"/>
      <c r="QS257" s="47"/>
      <c r="QT257" s="47"/>
      <c r="QU257" s="47"/>
      <c r="QV257" s="47"/>
      <c r="QW257" s="47"/>
      <c r="QX257" s="47"/>
      <c r="QY257" s="47"/>
      <c r="QZ257" s="47"/>
      <c r="RA257" s="47"/>
      <c r="RB257" s="47"/>
      <c r="RC257" s="47"/>
      <c r="RD257" s="47"/>
      <c r="RE257" s="47"/>
      <c r="RF257" s="47"/>
      <c r="RG257" s="47"/>
      <c r="RH257" s="47"/>
      <c r="RI257" s="47"/>
      <c r="RJ257" s="47"/>
      <c r="RK257" s="47"/>
      <c r="RL257" s="47"/>
      <c r="RM257" s="47"/>
      <c r="RN257" s="47"/>
      <c r="RO257" s="47"/>
      <c r="RP257" s="47"/>
      <c r="RQ257" s="47"/>
      <c r="RR257" s="47"/>
      <c r="RS257" s="47"/>
      <c r="RT257" s="47"/>
      <c r="RU257" s="47"/>
      <c r="RV257" s="47"/>
      <c r="RW257" s="47"/>
      <c r="RX257" s="47"/>
      <c r="RY257" s="47"/>
      <c r="RZ257" s="47"/>
      <c r="SA257" s="47"/>
    </row>
    <row r="258" spans="1:495" s="48" customFormat="1" ht="12.75">
      <c r="A258" s="107" t="s">
        <v>118</v>
      </c>
      <c r="B258" s="108" t="s">
        <v>119</v>
      </c>
      <c r="C258" s="35" t="s">
        <v>4</v>
      </c>
      <c r="D258" s="20">
        <f>SUM(D259:D262)</f>
        <v>43915</v>
      </c>
      <c r="E258" s="20">
        <f t="shared" ref="E258" si="103">SUM(E259:E262)</f>
        <v>43915</v>
      </c>
      <c r="F258" s="20">
        <f>SUM(F259:F262)</f>
        <v>3234.1</v>
      </c>
      <c r="G258" s="1">
        <f t="shared" si="99"/>
        <v>7.3644540589775695E-2</v>
      </c>
      <c r="H258" s="73" t="s">
        <v>386</v>
      </c>
      <c r="I258" s="73" t="s">
        <v>387</v>
      </c>
      <c r="J258" s="75" t="s">
        <v>146</v>
      </c>
      <c r="K258" s="75" t="s">
        <v>334</v>
      </c>
      <c r="L258" s="75" t="s">
        <v>301</v>
      </c>
      <c r="M258" s="77">
        <v>809</v>
      </c>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c r="BM258" s="47"/>
      <c r="BN258" s="47"/>
      <c r="BO258" s="47"/>
      <c r="BP258" s="47"/>
      <c r="BQ258" s="47"/>
      <c r="BR258" s="47"/>
      <c r="BS258" s="47"/>
      <c r="BT258" s="47"/>
      <c r="BU258" s="47"/>
      <c r="BV258" s="47"/>
      <c r="BW258" s="47"/>
      <c r="BX258" s="47"/>
      <c r="BY258" s="47"/>
      <c r="BZ258" s="47"/>
      <c r="CA258" s="47"/>
      <c r="CB258" s="47"/>
      <c r="CC258" s="47"/>
      <c r="CD258" s="47"/>
      <c r="CE258" s="47"/>
      <c r="CF258" s="47"/>
      <c r="CG258" s="47"/>
      <c r="CH258" s="47"/>
      <c r="CI258" s="47"/>
      <c r="CJ258" s="47"/>
      <c r="CK258" s="47"/>
      <c r="CL258" s="47"/>
      <c r="CM258" s="47"/>
      <c r="CN258" s="47"/>
      <c r="CO258" s="47"/>
      <c r="CP258" s="47"/>
      <c r="CQ258" s="47"/>
      <c r="CR258" s="47"/>
      <c r="CS258" s="47"/>
      <c r="CT258" s="47"/>
      <c r="CU258" s="47"/>
      <c r="CV258" s="47"/>
      <c r="CW258" s="47"/>
      <c r="CX258" s="47"/>
      <c r="CY258" s="47"/>
      <c r="CZ258" s="47"/>
      <c r="DA258" s="47"/>
      <c r="DB258" s="47"/>
      <c r="DC258" s="47"/>
      <c r="DD258" s="47"/>
      <c r="DE258" s="47"/>
      <c r="DF258" s="47"/>
      <c r="DG258" s="47"/>
      <c r="DH258" s="47"/>
      <c r="DI258" s="47"/>
      <c r="DJ258" s="47"/>
      <c r="DK258" s="47"/>
      <c r="DL258" s="47"/>
      <c r="DM258" s="47"/>
      <c r="DN258" s="47"/>
      <c r="DO258" s="47"/>
      <c r="DP258" s="47"/>
      <c r="DQ258" s="47"/>
      <c r="DR258" s="47"/>
      <c r="DS258" s="47"/>
      <c r="DT258" s="47"/>
      <c r="DU258" s="47"/>
      <c r="DV258" s="47"/>
      <c r="DW258" s="47"/>
      <c r="DX258" s="47"/>
      <c r="DY258" s="47"/>
      <c r="DZ258" s="47"/>
      <c r="EA258" s="47"/>
      <c r="EB258" s="47"/>
      <c r="EC258" s="47"/>
      <c r="ED258" s="47"/>
      <c r="EE258" s="47"/>
      <c r="EF258" s="47"/>
      <c r="EG258" s="47"/>
      <c r="EH258" s="47"/>
      <c r="EI258" s="47"/>
      <c r="EJ258" s="47"/>
      <c r="EK258" s="47"/>
      <c r="EL258" s="47"/>
      <c r="EM258" s="47"/>
      <c r="EN258" s="47"/>
      <c r="EO258" s="47"/>
      <c r="EP258" s="47"/>
      <c r="EQ258" s="47"/>
      <c r="ER258" s="47"/>
      <c r="ES258" s="47"/>
      <c r="ET258" s="47"/>
      <c r="EU258" s="47"/>
      <c r="EV258" s="47"/>
      <c r="EW258" s="47"/>
      <c r="EX258" s="47"/>
      <c r="EY258" s="47"/>
      <c r="EZ258" s="47"/>
      <c r="FA258" s="47"/>
      <c r="FB258" s="47"/>
      <c r="FC258" s="47"/>
      <c r="FD258" s="47"/>
      <c r="FE258" s="47"/>
      <c r="FF258" s="47"/>
      <c r="FG258" s="47"/>
      <c r="FH258" s="47"/>
      <c r="FI258" s="47"/>
      <c r="FJ258" s="47"/>
      <c r="FK258" s="47"/>
      <c r="FL258" s="47"/>
      <c r="FM258" s="47"/>
      <c r="FN258" s="47"/>
      <c r="FO258" s="47"/>
      <c r="FP258" s="47"/>
      <c r="FQ258" s="47"/>
      <c r="FR258" s="47"/>
      <c r="FS258" s="47"/>
      <c r="FT258" s="47"/>
      <c r="FU258" s="47"/>
      <c r="FV258" s="47"/>
      <c r="FW258" s="47"/>
      <c r="FX258" s="47"/>
      <c r="FY258" s="47"/>
      <c r="FZ258" s="47"/>
      <c r="GA258" s="47"/>
      <c r="GB258" s="47"/>
      <c r="GC258" s="47"/>
      <c r="GD258" s="47"/>
      <c r="GE258" s="47"/>
      <c r="GF258" s="47"/>
      <c r="GG258" s="47"/>
      <c r="GH258" s="47"/>
      <c r="GI258" s="47"/>
      <c r="GJ258" s="47"/>
      <c r="GK258" s="47"/>
      <c r="GL258" s="47"/>
      <c r="GM258" s="47"/>
      <c r="GN258" s="47"/>
      <c r="GO258" s="47"/>
      <c r="GP258" s="47"/>
      <c r="GQ258" s="47"/>
      <c r="GR258" s="47"/>
      <c r="GS258" s="47"/>
      <c r="GT258" s="47"/>
      <c r="GU258" s="47"/>
      <c r="GV258" s="47"/>
      <c r="GW258" s="47"/>
      <c r="GX258" s="47"/>
      <c r="GY258" s="47"/>
      <c r="GZ258" s="47"/>
      <c r="HA258" s="47"/>
      <c r="HB258" s="47"/>
      <c r="HC258" s="47"/>
      <c r="HD258" s="47"/>
      <c r="HE258" s="47"/>
      <c r="HF258" s="47"/>
      <c r="HG258" s="47"/>
      <c r="HH258" s="47"/>
      <c r="HI258" s="47"/>
      <c r="HJ258" s="47"/>
      <c r="HK258" s="47"/>
      <c r="HL258" s="47"/>
      <c r="HM258" s="47"/>
      <c r="HN258" s="47"/>
      <c r="HO258" s="47"/>
      <c r="HP258" s="47"/>
      <c r="HQ258" s="47"/>
      <c r="HR258" s="47"/>
      <c r="HS258" s="47"/>
      <c r="HT258" s="47"/>
      <c r="HU258" s="47"/>
      <c r="HV258" s="47"/>
      <c r="HW258" s="47"/>
      <c r="HX258" s="47"/>
      <c r="HY258" s="47"/>
      <c r="HZ258" s="47"/>
      <c r="IA258" s="47"/>
      <c r="IB258" s="47"/>
      <c r="IC258" s="47"/>
      <c r="ID258" s="47"/>
      <c r="IE258" s="47"/>
      <c r="IF258" s="47"/>
      <c r="IG258" s="47"/>
      <c r="IH258" s="47"/>
      <c r="II258" s="47"/>
      <c r="IJ258" s="47"/>
      <c r="IK258" s="47"/>
      <c r="IL258" s="47"/>
      <c r="IM258" s="47"/>
      <c r="IN258" s="47"/>
      <c r="IO258" s="47"/>
      <c r="IP258" s="47"/>
      <c r="IQ258" s="47"/>
      <c r="IR258" s="47"/>
      <c r="IS258" s="47"/>
      <c r="IT258" s="47"/>
      <c r="IU258" s="47"/>
      <c r="IV258" s="47"/>
      <c r="IW258" s="47"/>
      <c r="IX258" s="47"/>
      <c r="IY258" s="47"/>
      <c r="IZ258" s="47"/>
      <c r="JA258" s="47"/>
      <c r="JB258" s="47"/>
      <c r="JC258" s="47"/>
      <c r="JD258" s="47"/>
      <c r="JE258" s="47"/>
      <c r="JF258" s="47"/>
      <c r="JG258" s="47"/>
      <c r="JH258" s="47"/>
      <c r="JI258" s="47"/>
      <c r="JJ258" s="47"/>
      <c r="JK258" s="47"/>
      <c r="JL258" s="47"/>
      <c r="JM258" s="47"/>
      <c r="JN258" s="47"/>
      <c r="JO258" s="47"/>
      <c r="JP258" s="47"/>
      <c r="JQ258" s="47"/>
      <c r="JR258" s="47"/>
      <c r="JS258" s="47"/>
      <c r="JT258" s="47"/>
      <c r="JU258" s="47"/>
      <c r="JV258" s="47"/>
      <c r="JW258" s="47"/>
      <c r="JX258" s="47"/>
      <c r="JY258" s="47"/>
      <c r="JZ258" s="47"/>
      <c r="KA258" s="47"/>
      <c r="KB258" s="47"/>
      <c r="KC258" s="47"/>
      <c r="KD258" s="47"/>
      <c r="KE258" s="47"/>
      <c r="KF258" s="47"/>
      <c r="KG258" s="47"/>
      <c r="KH258" s="47"/>
      <c r="KI258" s="47"/>
      <c r="KJ258" s="47"/>
      <c r="KK258" s="47"/>
      <c r="KL258" s="47"/>
      <c r="KM258" s="47"/>
      <c r="KN258" s="47"/>
      <c r="KO258" s="47"/>
      <c r="KP258" s="47"/>
      <c r="KQ258" s="47"/>
      <c r="KR258" s="47"/>
      <c r="KS258" s="47"/>
      <c r="KT258" s="47"/>
      <c r="KU258" s="47"/>
      <c r="KV258" s="47"/>
      <c r="KW258" s="47"/>
      <c r="KX258" s="47"/>
      <c r="KY258" s="47"/>
      <c r="KZ258" s="47"/>
      <c r="LA258" s="47"/>
      <c r="LB258" s="47"/>
      <c r="LC258" s="47"/>
      <c r="LD258" s="47"/>
      <c r="LE258" s="47"/>
      <c r="LF258" s="47"/>
      <c r="LG258" s="47"/>
      <c r="LH258" s="47"/>
      <c r="LI258" s="47"/>
      <c r="LJ258" s="47"/>
      <c r="LK258" s="47"/>
      <c r="LL258" s="47"/>
      <c r="LM258" s="47"/>
      <c r="LN258" s="47"/>
      <c r="LO258" s="47"/>
      <c r="LP258" s="47"/>
      <c r="LQ258" s="47"/>
      <c r="LR258" s="47"/>
      <c r="LS258" s="47"/>
      <c r="LT258" s="47"/>
      <c r="LU258" s="47"/>
      <c r="LV258" s="47"/>
      <c r="LW258" s="47"/>
      <c r="LX258" s="47"/>
      <c r="LY258" s="47"/>
      <c r="LZ258" s="47"/>
      <c r="MA258" s="47"/>
      <c r="MB258" s="47"/>
      <c r="MC258" s="47"/>
      <c r="MD258" s="47"/>
      <c r="ME258" s="47"/>
      <c r="MF258" s="47"/>
      <c r="MG258" s="47"/>
      <c r="MH258" s="47"/>
      <c r="MI258" s="47"/>
      <c r="MJ258" s="47"/>
      <c r="MK258" s="47"/>
      <c r="ML258" s="47"/>
      <c r="MM258" s="47"/>
      <c r="MN258" s="47"/>
      <c r="MO258" s="47"/>
      <c r="MP258" s="47"/>
      <c r="MQ258" s="47"/>
      <c r="MR258" s="47"/>
      <c r="MS258" s="47"/>
      <c r="MT258" s="47"/>
      <c r="MU258" s="47"/>
      <c r="MV258" s="47"/>
      <c r="MW258" s="47"/>
      <c r="MX258" s="47"/>
      <c r="MY258" s="47"/>
      <c r="MZ258" s="47"/>
      <c r="NA258" s="47"/>
      <c r="NB258" s="47"/>
      <c r="NC258" s="47"/>
      <c r="ND258" s="47"/>
      <c r="NE258" s="47"/>
      <c r="NF258" s="47"/>
      <c r="NG258" s="47"/>
      <c r="NH258" s="47"/>
      <c r="NI258" s="47"/>
      <c r="NJ258" s="47"/>
      <c r="NK258" s="47"/>
      <c r="NL258" s="47"/>
      <c r="NM258" s="47"/>
      <c r="NN258" s="47"/>
      <c r="NO258" s="47"/>
      <c r="NP258" s="47"/>
      <c r="NQ258" s="47"/>
      <c r="NR258" s="47"/>
      <c r="NS258" s="47"/>
      <c r="NT258" s="47"/>
      <c r="NU258" s="47"/>
      <c r="NV258" s="47"/>
      <c r="NW258" s="47"/>
      <c r="NX258" s="47"/>
      <c r="NY258" s="47"/>
      <c r="NZ258" s="47"/>
      <c r="OA258" s="47"/>
      <c r="OB258" s="47"/>
      <c r="OC258" s="47"/>
      <c r="OD258" s="47"/>
      <c r="OE258" s="47"/>
      <c r="OF258" s="47"/>
      <c r="OG258" s="47"/>
      <c r="OH258" s="47"/>
      <c r="OI258" s="47"/>
      <c r="OJ258" s="47"/>
      <c r="OK258" s="47"/>
      <c r="OL258" s="47"/>
      <c r="OM258" s="47"/>
      <c r="ON258" s="47"/>
      <c r="OO258" s="47"/>
      <c r="OP258" s="47"/>
      <c r="OQ258" s="47"/>
      <c r="OR258" s="47"/>
      <c r="OS258" s="47"/>
      <c r="OT258" s="47"/>
      <c r="OU258" s="47"/>
      <c r="OV258" s="47"/>
      <c r="OW258" s="47"/>
      <c r="OX258" s="47"/>
      <c r="OY258" s="47"/>
      <c r="OZ258" s="47"/>
      <c r="PA258" s="47"/>
      <c r="PB258" s="47"/>
      <c r="PC258" s="47"/>
      <c r="PD258" s="47"/>
      <c r="PE258" s="47"/>
      <c r="PF258" s="47"/>
      <c r="PG258" s="47"/>
      <c r="PH258" s="47"/>
      <c r="PI258" s="47"/>
      <c r="PJ258" s="47"/>
      <c r="PK258" s="47"/>
      <c r="PL258" s="47"/>
      <c r="PM258" s="47"/>
      <c r="PN258" s="47"/>
      <c r="PO258" s="47"/>
      <c r="PP258" s="47"/>
      <c r="PQ258" s="47"/>
      <c r="PR258" s="47"/>
      <c r="PS258" s="47"/>
      <c r="PT258" s="47"/>
      <c r="PU258" s="47"/>
      <c r="PV258" s="47"/>
      <c r="PW258" s="47"/>
      <c r="PX258" s="47"/>
      <c r="PY258" s="47"/>
      <c r="PZ258" s="47"/>
      <c r="QA258" s="47"/>
      <c r="QB258" s="47"/>
      <c r="QC258" s="47"/>
      <c r="QD258" s="47"/>
      <c r="QE258" s="47"/>
      <c r="QF258" s="47"/>
      <c r="QG258" s="47"/>
      <c r="QH258" s="47"/>
      <c r="QI258" s="47"/>
      <c r="QJ258" s="47"/>
      <c r="QK258" s="47"/>
      <c r="QL258" s="47"/>
      <c r="QM258" s="47"/>
      <c r="QN258" s="47"/>
      <c r="QO258" s="47"/>
      <c r="QP258" s="47"/>
      <c r="QQ258" s="47"/>
      <c r="QR258" s="47"/>
      <c r="QS258" s="47"/>
      <c r="QT258" s="47"/>
      <c r="QU258" s="47"/>
      <c r="QV258" s="47"/>
      <c r="QW258" s="47"/>
      <c r="QX258" s="47"/>
      <c r="QY258" s="47"/>
      <c r="QZ258" s="47"/>
      <c r="RA258" s="47"/>
      <c r="RB258" s="47"/>
      <c r="RC258" s="47"/>
      <c r="RD258" s="47"/>
      <c r="RE258" s="47"/>
      <c r="RF258" s="47"/>
      <c r="RG258" s="47"/>
      <c r="RH258" s="47"/>
      <c r="RI258" s="47"/>
      <c r="RJ258" s="47"/>
      <c r="RK258" s="47"/>
      <c r="RL258" s="47"/>
      <c r="RM258" s="47"/>
      <c r="RN258" s="47"/>
      <c r="RO258" s="47"/>
      <c r="RP258" s="47"/>
      <c r="RQ258" s="47"/>
      <c r="RR258" s="47"/>
      <c r="RS258" s="47"/>
      <c r="RT258" s="47"/>
      <c r="RU258" s="47"/>
      <c r="RV258" s="47"/>
      <c r="RW258" s="47"/>
      <c r="RX258" s="47"/>
      <c r="RY258" s="47"/>
      <c r="RZ258" s="47"/>
      <c r="SA258" s="47"/>
    </row>
    <row r="259" spans="1:495" s="48" customFormat="1" ht="12.75">
      <c r="A259" s="107"/>
      <c r="B259" s="108"/>
      <c r="C259" s="35" t="s">
        <v>5</v>
      </c>
      <c r="D259" s="20">
        <v>8560.1999999999971</v>
      </c>
      <c r="E259" s="20">
        <v>8560.1999999999971</v>
      </c>
      <c r="F259" s="20">
        <v>1784.3</v>
      </c>
      <c r="G259" s="1">
        <f t="shared" si="99"/>
        <v>0.20844139155627212</v>
      </c>
      <c r="H259" s="73"/>
      <c r="I259" s="73"/>
      <c r="J259" s="75"/>
      <c r="K259" s="75"/>
      <c r="L259" s="75"/>
      <c r="M259" s="7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7"/>
      <c r="BR259" s="47"/>
      <c r="BS259" s="47"/>
      <c r="BT259" s="47"/>
      <c r="BU259" s="47"/>
      <c r="BV259" s="47"/>
      <c r="BW259" s="47"/>
      <c r="BX259" s="47"/>
      <c r="BY259" s="47"/>
      <c r="BZ259" s="47"/>
      <c r="CA259" s="47"/>
      <c r="CB259" s="47"/>
      <c r="CC259" s="47"/>
      <c r="CD259" s="47"/>
      <c r="CE259" s="47"/>
      <c r="CF259" s="47"/>
      <c r="CG259" s="47"/>
      <c r="CH259" s="47"/>
      <c r="CI259" s="47"/>
      <c r="CJ259" s="47"/>
      <c r="CK259" s="47"/>
      <c r="CL259" s="47"/>
      <c r="CM259" s="47"/>
      <c r="CN259" s="47"/>
      <c r="CO259" s="47"/>
      <c r="CP259" s="47"/>
      <c r="CQ259" s="47"/>
      <c r="CR259" s="47"/>
      <c r="CS259" s="47"/>
      <c r="CT259" s="47"/>
      <c r="CU259" s="47"/>
      <c r="CV259" s="47"/>
      <c r="CW259" s="47"/>
      <c r="CX259" s="47"/>
      <c r="CY259" s="47"/>
      <c r="CZ259" s="47"/>
      <c r="DA259" s="47"/>
      <c r="DB259" s="47"/>
      <c r="DC259" s="47"/>
      <c r="DD259" s="47"/>
      <c r="DE259" s="47"/>
      <c r="DF259" s="47"/>
      <c r="DG259" s="47"/>
      <c r="DH259" s="47"/>
      <c r="DI259" s="47"/>
      <c r="DJ259" s="47"/>
      <c r="DK259" s="47"/>
      <c r="DL259" s="47"/>
      <c r="DM259" s="47"/>
      <c r="DN259" s="47"/>
      <c r="DO259" s="47"/>
      <c r="DP259" s="47"/>
      <c r="DQ259" s="47"/>
      <c r="DR259" s="47"/>
      <c r="DS259" s="47"/>
      <c r="DT259" s="47"/>
      <c r="DU259" s="47"/>
      <c r="DV259" s="47"/>
      <c r="DW259" s="47"/>
      <c r="DX259" s="47"/>
      <c r="DY259" s="47"/>
      <c r="DZ259" s="47"/>
      <c r="EA259" s="47"/>
      <c r="EB259" s="47"/>
      <c r="EC259" s="47"/>
      <c r="ED259" s="47"/>
      <c r="EE259" s="47"/>
      <c r="EF259" s="47"/>
      <c r="EG259" s="47"/>
      <c r="EH259" s="47"/>
      <c r="EI259" s="47"/>
      <c r="EJ259" s="47"/>
      <c r="EK259" s="47"/>
      <c r="EL259" s="47"/>
      <c r="EM259" s="47"/>
      <c r="EN259" s="47"/>
      <c r="EO259" s="47"/>
      <c r="EP259" s="47"/>
      <c r="EQ259" s="47"/>
      <c r="ER259" s="47"/>
      <c r="ES259" s="47"/>
      <c r="ET259" s="47"/>
      <c r="EU259" s="47"/>
      <c r="EV259" s="47"/>
      <c r="EW259" s="47"/>
      <c r="EX259" s="47"/>
      <c r="EY259" s="47"/>
      <c r="EZ259" s="47"/>
      <c r="FA259" s="47"/>
      <c r="FB259" s="47"/>
      <c r="FC259" s="47"/>
      <c r="FD259" s="47"/>
      <c r="FE259" s="47"/>
      <c r="FF259" s="47"/>
      <c r="FG259" s="47"/>
      <c r="FH259" s="47"/>
      <c r="FI259" s="47"/>
      <c r="FJ259" s="47"/>
      <c r="FK259" s="47"/>
      <c r="FL259" s="47"/>
      <c r="FM259" s="47"/>
      <c r="FN259" s="47"/>
      <c r="FO259" s="47"/>
      <c r="FP259" s="47"/>
      <c r="FQ259" s="47"/>
      <c r="FR259" s="47"/>
      <c r="FS259" s="47"/>
      <c r="FT259" s="47"/>
      <c r="FU259" s="47"/>
      <c r="FV259" s="47"/>
      <c r="FW259" s="47"/>
      <c r="FX259" s="47"/>
      <c r="FY259" s="47"/>
      <c r="FZ259" s="47"/>
      <c r="GA259" s="47"/>
      <c r="GB259" s="47"/>
      <c r="GC259" s="47"/>
      <c r="GD259" s="47"/>
      <c r="GE259" s="47"/>
      <c r="GF259" s="47"/>
      <c r="GG259" s="47"/>
      <c r="GH259" s="47"/>
      <c r="GI259" s="47"/>
      <c r="GJ259" s="47"/>
      <c r="GK259" s="47"/>
      <c r="GL259" s="47"/>
      <c r="GM259" s="47"/>
      <c r="GN259" s="47"/>
      <c r="GO259" s="47"/>
      <c r="GP259" s="47"/>
      <c r="GQ259" s="47"/>
      <c r="GR259" s="47"/>
      <c r="GS259" s="47"/>
      <c r="GT259" s="47"/>
      <c r="GU259" s="47"/>
      <c r="GV259" s="47"/>
      <c r="GW259" s="47"/>
      <c r="GX259" s="47"/>
      <c r="GY259" s="47"/>
      <c r="GZ259" s="47"/>
      <c r="HA259" s="47"/>
      <c r="HB259" s="47"/>
      <c r="HC259" s="47"/>
      <c r="HD259" s="47"/>
      <c r="HE259" s="47"/>
      <c r="HF259" s="47"/>
      <c r="HG259" s="47"/>
      <c r="HH259" s="47"/>
      <c r="HI259" s="47"/>
      <c r="HJ259" s="47"/>
      <c r="HK259" s="47"/>
      <c r="HL259" s="47"/>
      <c r="HM259" s="47"/>
      <c r="HN259" s="47"/>
      <c r="HO259" s="47"/>
      <c r="HP259" s="47"/>
      <c r="HQ259" s="47"/>
      <c r="HR259" s="47"/>
      <c r="HS259" s="47"/>
      <c r="HT259" s="47"/>
      <c r="HU259" s="47"/>
      <c r="HV259" s="47"/>
      <c r="HW259" s="47"/>
      <c r="HX259" s="47"/>
      <c r="HY259" s="47"/>
      <c r="HZ259" s="47"/>
      <c r="IA259" s="47"/>
      <c r="IB259" s="47"/>
      <c r="IC259" s="47"/>
      <c r="ID259" s="47"/>
      <c r="IE259" s="47"/>
      <c r="IF259" s="47"/>
      <c r="IG259" s="47"/>
      <c r="IH259" s="47"/>
      <c r="II259" s="47"/>
      <c r="IJ259" s="47"/>
      <c r="IK259" s="47"/>
      <c r="IL259" s="47"/>
      <c r="IM259" s="47"/>
      <c r="IN259" s="47"/>
      <c r="IO259" s="47"/>
      <c r="IP259" s="47"/>
      <c r="IQ259" s="47"/>
      <c r="IR259" s="47"/>
      <c r="IS259" s="47"/>
      <c r="IT259" s="47"/>
      <c r="IU259" s="47"/>
      <c r="IV259" s="47"/>
      <c r="IW259" s="47"/>
      <c r="IX259" s="47"/>
      <c r="IY259" s="47"/>
      <c r="IZ259" s="47"/>
      <c r="JA259" s="47"/>
      <c r="JB259" s="47"/>
      <c r="JC259" s="47"/>
      <c r="JD259" s="47"/>
      <c r="JE259" s="47"/>
      <c r="JF259" s="47"/>
      <c r="JG259" s="47"/>
      <c r="JH259" s="47"/>
      <c r="JI259" s="47"/>
      <c r="JJ259" s="47"/>
      <c r="JK259" s="47"/>
      <c r="JL259" s="47"/>
      <c r="JM259" s="47"/>
      <c r="JN259" s="47"/>
      <c r="JO259" s="47"/>
      <c r="JP259" s="47"/>
      <c r="JQ259" s="47"/>
      <c r="JR259" s="47"/>
      <c r="JS259" s="47"/>
      <c r="JT259" s="47"/>
      <c r="JU259" s="47"/>
      <c r="JV259" s="47"/>
      <c r="JW259" s="47"/>
      <c r="JX259" s="47"/>
      <c r="JY259" s="47"/>
      <c r="JZ259" s="47"/>
      <c r="KA259" s="47"/>
      <c r="KB259" s="47"/>
      <c r="KC259" s="47"/>
      <c r="KD259" s="47"/>
      <c r="KE259" s="47"/>
      <c r="KF259" s="47"/>
      <c r="KG259" s="47"/>
      <c r="KH259" s="47"/>
      <c r="KI259" s="47"/>
      <c r="KJ259" s="47"/>
      <c r="KK259" s="47"/>
      <c r="KL259" s="47"/>
      <c r="KM259" s="47"/>
      <c r="KN259" s="47"/>
      <c r="KO259" s="47"/>
      <c r="KP259" s="47"/>
      <c r="KQ259" s="47"/>
      <c r="KR259" s="47"/>
      <c r="KS259" s="47"/>
      <c r="KT259" s="47"/>
      <c r="KU259" s="47"/>
      <c r="KV259" s="47"/>
      <c r="KW259" s="47"/>
      <c r="KX259" s="47"/>
      <c r="KY259" s="47"/>
      <c r="KZ259" s="47"/>
      <c r="LA259" s="47"/>
      <c r="LB259" s="47"/>
      <c r="LC259" s="47"/>
      <c r="LD259" s="47"/>
      <c r="LE259" s="47"/>
      <c r="LF259" s="47"/>
      <c r="LG259" s="47"/>
      <c r="LH259" s="47"/>
      <c r="LI259" s="47"/>
      <c r="LJ259" s="47"/>
      <c r="LK259" s="47"/>
      <c r="LL259" s="47"/>
      <c r="LM259" s="47"/>
      <c r="LN259" s="47"/>
      <c r="LO259" s="47"/>
      <c r="LP259" s="47"/>
      <c r="LQ259" s="47"/>
      <c r="LR259" s="47"/>
      <c r="LS259" s="47"/>
      <c r="LT259" s="47"/>
      <c r="LU259" s="47"/>
      <c r="LV259" s="47"/>
      <c r="LW259" s="47"/>
      <c r="LX259" s="47"/>
      <c r="LY259" s="47"/>
      <c r="LZ259" s="47"/>
      <c r="MA259" s="47"/>
      <c r="MB259" s="47"/>
      <c r="MC259" s="47"/>
      <c r="MD259" s="47"/>
      <c r="ME259" s="47"/>
      <c r="MF259" s="47"/>
      <c r="MG259" s="47"/>
      <c r="MH259" s="47"/>
      <c r="MI259" s="47"/>
      <c r="MJ259" s="47"/>
      <c r="MK259" s="47"/>
      <c r="ML259" s="47"/>
      <c r="MM259" s="47"/>
      <c r="MN259" s="47"/>
      <c r="MO259" s="47"/>
      <c r="MP259" s="47"/>
      <c r="MQ259" s="47"/>
      <c r="MR259" s="47"/>
      <c r="MS259" s="47"/>
      <c r="MT259" s="47"/>
      <c r="MU259" s="47"/>
      <c r="MV259" s="47"/>
      <c r="MW259" s="47"/>
      <c r="MX259" s="47"/>
      <c r="MY259" s="47"/>
      <c r="MZ259" s="47"/>
      <c r="NA259" s="47"/>
      <c r="NB259" s="47"/>
      <c r="NC259" s="47"/>
      <c r="ND259" s="47"/>
      <c r="NE259" s="47"/>
      <c r="NF259" s="47"/>
      <c r="NG259" s="47"/>
      <c r="NH259" s="47"/>
      <c r="NI259" s="47"/>
      <c r="NJ259" s="47"/>
      <c r="NK259" s="47"/>
      <c r="NL259" s="47"/>
      <c r="NM259" s="47"/>
      <c r="NN259" s="47"/>
      <c r="NO259" s="47"/>
      <c r="NP259" s="47"/>
      <c r="NQ259" s="47"/>
      <c r="NR259" s="47"/>
      <c r="NS259" s="47"/>
      <c r="NT259" s="47"/>
      <c r="NU259" s="47"/>
      <c r="NV259" s="47"/>
      <c r="NW259" s="47"/>
      <c r="NX259" s="47"/>
      <c r="NY259" s="47"/>
      <c r="NZ259" s="47"/>
      <c r="OA259" s="47"/>
      <c r="OB259" s="47"/>
      <c r="OC259" s="47"/>
      <c r="OD259" s="47"/>
      <c r="OE259" s="47"/>
      <c r="OF259" s="47"/>
      <c r="OG259" s="47"/>
      <c r="OH259" s="47"/>
      <c r="OI259" s="47"/>
      <c r="OJ259" s="47"/>
      <c r="OK259" s="47"/>
      <c r="OL259" s="47"/>
      <c r="OM259" s="47"/>
      <c r="ON259" s="47"/>
      <c r="OO259" s="47"/>
      <c r="OP259" s="47"/>
      <c r="OQ259" s="47"/>
      <c r="OR259" s="47"/>
      <c r="OS259" s="47"/>
      <c r="OT259" s="47"/>
      <c r="OU259" s="47"/>
      <c r="OV259" s="47"/>
      <c r="OW259" s="47"/>
      <c r="OX259" s="47"/>
      <c r="OY259" s="47"/>
      <c r="OZ259" s="47"/>
      <c r="PA259" s="47"/>
      <c r="PB259" s="47"/>
      <c r="PC259" s="47"/>
      <c r="PD259" s="47"/>
      <c r="PE259" s="47"/>
      <c r="PF259" s="47"/>
      <c r="PG259" s="47"/>
      <c r="PH259" s="47"/>
      <c r="PI259" s="47"/>
      <c r="PJ259" s="47"/>
      <c r="PK259" s="47"/>
      <c r="PL259" s="47"/>
      <c r="PM259" s="47"/>
      <c r="PN259" s="47"/>
      <c r="PO259" s="47"/>
      <c r="PP259" s="47"/>
      <c r="PQ259" s="47"/>
      <c r="PR259" s="47"/>
      <c r="PS259" s="47"/>
      <c r="PT259" s="47"/>
      <c r="PU259" s="47"/>
      <c r="PV259" s="47"/>
      <c r="PW259" s="47"/>
      <c r="PX259" s="47"/>
      <c r="PY259" s="47"/>
      <c r="PZ259" s="47"/>
      <c r="QA259" s="47"/>
      <c r="QB259" s="47"/>
      <c r="QC259" s="47"/>
      <c r="QD259" s="47"/>
      <c r="QE259" s="47"/>
      <c r="QF259" s="47"/>
      <c r="QG259" s="47"/>
      <c r="QH259" s="47"/>
      <c r="QI259" s="47"/>
      <c r="QJ259" s="47"/>
      <c r="QK259" s="47"/>
      <c r="QL259" s="47"/>
      <c r="QM259" s="47"/>
      <c r="QN259" s="47"/>
      <c r="QO259" s="47"/>
      <c r="QP259" s="47"/>
      <c r="QQ259" s="47"/>
      <c r="QR259" s="47"/>
      <c r="QS259" s="47"/>
      <c r="QT259" s="47"/>
      <c r="QU259" s="47"/>
      <c r="QV259" s="47"/>
      <c r="QW259" s="47"/>
      <c r="QX259" s="47"/>
      <c r="QY259" s="47"/>
      <c r="QZ259" s="47"/>
      <c r="RA259" s="47"/>
      <c r="RB259" s="47"/>
      <c r="RC259" s="47"/>
      <c r="RD259" s="47"/>
      <c r="RE259" s="47"/>
      <c r="RF259" s="47"/>
      <c r="RG259" s="47"/>
      <c r="RH259" s="47"/>
      <c r="RI259" s="47"/>
      <c r="RJ259" s="47"/>
      <c r="RK259" s="47"/>
      <c r="RL259" s="47"/>
      <c r="RM259" s="47"/>
      <c r="RN259" s="47"/>
      <c r="RO259" s="47"/>
      <c r="RP259" s="47"/>
      <c r="RQ259" s="47"/>
      <c r="RR259" s="47"/>
      <c r="RS259" s="47"/>
      <c r="RT259" s="47"/>
      <c r="RU259" s="47"/>
      <c r="RV259" s="47"/>
      <c r="RW259" s="47"/>
      <c r="RX259" s="47"/>
      <c r="RY259" s="47"/>
      <c r="RZ259" s="47"/>
      <c r="SA259" s="47"/>
    </row>
    <row r="260" spans="1:495" s="48" customFormat="1" ht="12.75">
      <c r="A260" s="107"/>
      <c r="B260" s="108"/>
      <c r="C260" s="35" t="s">
        <v>6</v>
      </c>
      <c r="D260" s="20">
        <v>35354.800000000003</v>
      </c>
      <c r="E260" s="20">
        <v>35354.800000000003</v>
      </c>
      <c r="F260" s="20">
        <v>1449.8</v>
      </c>
      <c r="G260" s="1">
        <f t="shared" si="99"/>
        <v>4.1007161686673378E-2</v>
      </c>
      <c r="H260" s="73"/>
      <c r="I260" s="73"/>
      <c r="J260" s="75"/>
      <c r="K260" s="75"/>
      <c r="L260" s="75"/>
      <c r="M260" s="7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c r="CG260" s="47"/>
      <c r="CH260" s="47"/>
      <c r="CI260" s="47"/>
      <c r="CJ260" s="47"/>
      <c r="CK260" s="47"/>
      <c r="CL260" s="47"/>
      <c r="CM260" s="47"/>
      <c r="CN260" s="47"/>
      <c r="CO260" s="47"/>
      <c r="CP260" s="47"/>
      <c r="CQ260" s="47"/>
      <c r="CR260" s="47"/>
      <c r="CS260" s="47"/>
      <c r="CT260" s="47"/>
      <c r="CU260" s="47"/>
      <c r="CV260" s="47"/>
      <c r="CW260" s="47"/>
      <c r="CX260" s="47"/>
      <c r="CY260" s="47"/>
      <c r="CZ260" s="47"/>
      <c r="DA260" s="47"/>
      <c r="DB260" s="47"/>
      <c r="DC260" s="47"/>
      <c r="DD260" s="47"/>
      <c r="DE260" s="47"/>
      <c r="DF260" s="47"/>
      <c r="DG260" s="47"/>
      <c r="DH260" s="47"/>
      <c r="DI260" s="47"/>
      <c r="DJ260" s="47"/>
      <c r="DK260" s="47"/>
      <c r="DL260" s="47"/>
      <c r="DM260" s="47"/>
      <c r="DN260" s="47"/>
      <c r="DO260" s="47"/>
      <c r="DP260" s="47"/>
      <c r="DQ260" s="47"/>
      <c r="DR260" s="47"/>
      <c r="DS260" s="47"/>
      <c r="DT260" s="47"/>
      <c r="DU260" s="47"/>
      <c r="DV260" s="47"/>
      <c r="DW260" s="47"/>
      <c r="DX260" s="47"/>
      <c r="DY260" s="47"/>
      <c r="DZ260" s="47"/>
      <c r="EA260" s="47"/>
      <c r="EB260" s="47"/>
      <c r="EC260" s="47"/>
      <c r="ED260" s="47"/>
      <c r="EE260" s="47"/>
      <c r="EF260" s="47"/>
      <c r="EG260" s="47"/>
      <c r="EH260" s="47"/>
      <c r="EI260" s="47"/>
      <c r="EJ260" s="47"/>
      <c r="EK260" s="47"/>
      <c r="EL260" s="47"/>
      <c r="EM260" s="47"/>
      <c r="EN260" s="47"/>
      <c r="EO260" s="47"/>
      <c r="EP260" s="47"/>
      <c r="EQ260" s="47"/>
      <c r="ER260" s="47"/>
      <c r="ES260" s="47"/>
      <c r="ET260" s="47"/>
      <c r="EU260" s="47"/>
      <c r="EV260" s="47"/>
      <c r="EW260" s="47"/>
      <c r="EX260" s="47"/>
      <c r="EY260" s="47"/>
      <c r="EZ260" s="47"/>
      <c r="FA260" s="47"/>
      <c r="FB260" s="47"/>
      <c r="FC260" s="47"/>
      <c r="FD260" s="47"/>
      <c r="FE260" s="47"/>
      <c r="FF260" s="47"/>
      <c r="FG260" s="47"/>
      <c r="FH260" s="47"/>
      <c r="FI260" s="47"/>
      <c r="FJ260" s="47"/>
      <c r="FK260" s="47"/>
      <c r="FL260" s="47"/>
      <c r="FM260" s="47"/>
      <c r="FN260" s="47"/>
      <c r="FO260" s="47"/>
      <c r="FP260" s="47"/>
      <c r="FQ260" s="47"/>
      <c r="FR260" s="47"/>
      <c r="FS260" s="47"/>
      <c r="FT260" s="47"/>
      <c r="FU260" s="47"/>
      <c r="FV260" s="47"/>
      <c r="FW260" s="47"/>
      <c r="FX260" s="47"/>
      <c r="FY260" s="47"/>
      <c r="FZ260" s="47"/>
      <c r="GA260" s="47"/>
      <c r="GB260" s="47"/>
      <c r="GC260" s="47"/>
      <c r="GD260" s="47"/>
      <c r="GE260" s="47"/>
      <c r="GF260" s="47"/>
      <c r="GG260" s="47"/>
      <c r="GH260" s="47"/>
      <c r="GI260" s="47"/>
      <c r="GJ260" s="47"/>
      <c r="GK260" s="47"/>
      <c r="GL260" s="47"/>
      <c r="GM260" s="47"/>
      <c r="GN260" s="47"/>
      <c r="GO260" s="47"/>
      <c r="GP260" s="47"/>
      <c r="GQ260" s="47"/>
      <c r="GR260" s="47"/>
      <c r="GS260" s="47"/>
      <c r="GT260" s="47"/>
      <c r="GU260" s="47"/>
      <c r="GV260" s="47"/>
      <c r="GW260" s="47"/>
      <c r="GX260" s="47"/>
      <c r="GY260" s="47"/>
      <c r="GZ260" s="47"/>
      <c r="HA260" s="47"/>
      <c r="HB260" s="47"/>
      <c r="HC260" s="47"/>
      <c r="HD260" s="47"/>
      <c r="HE260" s="47"/>
      <c r="HF260" s="47"/>
      <c r="HG260" s="47"/>
      <c r="HH260" s="47"/>
      <c r="HI260" s="47"/>
      <c r="HJ260" s="47"/>
      <c r="HK260" s="47"/>
      <c r="HL260" s="47"/>
      <c r="HM260" s="47"/>
      <c r="HN260" s="47"/>
      <c r="HO260" s="47"/>
      <c r="HP260" s="47"/>
      <c r="HQ260" s="47"/>
      <c r="HR260" s="47"/>
      <c r="HS260" s="47"/>
      <c r="HT260" s="47"/>
      <c r="HU260" s="47"/>
      <c r="HV260" s="47"/>
      <c r="HW260" s="47"/>
      <c r="HX260" s="47"/>
      <c r="HY260" s="47"/>
      <c r="HZ260" s="47"/>
      <c r="IA260" s="47"/>
      <c r="IB260" s="47"/>
      <c r="IC260" s="47"/>
      <c r="ID260" s="47"/>
      <c r="IE260" s="47"/>
      <c r="IF260" s="47"/>
      <c r="IG260" s="47"/>
      <c r="IH260" s="47"/>
      <c r="II260" s="47"/>
      <c r="IJ260" s="47"/>
      <c r="IK260" s="47"/>
      <c r="IL260" s="47"/>
      <c r="IM260" s="47"/>
      <c r="IN260" s="47"/>
      <c r="IO260" s="47"/>
      <c r="IP260" s="47"/>
      <c r="IQ260" s="47"/>
      <c r="IR260" s="47"/>
      <c r="IS260" s="47"/>
      <c r="IT260" s="47"/>
      <c r="IU260" s="47"/>
      <c r="IV260" s="47"/>
      <c r="IW260" s="47"/>
      <c r="IX260" s="47"/>
      <c r="IY260" s="47"/>
      <c r="IZ260" s="47"/>
      <c r="JA260" s="47"/>
      <c r="JB260" s="47"/>
      <c r="JC260" s="47"/>
      <c r="JD260" s="47"/>
      <c r="JE260" s="47"/>
      <c r="JF260" s="47"/>
      <c r="JG260" s="47"/>
      <c r="JH260" s="47"/>
      <c r="JI260" s="47"/>
      <c r="JJ260" s="47"/>
      <c r="JK260" s="47"/>
      <c r="JL260" s="47"/>
      <c r="JM260" s="47"/>
      <c r="JN260" s="47"/>
      <c r="JO260" s="47"/>
      <c r="JP260" s="47"/>
      <c r="JQ260" s="47"/>
      <c r="JR260" s="47"/>
      <c r="JS260" s="47"/>
      <c r="JT260" s="47"/>
      <c r="JU260" s="47"/>
      <c r="JV260" s="47"/>
      <c r="JW260" s="47"/>
      <c r="JX260" s="47"/>
      <c r="JY260" s="47"/>
      <c r="JZ260" s="47"/>
      <c r="KA260" s="47"/>
      <c r="KB260" s="47"/>
      <c r="KC260" s="47"/>
      <c r="KD260" s="47"/>
      <c r="KE260" s="47"/>
      <c r="KF260" s="47"/>
      <c r="KG260" s="47"/>
      <c r="KH260" s="47"/>
      <c r="KI260" s="47"/>
      <c r="KJ260" s="47"/>
      <c r="KK260" s="47"/>
      <c r="KL260" s="47"/>
      <c r="KM260" s="47"/>
      <c r="KN260" s="47"/>
      <c r="KO260" s="47"/>
      <c r="KP260" s="47"/>
      <c r="KQ260" s="47"/>
      <c r="KR260" s="47"/>
      <c r="KS260" s="47"/>
      <c r="KT260" s="47"/>
      <c r="KU260" s="47"/>
      <c r="KV260" s="47"/>
      <c r="KW260" s="47"/>
      <c r="KX260" s="47"/>
      <c r="KY260" s="47"/>
      <c r="KZ260" s="47"/>
      <c r="LA260" s="47"/>
      <c r="LB260" s="47"/>
      <c r="LC260" s="47"/>
      <c r="LD260" s="47"/>
      <c r="LE260" s="47"/>
      <c r="LF260" s="47"/>
      <c r="LG260" s="47"/>
      <c r="LH260" s="47"/>
      <c r="LI260" s="47"/>
      <c r="LJ260" s="47"/>
      <c r="LK260" s="47"/>
      <c r="LL260" s="47"/>
      <c r="LM260" s="47"/>
      <c r="LN260" s="47"/>
      <c r="LO260" s="47"/>
      <c r="LP260" s="47"/>
      <c r="LQ260" s="47"/>
      <c r="LR260" s="47"/>
      <c r="LS260" s="47"/>
      <c r="LT260" s="47"/>
      <c r="LU260" s="47"/>
      <c r="LV260" s="47"/>
      <c r="LW260" s="47"/>
      <c r="LX260" s="47"/>
      <c r="LY260" s="47"/>
      <c r="LZ260" s="47"/>
      <c r="MA260" s="47"/>
      <c r="MB260" s="47"/>
      <c r="MC260" s="47"/>
      <c r="MD260" s="47"/>
      <c r="ME260" s="47"/>
      <c r="MF260" s="47"/>
      <c r="MG260" s="47"/>
      <c r="MH260" s="47"/>
      <c r="MI260" s="47"/>
      <c r="MJ260" s="47"/>
      <c r="MK260" s="47"/>
      <c r="ML260" s="47"/>
      <c r="MM260" s="47"/>
      <c r="MN260" s="47"/>
      <c r="MO260" s="47"/>
      <c r="MP260" s="47"/>
      <c r="MQ260" s="47"/>
      <c r="MR260" s="47"/>
      <c r="MS260" s="47"/>
      <c r="MT260" s="47"/>
      <c r="MU260" s="47"/>
      <c r="MV260" s="47"/>
      <c r="MW260" s="47"/>
      <c r="MX260" s="47"/>
      <c r="MY260" s="47"/>
      <c r="MZ260" s="47"/>
      <c r="NA260" s="47"/>
      <c r="NB260" s="47"/>
      <c r="NC260" s="47"/>
      <c r="ND260" s="47"/>
      <c r="NE260" s="47"/>
      <c r="NF260" s="47"/>
      <c r="NG260" s="47"/>
      <c r="NH260" s="47"/>
      <c r="NI260" s="47"/>
      <c r="NJ260" s="47"/>
      <c r="NK260" s="47"/>
      <c r="NL260" s="47"/>
      <c r="NM260" s="47"/>
      <c r="NN260" s="47"/>
      <c r="NO260" s="47"/>
      <c r="NP260" s="47"/>
      <c r="NQ260" s="47"/>
      <c r="NR260" s="47"/>
      <c r="NS260" s="47"/>
      <c r="NT260" s="47"/>
      <c r="NU260" s="47"/>
      <c r="NV260" s="47"/>
      <c r="NW260" s="47"/>
      <c r="NX260" s="47"/>
      <c r="NY260" s="47"/>
      <c r="NZ260" s="47"/>
      <c r="OA260" s="47"/>
      <c r="OB260" s="47"/>
      <c r="OC260" s="47"/>
      <c r="OD260" s="47"/>
      <c r="OE260" s="47"/>
      <c r="OF260" s="47"/>
      <c r="OG260" s="47"/>
      <c r="OH260" s="47"/>
      <c r="OI260" s="47"/>
      <c r="OJ260" s="47"/>
      <c r="OK260" s="47"/>
      <c r="OL260" s="47"/>
      <c r="OM260" s="47"/>
      <c r="ON260" s="47"/>
      <c r="OO260" s="47"/>
      <c r="OP260" s="47"/>
      <c r="OQ260" s="47"/>
      <c r="OR260" s="47"/>
      <c r="OS260" s="47"/>
      <c r="OT260" s="47"/>
      <c r="OU260" s="47"/>
      <c r="OV260" s="47"/>
      <c r="OW260" s="47"/>
      <c r="OX260" s="47"/>
      <c r="OY260" s="47"/>
      <c r="OZ260" s="47"/>
      <c r="PA260" s="47"/>
      <c r="PB260" s="47"/>
      <c r="PC260" s="47"/>
      <c r="PD260" s="47"/>
      <c r="PE260" s="47"/>
      <c r="PF260" s="47"/>
      <c r="PG260" s="47"/>
      <c r="PH260" s="47"/>
      <c r="PI260" s="47"/>
      <c r="PJ260" s="47"/>
      <c r="PK260" s="47"/>
      <c r="PL260" s="47"/>
      <c r="PM260" s="47"/>
      <c r="PN260" s="47"/>
      <c r="PO260" s="47"/>
      <c r="PP260" s="47"/>
      <c r="PQ260" s="47"/>
      <c r="PR260" s="47"/>
      <c r="PS260" s="47"/>
      <c r="PT260" s="47"/>
      <c r="PU260" s="47"/>
      <c r="PV260" s="47"/>
      <c r="PW260" s="47"/>
      <c r="PX260" s="47"/>
      <c r="PY260" s="47"/>
      <c r="PZ260" s="47"/>
      <c r="QA260" s="47"/>
      <c r="QB260" s="47"/>
      <c r="QC260" s="47"/>
      <c r="QD260" s="47"/>
      <c r="QE260" s="47"/>
      <c r="QF260" s="47"/>
      <c r="QG260" s="47"/>
      <c r="QH260" s="47"/>
      <c r="QI260" s="47"/>
      <c r="QJ260" s="47"/>
      <c r="QK260" s="47"/>
      <c r="QL260" s="47"/>
      <c r="QM260" s="47"/>
      <c r="QN260" s="47"/>
      <c r="QO260" s="47"/>
      <c r="QP260" s="47"/>
      <c r="QQ260" s="47"/>
      <c r="QR260" s="47"/>
      <c r="QS260" s="47"/>
      <c r="QT260" s="47"/>
      <c r="QU260" s="47"/>
      <c r="QV260" s="47"/>
      <c r="QW260" s="47"/>
      <c r="QX260" s="47"/>
      <c r="QY260" s="47"/>
      <c r="QZ260" s="47"/>
      <c r="RA260" s="47"/>
      <c r="RB260" s="47"/>
      <c r="RC260" s="47"/>
      <c r="RD260" s="47"/>
      <c r="RE260" s="47"/>
      <c r="RF260" s="47"/>
      <c r="RG260" s="47"/>
      <c r="RH260" s="47"/>
      <c r="RI260" s="47"/>
      <c r="RJ260" s="47"/>
      <c r="RK260" s="47"/>
      <c r="RL260" s="47"/>
      <c r="RM260" s="47"/>
      <c r="RN260" s="47"/>
      <c r="RO260" s="47"/>
      <c r="RP260" s="47"/>
      <c r="RQ260" s="47"/>
      <c r="RR260" s="47"/>
      <c r="RS260" s="47"/>
      <c r="RT260" s="47"/>
      <c r="RU260" s="47"/>
      <c r="RV260" s="47"/>
      <c r="RW260" s="47"/>
      <c r="RX260" s="47"/>
      <c r="RY260" s="47"/>
      <c r="RZ260" s="47"/>
      <c r="SA260" s="47"/>
    </row>
    <row r="261" spans="1:495" s="48" customFormat="1" ht="15" customHeight="1">
      <c r="A261" s="107"/>
      <c r="B261" s="108"/>
      <c r="C261" s="35" t="s">
        <v>7</v>
      </c>
      <c r="D261" s="20">
        <v>0</v>
      </c>
      <c r="E261" s="20">
        <v>0</v>
      </c>
      <c r="F261" s="20">
        <v>0</v>
      </c>
      <c r="G261" s="20">
        <v>0</v>
      </c>
      <c r="H261" s="73"/>
      <c r="I261" s="73"/>
      <c r="J261" s="75"/>
      <c r="K261" s="75"/>
      <c r="L261" s="75"/>
      <c r="M261" s="7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c r="CG261" s="47"/>
      <c r="CH261" s="47"/>
      <c r="CI261" s="47"/>
      <c r="CJ261" s="47"/>
      <c r="CK261" s="47"/>
      <c r="CL261" s="47"/>
      <c r="CM261" s="47"/>
      <c r="CN261" s="47"/>
      <c r="CO261" s="47"/>
      <c r="CP261" s="47"/>
      <c r="CQ261" s="47"/>
      <c r="CR261" s="47"/>
      <c r="CS261" s="47"/>
      <c r="CT261" s="47"/>
      <c r="CU261" s="47"/>
      <c r="CV261" s="47"/>
      <c r="CW261" s="47"/>
      <c r="CX261" s="47"/>
      <c r="CY261" s="47"/>
      <c r="CZ261" s="47"/>
      <c r="DA261" s="47"/>
      <c r="DB261" s="47"/>
      <c r="DC261" s="47"/>
      <c r="DD261" s="47"/>
      <c r="DE261" s="47"/>
      <c r="DF261" s="47"/>
      <c r="DG261" s="47"/>
      <c r="DH261" s="47"/>
      <c r="DI261" s="47"/>
      <c r="DJ261" s="47"/>
      <c r="DK261" s="47"/>
      <c r="DL261" s="47"/>
      <c r="DM261" s="47"/>
      <c r="DN261" s="47"/>
      <c r="DO261" s="47"/>
      <c r="DP261" s="47"/>
      <c r="DQ261" s="47"/>
      <c r="DR261" s="47"/>
      <c r="DS261" s="47"/>
      <c r="DT261" s="47"/>
      <c r="DU261" s="47"/>
      <c r="DV261" s="47"/>
      <c r="DW261" s="47"/>
      <c r="DX261" s="47"/>
      <c r="DY261" s="47"/>
      <c r="DZ261" s="47"/>
      <c r="EA261" s="47"/>
      <c r="EB261" s="47"/>
      <c r="EC261" s="47"/>
      <c r="ED261" s="47"/>
      <c r="EE261" s="47"/>
      <c r="EF261" s="47"/>
      <c r="EG261" s="47"/>
      <c r="EH261" s="47"/>
      <c r="EI261" s="47"/>
      <c r="EJ261" s="47"/>
      <c r="EK261" s="47"/>
      <c r="EL261" s="47"/>
      <c r="EM261" s="47"/>
      <c r="EN261" s="47"/>
      <c r="EO261" s="47"/>
      <c r="EP261" s="47"/>
      <c r="EQ261" s="47"/>
      <c r="ER261" s="47"/>
      <c r="ES261" s="47"/>
      <c r="ET261" s="47"/>
      <c r="EU261" s="47"/>
      <c r="EV261" s="47"/>
      <c r="EW261" s="47"/>
      <c r="EX261" s="47"/>
      <c r="EY261" s="47"/>
      <c r="EZ261" s="47"/>
      <c r="FA261" s="47"/>
      <c r="FB261" s="47"/>
      <c r="FC261" s="47"/>
      <c r="FD261" s="47"/>
      <c r="FE261" s="47"/>
      <c r="FF261" s="47"/>
      <c r="FG261" s="47"/>
      <c r="FH261" s="47"/>
      <c r="FI261" s="47"/>
      <c r="FJ261" s="47"/>
      <c r="FK261" s="47"/>
      <c r="FL261" s="47"/>
      <c r="FM261" s="47"/>
      <c r="FN261" s="47"/>
      <c r="FO261" s="47"/>
      <c r="FP261" s="47"/>
      <c r="FQ261" s="47"/>
      <c r="FR261" s="47"/>
      <c r="FS261" s="47"/>
      <c r="FT261" s="47"/>
      <c r="FU261" s="47"/>
      <c r="FV261" s="47"/>
      <c r="FW261" s="47"/>
      <c r="FX261" s="47"/>
      <c r="FY261" s="47"/>
      <c r="FZ261" s="47"/>
      <c r="GA261" s="47"/>
      <c r="GB261" s="47"/>
      <c r="GC261" s="47"/>
      <c r="GD261" s="47"/>
      <c r="GE261" s="47"/>
      <c r="GF261" s="47"/>
      <c r="GG261" s="47"/>
      <c r="GH261" s="47"/>
      <c r="GI261" s="47"/>
      <c r="GJ261" s="47"/>
      <c r="GK261" s="47"/>
      <c r="GL261" s="47"/>
      <c r="GM261" s="47"/>
      <c r="GN261" s="47"/>
      <c r="GO261" s="47"/>
      <c r="GP261" s="47"/>
      <c r="GQ261" s="47"/>
      <c r="GR261" s="47"/>
      <c r="GS261" s="47"/>
      <c r="GT261" s="47"/>
      <c r="GU261" s="47"/>
      <c r="GV261" s="47"/>
      <c r="GW261" s="47"/>
      <c r="GX261" s="47"/>
      <c r="GY261" s="47"/>
      <c r="GZ261" s="47"/>
      <c r="HA261" s="47"/>
      <c r="HB261" s="47"/>
      <c r="HC261" s="47"/>
      <c r="HD261" s="47"/>
      <c r="HE261" s="47"/>
      <c r="HF261" s="47"/>
      <c r="HG261" s="47"/>
      <c r="HH261" s="47"/>
      <c r="HI261" s="47"/>
      <c r="HJ261" s="47"/>
      <c r="HK261" s="47"/>
      <c r="HL261" s="47"/>
      <c r="HM261" s="47"/>
      <c r="HN261" s="47"/>
      <c r="HO261" s="47"/>
      <c r="HP261" s="47"/>
      <c r="HQ261" s="47"/>
      <c r="HR261" s="47"/>
      <c r="HS261" s="47"/>
      <c r="HT261" s="47"/>
      <c r="HU261" s="47"/>
      <c r="HV261" s="47"/>
      <c r="HW261" s="47"/>
      <c r="HX261" s="47"/>
      <c r="HY261" s="47"/>
      <c r="HZ261" s="47"/>
      <c r="IA261" s="47"/>
      <c r="IB261" s="47"/>
      <c r="IC261" s="47"/>
      <c r="ID261" s="47"/>
      <c r="IE261" s="47"/>
      <c r="IF261" s="47"/>
      <c r="IG261" s="47"/>
      <c r="IH261" s="47"/>
      <c r="II261" s="47"/>
      <c r="IJ261" s="47"/>
      <c r="IK261" s="47"/>
      <c r="IL261" s="47"/>
      <c r="IM261" s="47"/>
      <c r="IN261" s="47"/>
      <c r="IO261" s="47"/>
      <c r="IP261" s="47"/>
      <c r="IQ261" s="47"/>
      <c r="IR261" s="47"/>
      <c r="IS261" s="47"/>
      <c r="IT261" s="47"/>
      <c r="IU261" s="47"/>
      <c r="IV261" s="47"/>
      <c r="IW261" s="47"/>
      <c r="IX261" s="47"/>
      <c r="IY261" s="47"/>
      <c r="IZ261" s="47"/>
      <c r="JA261" s="47"/>
      <c r="JB261" s="47"/>
      <c r="JC261" s="47"/>
      <c r="JD261" s="47"/>
      <c r="JE261" s="47"/>
      <c r="JF261" s="47"/>
      <c r="JG261" s="47"/>
      <c r="JH261" s="47"/>
      <c r="JI261" s="47"/>
      <c r="JJ261" s="47"/>
      <c r="JK261" s="47"/>
      <c r="JL261" s="47"/>
      <c r="JM261" s="47"/>
      <c r="JN261" s="47"/>
      <c r="JO261" s="47"/>
      <c r="JP261" s="47"/>
      <c r="JQ261" s="47"/>
      <c r="JR261" s="47"/>
      <c r="JS261" s="47"/>
      <c r="JT261" s="47"/>
      <c r="JU261" s="47"/>
      <c r="JV261" s="47"/>
      <c r="JW261" s="47"/>
      <c r="JX261" s="47"/>
      <c r="JY261" s="47"/>
      <c r="JZ261" s="47"/>
      <c r="KA261" s="47"/>
      <c r="KB261" s="47"/>
      <c r="KC261" s="47"/>
      <c r="KD261" s="47"/>
      <c r="KE261" s="47"/>
      <c r="KF261" s="47"/>
      <c r="KG261" s="47"/>
      <c r="KH261" s="47"/>
      <c r="KI261" s="47"/>
      <c r="KJ261" s="47"/>
      <c r="KK261" s="47"/>
      <c r="KL261" s="47"/>
      <c r="KM261" s="47"/>
      <c r="KN261" s="47"/>
      <c r="KO261" s="47"/>
      <c r="KP261" s="47"/>
      <c r="KQ261" s="47"/>
      <c r="KR261" s="47"/>
      <c r="KS261" s="47"/>
      <c r="KT261" s="47"/>
      <c r="KU261" s="47"/>
      <c r="KV261" s="47"/>
      <c r="KW261" s="47"/>
      <c r="KX261" s="47"/>
      <c r="KY261" s="47"/>
      <c r="KZ261" s="47"/>
      <c r="LA261" s="47"/>
      <c r="LB261" s="47"/>
      <c r="LC261" s="47"/>
      <c r="LD261" s="47"/>
      <c r="LE261" s="47"/>
      <c r="LF261" s="47"/>
      <c r="LG261" s="47"/>
      <c r="LH261" s="47"/>
      <c r="LI261" s="47"/>
      <c r="LJ261" s="47"/>
      <c r="LK261" s="47"/>
      <c r="LL261" s="47"/>
      <c r="LM261" s="47"/>
      <c r="LN261" s="47"/>
      <c r="LO261" s="47"/>
      <c r="LP261" s="47"/>
      <c r="LQ261" s="47"/>
      <c r="LR261" s="47"/>
      <c r="LS261" s="47"/>
      <c r="LT261" s="47"/>
      <c r="LU261" s="47"/>
      <c r="LV261" s="47"/>
      <c r="LW261" s="47"/>
      <c r="LX261" s="47"/>
      <c r="LY261" s="47"/>
      <c r="LZ261" s="47"/>
      <c r="MA261" s="47"/>
      <c r="MB261" s="47"/>
      <c r="MC261" s="47"/>
      <c r="MD261" s="47"/>
      <c r="ME261" s="47"/>
      <c r="MF261" s="47"/>
      <c r="MG261" s="47"/>
      <c r="MH261" s="47"/>
      <c r="MI261" s="47"/>
      <c r="MJ261" s="47"/>
      <c r="MK261" s="47"/>
      <c r="ML261" s="47"/>
      <c r="MM261" s="47"/>
      <c r="MN261" s="47"/>
      <c r="MO261" s="47"/>
      <c r="MP261" s="47"/>
      <c r="MQ261" s="47"/>
      <c r="MR261" s="47"/>
      <c r="MS261" s="47"/>
      <c r="MT261" s="47"/>
      <c r="MU261" s="47"/>
      <c r="MV261" s="47"/>
      <c r="MW261" s="47"/>
      <c r="MX261" s="47"/>
      <c r="MY261" s="47"/>
      <c r="MZ261" s="47"/>
      <c r="NA261" s="47"/>
      <c r="NB261" s="47"/>
      <c r="NC261" s="47"/>
      <c r="ND261" s="47"/>
      <c r="NE261" s="47"/>
      <c r="NF261" s="47"/>
      <c r="NG261" s="47"/>
      <c r="NH261" s="47"/>
      <c r="NI261" s="47"/>
      <c r="NJ261" s="47"/>
      <c r="NK261" s="47"/>
      <c r="NL261" s="47"/>
      <c r="NM261" s="47"/>
      <c r="NN261" s="47"/>
      <c r="NO261" s="47"/>
      <c r="NP261" s="47"/>
      <c r="NQ261" s="47"/>
      <c r="NR261" s="47"/>
      <c r="NS261" s="47"/>
      <c r="NT261" s="47"/>
      <c r="NU261" s="47"/>
      <c r="NV261" s="47"/>
      <c r="NW261" s="47"/>
      <c r="NX261" s="47"/>
      <c r="NY261" s="47"/>
      <c r="NZ261" s="47"/>
      <c r="OA261" s="47"/>
      <c r="OB261" s="47"/>
      <c r="OC261" s="47"/>
      <c r="OD261" s="47"/>
      <c r="OE261" s="47"/>
      <c r="OF261" s="47"/>
      <c r="OG261" s="47"/>
      <c r="OH261" s="47"/>
      <c r="OI261" s="47"/>
      <c r="OJ261" s="47"/>
      <c r="OK261" s="47"/>
      <c r="OL261" s="47"/>
      <c r="OM261" s="47"/>
      <c r="ON261" s="47"/>
      <c r="OO261" s="47"/>
      <c r="OP261" s="47"/>
      <c r="OQ261" s="47"/>
      <c r="OR261" s="47"/>
      <c r="OS261" s="47"/>
      <c r="OT261" s="47"/>
      <c r="OU261" s="47"/>
      <c r="OV261" s="47"/>
      <c r="OW261" s="47"/>
      <c r="OX261" s="47"/>
      <c r="OY261" s="47"/>
      <c r="OZ261" s="47"/>
      <c r="PA261" s="47"/>
      <c r="PB261" s="47"/>
      <c r="PC261" s="47"/>
      <c r="PD261" s="47"/>
      <c r="PE261" s="47"/>
      <c r="PF261" s="47"/>
      <c r="PG261" s="47"/>
      <c r="PH261" s="47"/>
      <c r="PI261" s="47"/>
      <c r="PJ261" s="47"/>
      <c r="PK261" s="47"/>
      <c r="PL261" s="47"/>
      <c r="PM261" s="47"/>
      <c r="PN261" s="47"/>
      <c r="PO261" s="47"/>
      <c r="PP261" s="47"/>
      <c r="PQ261" s="47"/>
      <c r="PR261" s="47"/>
      <c r="PS261" s="47"/>
      <c r="PT261" s="47"/>
      <c r="PU261" s="47"/>
      <c r="PV261" s="47"/>
      <c r="PW261" s="47"/>
      <c r="PX261" s="47"/>
      <c r="PY261" s="47"/>
      <c r="PZ261" s="47"/>
      <c r="QA261" s="47"/>
      <c r="QB261" s="47"/>
      <c r="QC261" s="47"/>
      <c r="QD261" s="47"/>
      <c r="QE261" s="47"/>
      <c r="QF261" s="47"/>
      <c r="QG261" s="47"/>
      <c r="QH261" s="47"/>
      <c r="QI261" s="47"/>
      <c r="QJ261" s="47"/>
      <c r="QK261" s="47"/>
      <c r="QL261" s="47"/>
      <c r="QM261" s="47"/>
      <c r="QN261" s="47"/>
      <c r="QO261" s="47"/>
      <c r="QP261" s="47"/>
      <c r="QQ261" s="47"/>
      <c r="QR261" s="47"/>
      <c r="QS261" s="47"/>
      <c r="QT261" s="47"/>
      <c r="QU261" s="47"/>
      <c r="QV261" s="47"/>
      <c r="QW261" s="47"/>
      <c r="QX261" s="47"/>
      <c r="QY261" s="47"/>
      <c r="QZ261" s="47"/>
      <c r="RA261" s="47"/>
      <c r="RB261" s="47"/>
      <c r="RC261" s="47"/>
      <c r="RD261" s="47"/>
      <c r="RE261" s="47"/>
      <c r="RF261" s="47"/>
      <c r="RG261" s="47"/>
      <c r="RH261" s="47"/>
      <c r="RI261" s="47"/>
      <c r="RJ261" s="47"/>
      <c r="RK261" s="47"/>
      <c r="RL261" s="47"/>
      <c r="RM261" s="47"/>
      <c r="RN261" s="47"/>
      <c r="RO261" s="47"/>
      <c r="RP261" s="47"/>
      <c r="RQ261" s="47"/>
      <c r="RR261" s="47"/>
      <c r="RS261" s="47"/>
      <c r="RT261" s="47"/>
      <c r="RU261" s="47"/>
      <c r="RV261" s="47"/>
      <c r="RW261" s="47"/>
      <c r="RX261" s="47"/>
      <c r="RY261" s="47"/>
      <c r="RZ261" s="47"/>
      <c r="SA261" s="47"/>
    </row>
    <row r="262" spans="1:495" s="48" customFormat="1" ht="72.75" customHeight="1">
      <c r="A262" s="107"/>
      <c r="B262" s="108"/>
      <c r="C262" s="35" t="s">
        <v>8</v>
      </c>
      <c r="D262" s="20">
        <v>0</v>
      </c>
      <c r="E262" s="20">
        <v>0</v>
      </c>
      <c r="F262" s="20">
        <v>0</v>
      </c>
      <c r="G262" s="20">
        <v>0</v>
      </c>
      <c r="H262" s="73"/>
      <c r="I262" s="73"/>
      <c r="J262" s="75"/>
      <c r="K262" s="75"/>
      <c r="L262" s="75"/>
      <c r="M262" s="7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7"/>
      <c r="BM262" s="47"/>
      <c r="BN262" s="47"/>
      <c r="BO262" s="47"/>
      <c r="BP262" s="47"/>
      <c r="BQ262" s="47"/>
      <c r="BR262" s="47"/>
      <c r="BS262" s="47"/>
      <c r="BT262" s="47"/>
      <c r="BU262" s="47"/>
      <c r="BV262" s="47"/>
      <c r="BW262" s="47"/>
      <c r="BX262" s="47"/>
      <c r="BY262" s="47"/>
      <c r="BZ262" s="47"/>
      <c r="CA262" s="47"/>
      <c r="CB262" s="47"/>
      <c r="CC262" s="47"/>
      <c r="CD262" s="47"/>
      <c r="CE262" s="47"/>
      <c r="CF262" s="47"/>
      <c r="CG262" s="47"/>
      <c r="CH262" s="47"/>
      <c r="CI262" s="47"/>
      <c r="CJ262" s="47"/>
      <c r="CK262" s="47"/>
      <c r="CL262" s="47"/>
      <c r="CM262" s="47"/>
      <c r="CN262" s="47"/>
      <c r="CO262" s="47"/>
      <c r="CP262" s="47"/>
      <c r="CQ262" s="47"/>
      <c r="CR262" s="47"/>
      <c r="CS262" s="47"/>
      <c r="CT262" s="47"/>
      <c r="CU262" s="47"/>
      <c r="CV262" s="47"/>
      <c r="CW262" s="47"/>
      <c r="CX262" s="47"/>
      <c r="CY262" s="47"/>
      <c r="CZ262" s="47"/>
      <c r="DA262" s="47"/>
      <c r="DB262" s="47"/>
      <c r="DC262" s="47"/>
      <c r="DD262" s="47"/>
      <c r="DE262" s="47"/>
      <c r="DF262" s="47"/>
      <c r="DG262" s="47"/>
      <c r="DH262" s="47"/>
      <c r="DI262" s="47"/>
      <c r="DJ262" s="47"/>
      <c r="DK262" s="47"/>
      <c r="DL262" s="47"/>
      <c r="DM262" s="47"/>
      <c r="DN262" s="47"/>
      <c r="DO262" s="47"/>
      <c r="DP262" s="47"/>
      <c r="DQ262" s="47"/>
      <c r="DR262" s="47"/>
      <c r="DS262" s="47"/>
      <c r="DT262" s="47"/>
      <c r="DU262" s="47"/>
      <c r="DV262" s="47"/>
      <c r="DW262" s="47"/>
      <c r="DX262" s="47"/>
      <c r="DY262" s="47"/>
      <c r="DZ262" s="47"/>
      <c r="EA262" s="47"/>
      <c r="EB262" s="47"/>
      <c r="EC262" s="47"/>
      <c r="ED262" s="47"/>
      <c r="EE262" s="47"/>
      <c r="EF262" s="47"/>
      <c r="EG262" s="47"/>
      <c r="EH262" s="47"/>
      <c r="EI262" s="47"/>
      <c r="EJ262" s="47"/>
      <c r="EK262" s="47"/>
      <c r="EL262" s="47"/>
      <c r="EM262" s="47"/>
      <c r="EN262" s="47"/>
      <c r="EO262" s="47"/>
      <c r="EP262" s="47"/>
      <c r="EQ262" s="47"/>
      <c r="ER262" s="47"/>
      <c r="ES262" s="47"/>
      <c r="ET262" s="47"/>
      <c r="EU262" s="47"/>
      <c r="EV262" s="47"/>
      <c r="EW262" s="47"/>
      <c r="EX262" s="47"/>
      <c r="EY262" s="47"/>
      <c r="EZ262" s="47"/>
      <c r="FA262" s="47"/>
      <c r="FB262" s="47"/>
      <c r="FC262" s="47"/>
      <c r="FD262" s="47"/>
      <c r="FE262" s="47"/>
      <c r="FF262" s="47"/>
      <c r="FG262" s="47"/>
      <c r="FH262" s="47"/>
      <c r="FI262" s="47"/>
      <c r="FJ262" s="47"/>
      <c r="FK262" s="47"/>
      <c r="FL262" s="47"/>
      <c r="FM262" s="47"/>
      <c r="FN262" s="47"/>
      <c r="FO262" s="47"/>
      <c r="FP262" s="47"/>
      <c r="FQ262" s="47"/>
      <c r="FR262" s="47"/>
      <c r="FS262" s="47"/>
      <c r="FT262" s="47"/>
      <c r="FU262" s="47"/>
      <c r="FV262" s="47"/>
      <c r="FW262" s="47"/>
      <c r="FX262" s="47"/>
      <c r="FY262" s="47"/>
      <c r="FZ262" s="47"/>
      <c r="GA262" s="47"/>
      <c r="GB262" s="47"/>
      <c r="GC262" s="47"/>
      <c r="GD262" s="47"/>
      <c r="GE262" s="47"/>
      <c r="GF262" s="47"/>
      <c r="GG262" s="47"/>
      <c r="GH262" s="47"/>
      <c r="GI262" s="47"/>
      <c r="GJ262" s="47"/>
      <c r="GK262" s="47"/>
      <c r="GL262" s="47"/>
      <c r="GM262" s="47"/>
      <c r="GN262" s="47"/>
      <c r="GO262" s="47"/>
      <c r="GP262" s="47"/>
      <c r="GQ262" s="47"/>
      <c r="GR262" s="47"/>
      <c r="GS262" s="47"/>
      <c r="GT262" s="47"/>
      <c r="GU262" s="47"/>
      <c r="GV262" s="47"/>
      <c r="GW262" s="47"/>
      <c r="GX262" s="47"/>
      <c r="GY262" s="47"/>
      <c r="GZ262" s="47"/>
      <c r="HA262" s="47"/>
      <c r="HB262" s="47"/>
      <c r="HC262" s="47"/>
      <c r="HD262" s="47"/>
      <c r="HE262" s="47"/>
      <c r="HF262" s="47"/>
      <c r="HG262" s="47"/>
      <c r="HH262" s="47"/>
      <c r="HI262" s="47"/>
      <c r="HJ262" s="47"/>
      <c r="HK262" s="47"/>
      <c r="HL262" s="47"/>
      <c r="HM262" s="47"/>
      <c r="HN262" s="47"/>
      <c r="HO262" s="47"/>
      <c r="HP262" s="47"/>
      <c r="HQ262" s="47"/>
      <c r="HR262" s="47"/>
      <c r="HS262" s="47"/>
      <c r="HT262" s="47"/>
      <c r="HU262" s="47"/>
      <c r="HV262" s="47"/>
      <c r="HW262" s="47"/>
      <c r="HX262" s="47"/>
      <c r="HY262" s="47"/>
      <c r="HZ262" s="47"/>
      <c r="IA262" s="47"/>
      <c r="IB262" s="47"/>
      <c r="IC262" s="47"/>
      <c r="ID262" s="47"/>
      <c r="IE262" s="47"/>
      <c r="IF262" s="47"/>
      <c r="IG262" s="47"/>
      <c r="IH262" s="47"/>
      <c r="II262" s="47"/>
      <c r="IJ262" s="47"/>
      <c r="IK262" s="47"/>
      <c r="IL262" s="47"/>
      <c r="IM262" s="47"/>
      <c r="IN262" s="47"/>
      <c r="IO262" s="47"/>
      <c r="IP262" s="47"/>
      <c r="IQ262" s="47"/>
      <c r="IR262" s="47"/>
      <c r="IS262" s="47"/>
      <c r="IT262" s="47"/>
      <c r="IU262" s="47"/>
      <c r="IV262" s="47"/>
      <c r="IW262" s="47"/>
      <c r="IX262" s="47"/>
      <c r="IY262" s="47"/>
      <c r="IZ262" s="47"/>
      <c r="JA262" s="47"/>
      <c r="JB262" s="47"/>
      <c r="JC262" s="47"/>
      <c r="JD262" s="47"/>
      <c r="JE262" s="47"/>
      <c r="JF262" s="47"/>
      <c r="JG262" s="47"/>
      <c r="JH262" s="47"/>
      <c r="JI262" s="47"/>
      <c r="JJ262" s="47"/>
      <c r="JK262" s="47"/>
      <c r="JL262" s="47"/>
      <c r="JM262" s="47"/>
      <c r="JN262" s="47"/>
      <c r="JO262" s="47"/>
      <c r="JP262" s="47"/>
      <c r="JQ262" s="47"/>
      <c r="JR262" s="47"/>
      <c r="JS262" s="47"/>
      <c r="JT262" s="47"/>
      <c r="JU262" s="47"/>
      <c r="JV262" s="47"/>
      <c r="JW262" s="47"/>
      <c r="JX262" s="47"/>
      <c r="JY262" s="47"/>
      <c r="JZ262" s="47"/>
      <c r="KA262" s="47"/>
      <c r="KB262" s="47"/>
      <c r="KC262" s="47"/>
      <c r="KD262" s="47"/>
      <c r="KE262" s="47"/>
      <c r="KF262" s="47"/>
      <c r="KG262" s="47"/>
      <c r="KH262" s="47"/>
      <c r="KI262" s="47"/>
      <c r="KJ262" s="47"/>
      <c r="KK262" s="47"/>
      <c r="KL262" s="47"/>
      <c r="KM262" s="47"/>
      <c r="KN262" s="47"/>
      <c r="KO262" s="47"/>
      <c r="KP262" s="47"/>
      <c r="KQ262" s="47"/>
      <c r="KR262" s="47"/>
      <c r="KS262" s="47"/>
      <c r="KT262" s="47"/>
      <c r="KU262" s="47"/>
      <c r="KV262" s="47"/>
      <c r="KW262" s="47"/>
      <c r="KX262" s="47"/>
      <c r="KY262" s="47"/>
      <c r="KZ262" s="47"/>
      <c r="LA262" s="47"/>
      <c r="LB262" s="47"/>
      <c r="LC262" s="47"/>
      <c r="LD262" s="47"/>
      <c r="LE262" s="47"/>
      <c r="LF262" s="47"/>
      <c r="LG262" s="47"/>
      <c r="LH262" s="47"/>
      <c r="LI262" s="47"/>
      <c r="LJ262" s="47"/>
      <c r="LK262" s="47"/>
      <c r="LL262" s="47"/>
      <c r="LM262" s="47"/>
      <c r="LN262" s="47"/>
      <c r="LO262" s="47"/>
      <c r="LP262" s="47"/>
      <c r="LQ262" s="47"/>
      <c r="LR262" s="47"/>
      <c r="LS262" s="47"/>
      <c r="LT262" s="47"/>
      <c r="LU262" s="47"/>
      <c r="LV262" s="47"/>
      <c r="LW262" s="47"/>
      <c r="LX262" s="47"/>
      <c r="LY262" s="47"/>
      <c r="LZ262" s="47"/>
      <c r="MA262" s="47"/>
      <c r="MB262" s="47"/>
      <c r="MC262" s="47"/>
      <c r="MD262" s="47"/>
      <c r="ME262" s="47"/>
      <c r="MF262" s="47"/>
      <c r="MG262" s="47"/>
      <c r="MH262" s="47"/>
      <c r="MI262" s="47"/>
      <c r="MJ262" s="47"/>
      <c r="MK262" s="47"/>
      <c r="ML262" s="47"/>
      <c r="MM262" s="47"/>
      <c r="MN262" s="47"/>
      <c r="MO262" s="47"/>
      <c r="MP262" s="47"/>
      <c r="MQ262" s="47"/>
      <c r="MR262" s="47"/>
      <c r="MS262" s="47"/>
      <c r="MT262" s="47"/>
      <c r="MU262" s="47"/>
      <c r="MV262" s="47"/>
      <c r="MW262" s="47"/>
      <c r="MX262" s="47"/>
      <c r="MY262" s="47"/>
      <c r="MZ262" s="47"/>
      <c r="NA262" s="47"/>
      <c r="NB262" s="47"/>
      <c r="NC262" s="47"/>
      <c r="ND262" s="47"/>
      <c r="NE262" s="47"/>
      <c r="NF262" s="47"/>
      <c r="NG262" s="47"/>
      <c r="NH262" s="47"/>
      <c r="NI262" s="47"/>
      <c r="NJ262" s="47"/>
      <c r="NK262" s="47"/>
      <c r="NL262" s="47"/>
      <c r="NM262" s="47"/>
      <c r="NN262" s="47"/>
      <c r="NO262" s="47"/>
      <c r="NP262" s="47"/>
      <c r="NQ262" s="47"/>
      <c r="NR262" s="47"/>
      <c r="NS262" s="47"/>
      <c r="NT262" s="47"/>
      <c r="NU262" s="47"/>
      <c r="NV262" s="47"/>
      <c r="NW262" s="47"/>
      <c r="NX262" s="47"/>
      <c r="NY262" s="47"/>
      <c r="NZ262" s="47"/>
      <c r="OA262" s="47"/>
      <c r="OB262" s="47"/>
      <c r="OC262" s="47"/>
      <c r="OD262" s="47"/>
      <c r="OE262" s="47"/>
      <c r="OF262" s="47"/>
      <c r="OG262" s="47"/>
      <c r="OH262" s="47"/>
      <c r="OI262" s="47"/>
      <c r="OJ262" s="47"/>
      <c r="OK262" s="47"/>
      <c r="OL262" s="47"/>
      <c r="OM262" s="47"/>
      <c r="ON262" s="47"/>
      <c r="OO262" s="47"/>
      <c r="OP262" s="47"/>
      <c r="OQ262" s="47"/>
      <c r="OR262" s="47"/>
      <c r="OS262" s="47"/>
      <c r="OT262" s="47"/>
      <c r="OU262" s="47"/>
      <c r="OV262" s="47"/>
      <c r="OW262" s="47"/>
      <c r="OX262" s="47"/>
      <c r="OY262" s="47"/>
      <c r="OZ262" s="47"/>
      <c r="PA262" s="47"/>
      <c r="PB262" s="47"/>
      <c r="PC262" s="47"/>
      <c r="PD262" s="47"/>
      <c r="PE262" s="47"/>
      <c r="PF262" s="47"/>
      <c r="PG262" s="47"/>
      <c r="PH262" s="47"/>
      <c r="PI262" s="47"/>
      <c r="PJ262" s="47"/>
      <c r="PK262" s="47"/>
      <c r="PL262" s="47"/>
      <c r="PM262" s="47"/>
      <c r="PN262" s="47"/>
      <c r="PO262" s="47"/>
      <c r="PP262" s="47"/>
      <c r="PQ262" s="47"/>
      <c r="PR262" s="47"/>
      <c r="PS262" s="47"/>
      <c r="PT262" s="47"/>
      <c r="PU262" s="47"/>
      <c r="PV262" s="47"/>
      <c r="PW262" s="47"/>
      <c r="PX262" s="47"/>
      <c r="PY262" s="47"/>
      <c r="PZ262" s="47"/>
      <c r="QA262" s="47"/>
      <c r="QB262" s="47"/>
      <c r="QC262" s="47"/>
      <c r="QD262" s="47"/>
      <c r="QE262" s="47"/>
      <c r="QF262" s="47"/>
      <c r="QG262" s="47"/>
      <c r="QH262" s="47"/>
      <c r="QI262" s="47"/>
      <c r="QJ262" s="47"/>
      <c r="QK262" s="47"/>
      <c r="QL262" s="47"/>
      <c r="QM262" s="47"/>
      <c r="QN262" s="47"/>
      <c r="QO262" s="47"/>
      <c r="QP262" s="47"/>
      <c r="QQ262" s="47"/>
      <c r="QR262" s="47"/>
      <c r="QS262" s="47"/>
      <c r="QT262" s="47"/>
      <c r="QU262" s="47"/>
      <c r="QV262" s="47"/>
      <c r="QW262" s="47"/>
      <c r="QX262" s="47"/>
      <c r="QY262" s="47"/>
      <c r="QZ262" s="47"/>
      <c r="RA262" s="47"/>
      <c r="RB262" s="47"/>
      <c r="RC262" s="47"/>
      <c r="RD262" s="47"/>
      <c r="RE262" s="47"/>
      <c r="RF262" s="47"/>
      <c r="RG262" s="47"/>
      <c r="RH262" s="47"/>
      <c r="RI262" s="47"/>
      <c r="RJ262" s="47"/>
      <c r="RK262" s="47"/>
      <c r="RL262" s="47"/>
      <c r="RM262" s="47"/>
      <c r="RN262" s="47"/>
      <c r="RO262" s="47"/>
      <c r="RP262" s="47"/>
      <c r="RQ262" s="47"/>
      <c r="RR262" s="47"/>
      <c r="RS262" s="47"/>
      <c r="RT262" s="47"/>
      <c r="RU262" s="47"/>
      <c r="RV262" s="47"/>
      <c r="RW262" s="47"/>
      <c r="RX262" s="47"/>
      <c r="RY262" s="47"/>
      <c r="RZ262" s="47"/>
      <c r="SA262" s="47"/>
    </row>
    <row r="263" spans="1:495" s="48" customFormat="1" ht="12.75">
      <c r="A263" s="109" t="s">
        <v>120</v>
      </c>
      <c r="B263" s="74" t="s">
        <v>121</v>
      </c>
      <c r="C263" s="35" t="s">
        <v>4</v>
      </c>
      <c r="D263" s="37">
        <f>SUM(D264:D267)</f>
        <v>2591.5957399999998</v>
      </c>
      <c r="E263" s="37">
        <f t="shared" ref="E263:F263" si="104">SUM(E264:E267)</f>
        <v>2591.5957399999998</v>
      </c>
      <c r="F263" s="37">
        <f t="shared" si="104"/>
        <v>0</v>
      </c>
      <c r="G263" s="1">
        <f t="shared" si="99"/>
        <v>0</v>
      </c>
      <c r="H263" s="73"/>
      <c r="I263" s="58" t="s">
        <v>24</v>
      </c>
      <c r="J263" s="57">
        <f>SUM(J264:J266)</f>
        <v>1</v>
      </c>
      <c r="K263" s="75" t="s">
        <v>327</v>
      </c>
      <c r="L263" s="75"/>
      <c r="M263" s="7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c r="BJ263" s="47"/>
      <c r="BK263" s="47"/>
      <c r="BL263" s="47"/>
      <c r="BM263" s="47"/>
      <c r="BN263" s="47"/>
      <c r="BO263" s="47"/>
      <c r="BP263" s="47"/>
      <c r="BQ263" s="47"/>
      <c r="BR263" s="47"/>
      <c r="BS263" s="47"/>
      <c r="BT263" s="47"/>
      <c r="BU263" s="47"/>
      <c r="BV263" s="47"/>
      <c r="BW263" s="47"/>
      <c r="BX263" s="47"/>
      <c r="BY263" s="47"/>
      <c r="BZ263" s="47"/>
      <c r="CA263" s="47"/>
      <c r="CB263" s="47"/>
      <c r="CC263" s="47"/>
      <c r="CD263" s="47"/>
      <c r="CE263" s="47"/>
      <c r="CF263" s="47"/>
      <c r="CG263" s="47"/>
      <c r="CH263" s="47"/>
      <c r="CI263" s="47"/>
      <c r="CJ263" s="47"/>
      <c r="CK263" s="47"/>
      <c r="CL263" s="47"/>
      <c r="CM263" s="47"/>
      <c r="CN263" s="47"/>
      <c r="CO263" s="47"/>
      <c r="CP263" s="47"/>
      <c r="CQ263" s="47"/>
      <c r="CR263" s="47"/>
      <c r="CS263" s="47"/>
      <c r="CT263" s="47"/>
      <c r="CU263" s="47"/>
      <c r="CV263" s="47"/>
      <c r="CW263" s="47"/>
      <c r="CX263" s="47"/>
      <c r="CY263" s="47"/>
      <c r="CZ263" s="47"/>
      <c r="DA263" s="47"/>
      <c r="DB263" s="47"/>
      <c r="DC263" s="47"/>
      <c r="DD263" s="47"/>
      <c r="DE263" s="47"/>
      <c r="DF263" s="47"/>
      <c r="DG263" s="47"/>
      <c r="DH263" s="47"/>
      <c r="DI263" s="47"/>
      <c r="DJ263" s="47"/>
      <c r="DK263" s="47"/>
      <c r="DL263" s="47"/>
      <c r="DM263" s="47"/>
      <c r="DN263" s="47"/>
      <c r="DO263" s="47"/>
      <c r="DP263" s="47"/>
      <c r="DQ263" s="47"/>
      <c r="DR263" s="47"/>
      <c r="DS263" s="47"/>
      <c r="DT263" s="47"/>
      <c r="DU263" s="47"/>
      <c r="DV263" s="47"/>
      <c r="DW263" s="47"/>
      <c r="DX263" s="47"/>
      <c r="DY263" s="47"/>
      <c r="DZ263" s="47"/>
      <c r="EA263" s="47"/>
      <c r="EB263" s="47"/>
      <c r="EC263" s="47"/>
      <c r="ED263" s="47"/>
      <c r="EE263" s="47"/>
      <c r="EF263" s="47"/>
      <c r="EG263" s="47"/>
      <c r="EH263" s="47"/>
      <c r="EI263" s="47"/>
      <c r="EJ263" s="47"/>
      <c r="EK263" s="47"/>
      <c r="EL263" s="47"/>
      <c r="EM263" s="47"/>
      <c r="EN263" s="47"/>
      <c r="EO263" s="47"/>
      <c r="EP263" s="47"/>
      <c r="EQ263" s="47"/>
      <c r="ER263" s="47"/>
      <c r="ES263" s="47"/>
      <c r="ET263" s="47"/>
      <c r="EU263" s="47"/>
      <c r="EV263" s="47"/>
      <c r="EW263" s="47"/>
      <c r="EX263" s="47"/>
      <c r="EY263" s="47"/>
      <c r="EZ263" s="47"/>
      <c r="FA263" s="47"/>
      <c r="FB263" s="47"/>
      <c r="FC263" s="47"/>
      <c r="FD263" s="47"/>
      <c r="FE263" s="47"/>
      <c r="FF263" s="47"/>
      <c r="FG263" s="47"/>
      <c r="FH263" s="47"/>
      <c r="FI263" s="47"/>
      <c r="FJ263" s="47"/>
      <c r="FK263" s="47"/>
      <c r="FL263" s="47"/>
      <c r="FM263" s="47"/>
      <c r="FN263" s="47"/>
      <c r="FO263" s="47"/>
      <c r="FP263" s="47"/>
      <c r="FQ263" s="47"/>
      <c r="FR263" s="47"/>
      <c r="FS263" s="47"/>
      <c r="FT263" s="47"/>
      <c r="FU263" s="47"/>
      <c r="FV263" s="47"/>
      <c r="FW263" s="47"/>
      <c r="FX263" s="47"/>
      <c r="FY263" s="47"/>
      <c r="FZ263" s="47"/>
      <c r="GA263" s="47"/>
      <c r="GB263" s="47"/>
      <c r="GC263" s="47"/>
      <c r="GD263" s="47"/>
      <c r="GE263" s="47"/>
      <c r="GF263" s="47"/>
      <c r="GG263" s="47"/>
      <c r="GH263" s="47"/>
      <c r="GI263" s="47"/>
      <c r="GJ263" s="47"/>
      <c r="GK263" s="47"/>
      <c r="GL263" s="47"/>
      <c r="GM263" s="47"/>
      <c r="GN263" s="47"/>
      <c r="GO263" s="47"/>
      <c r="GP263" s="47"/>
      <c r="GQ263" s="47"/>
      <c r="GR263" s="47"/>
      <c r="GS263" s="47"/>
      <c r="GT263" s="47"/>
      <c r="GU263" s="47"/>
      <c r="GV263" s="47"/>
      <c r="GW263" s="47"/>
      <c r="GX263" s="47"/>
      <c r="GY263" s="47"/>
      <c r="GZ263" s="47"/>
      <c r="HA263" s="47"/>
      <c r="HB263" s="47"/>
      <c r="HC263" s="47"/>
      <c r="HD263" s="47"/>
      <c r="HE263" s="47"/>
      <c r="HF263" s="47"/>
      <c r="HG263" s="47"/>
      <c r="HH263" s="47"/>
      <c r="HI263" s="47"/>
      <c r="HJ263" s="47"/>
      <c r="HK263" s="47"/>
      <c r="HL263" s="47"/>
      <c r="HM263" s="47"/>
      <c r="HN263" s="47"/>
      <c r="HO263" s="47"/>
      <c r="HP263" s="47"/>
      <c r="HQ263" s="47"/>
      <c r="HR263" s="47"/>
      <c r="HS263" s="47"/>
      <c r="HT263" s="47"/>
      <c r="HU263" s="47"/>
      <c r="HV263" s="47"/>
      <c r="HW263" s="47"/>
      <c r="HX263" s="47"/>
      <c r="HY263" s="47"/>
      <c r="HZ263" s="47"/>
      <c r="IA263" s="47"/>
      <c r="IB263" s="47"/>
      <c r="IC263" s="47"/>
      <c r="ID263" s="47"/>
      <c r="IE263" s="47"/>
      <c r="IF263" s="47"/>
      <c r="IG263" s="47"/>
      <c r="IH263" s="47"/>
      <c r="II263" s="47"/>
      <c r="IJ263" s="47"/>
      <c r="IK263" s="47"/>
      <c r="IL263" s="47"/>
      <c r="IM263" s="47"/>
      <c r="IN263" s="47"/>
      <c r="IO263" s="47"/>
      <c r="IP263" s="47"/>
      <c r="IQ263" s="47"/>
      <c r="IR263" s="47"/>
      <c r="IS263" s="47"/>
      <c r="IT263" s="47"/>
      <c r="IU263" s="47"/>
      <c r="IV263" s="47"/>
      <c r="IW263" s="47"/>
      <c r="IX263" s="47"/>
      <c r="IY263" s="47"/>
      <c r="IZ263" s="47"/>
      <c r="JA263" s="47"/>
      <c r="JB263" s="47"/>
      <c r="JC263" s="47"/>
      <c r="JD263" s="47"/>
      <c r="JE263" s="47"/>
      <c r="JF263" s="47"/>
      <c r="JG263" s="47"/>
      <c r="JH263" s="47"/>
      <c r="JI263" s="47"/>
      <c r="JJ263" s="47"/>
      <c r="JK263" s="47"/>
      <c r="JL263" s="47"/>
      <c r="JM263" s="47"/>
      <c r="JN263" s="47"/>
      <c r="JO263" s="47"/>
      <c r="JP263" s="47"/>
      <c r="JQ263" s="47"/>
      <c r="JR263" s="47"/>
      <c r="JS263" s="47"/>
      <c r="JT263" s="47"/>
      <c r="JU263" s="47"/>
      <c r="JV263" s="47"/>
      <c r="JW263" s="47"/>
      <c r="JX263" s="47"/>
      <c r="JY263" s="47"/>
      <c r="JZ263" s="47"/>
      <c r="KA263" s="47"/>
      <c r="KB263" s="47"/>
      <c r="KC263" s="47"/>
      <c r="KD263" s="47"/>
      <c r="KE263" s="47"/>
      <c r="KF263" s="47"/>
      <c r="KG263" s="47"/>
      <c r="KH263" s="47"/>
      <c r="KI263" s="47"/>
      <c r="KJ263" s="47"/>
      <c r="KK263" s="47"/>
      <c r="KL263" s="47"/>
      <c r="KM263" s="47"/>
      <c r="KN263" s="47"/>
      <c r="KO263" s="47"/>
      <c r="KP263" s="47"/>
      <c r="KQ263" s="47"/>
      <c r="KR263" s="47"/>
      <c r="KS263" s="47"/>
      <c r="KT263" s="47"/>
      <c r="KU263" s="47"/>
      <c r="KV263" s="47"/>
      <c r="KW263" s="47"/>
      <c r="KX263" s="47"/>
      <c r="KY263" s="47"/>
      <c r="KZ263" s="47"/>
      <c r="LA263" s="47"/>
      <c r="LB263" s="47"/>
      <c r="LC263" s="47"/>
      <c r="LD263" s="47"/>
      <c r="LE263" s="47"/>
      <c r="LF263" s="47"/>
      <c r="LG263" s="47"/>
      <c r="LH263" s="47"/>
      <c r="LI263" s="47"/>
      <c r="LJ263" s="47"/>
      <c r="LK263" s="47"/>
      <c r="LL263" s="47"/>
      <c r="LM263" s="47"/>
      <c r="LN263" s="47"/>
      <c r="LO263" s="47"/>
      <c r="LP263" s="47"/>
      <c r="LQ263" s="47"/>
      <c r="LR263" s="47"/>
      <c r="LS263" s="47"/>
      <c r="LT263" s="47"/>
      <c r="LU263" s="47"/>
      <c r="LV263" s="47"/>
      <c r="LW263" s="47"/>
      <c r="LX263" s="47"/>
      <c r="LY263" s="47"/>
      <c r="LZ263" s="47"/>
      <c r="MA263" s="47"/>
      <c r="MB263" s="47"/>
      <c r="MC263" s="47"/>
      <c r="MD263" s="47"/>
      <c r="ME263" s="47"/>
      <c r="MF263" s="47"/>
      <c r="MG263" s="47"/>
      <c r="MH263" s="47"/>
      <c r="MI263" s="47"/>
      <c r="MJ263" s="47"/>
      <c r="MK263" s="47"/>
      <c r="ML263" s="47"/>
      <c r="MM263" s="47"/>
      <c r="MN263" s="47"/>
      <c r="MO263" s="47"/>
      <c r="MP263" s="47"/>
      <c r="MQ263" s="47"/>
      <c r="MR263" s="47"/>
      <c r="MS263" s="47"/>
      <c r="MT263" s="47"/>
      <c r="MU263" s="47"/>
      <c r="MV263" s="47"/>
      <c r="MW263" s="47"/>
      <c r="MX263" s="47"/>
      <c r="MY263" s="47"/>
      <c r="MZ263" s="47"/>
      <c r="NA263" s="47"/>
      <c r="NB263" s="47"/>
      <c r="NC263" s="47"/>
      <c r="ND263" s="47"/>
      <c r="NE263" s="47"/>
      <c r="NF263" s="47"/>
      <c r="NG263" s="47"/>
      <c r="NH263" s="47"/>
      <c r="NI263" s="47"/>
      <c r="NJ263" s="47"/>
      <c r="NK263" s="47"/>
      <c r="NL263" s="47"/>
      <c r="NM263" s="47"/>
      <c r="NN263" s="47"/>
      <c r="NO263" s="47"/>
      <c r="NP263" s="47"/>
      <c r="NQ263" s="47"/>
      <c r="NR263" s="47"/>
      <c r="NS263" s="47"/>
      <c r="NT263" s="47"/>
      <c r="NU263" s="47"/>
      <c r="NV263" s="47"/>
      <c r="NW263" s="47"/>
      <c r="NX263" s="47"/>
      <c r="NY263" s="47"/>
      <c r="NZ263" s="47"/>
      <c r="OA263" s="47"/>
      <c r="OB263" s="47"/>
      <c r="OC263" s="47"/>
      <c r="OD263" s="47"/>
      <c r="OE263" s="47"/>
      <c r="OF263" s="47"/>
      <c r="OG263" s="47"/>
      <c r="OH263" s="47"/>
      <c r="OI263" s="47"/>
      <c r="OJ263" s="47"/>
      <c r="OK263" s="47"/>
      <c r="OL263" s="47"/>
      <c r="OM263" s="47"/>
      <c r="ON263" s="47"/>
      <c r="OO263" s="47"/>
      <c r="OP263" s="47"/>
      <c r="OQ263" s="47"/>
      <c r="OR263" s="47"/>
      <c r="OS263" s="47"/>
      <c r="OT263" s="47"/>
      <c r="OU263" s="47"/>
      <c r="OV263" s="47"/>
      <c r="OW263" s="47"/>
      <c r="OX263" s="47"/>
      <c r="OY263" s="47"/>
      <c r="OZ263" s="47"/>
      <c r="PA263" s="47"/>
      <c r="PB263" s="47"/>
      <c r="PC263" s="47"/>
      <c r="PD263" s="47"/>
      <c r="PE263" s="47"/>
      <c r="PF263" s="47"/>
      <c r="PG263" s="47"/>
      <c r="PH263" s="47"/>
      <c r="PI263" s="47"/>
      <c r="PJ263" s="47"/>
      <c r="PK263" s="47"/>
      <c r="PL263" s="47"/>
      <c r="PM263" s="47"/>
      <c r="PN263" s="47"/>
      <c r="PO263" s="47"/>
      <c r="PP263" s="47"/>
      <c r="PQ263" s="47"/>
      <c r="PR263" s="47"/>
      <c r="PS263" s="47"/>
      <c r="PT263" s="47"/>
      <c r="PU263" s="47"/>
      <c r="PV263" s="47"/>
      <c r="PW263" s="47"/>
      <c r="PX263" s="47"/>
      <c r="PY263" s="47"/>
      <c r="PZ263" s="47"/>
      <c r="QA263" s="47"/>
      <c r="QB263" s="47"/>
      <c r="QC263" s="47"/>
      <c r="QD263" s="47"/>
      <c r="QE263" s="47"/>
      <c r="QF263" s="47"/>
      <c r="QG263" s="47"/>
      <c r="QH263" s="47"/>
      <c r="QI263" s="47"/>
      <c r="QJ263" s="47"/>
      <c r="QK263" s="47"/>
      <c r="QL263" s="47"/>
      <c r="QM263" s="47"/>
      <c r="QN263" s="47"/>
      <c r="QO263" s="47"/>
      <c r="QP263" s="47"/>
      <c r="QQ263" s="47"/>
      <c r="QR263" s="47"/>
      <c r="QS263" s="47"/>
      <c r="QT263" s="47"/>
      <c r="QU263" s="47"/>
      <c r="QV263" s="47"/>
      <c r="QW263" s="47"/>
      <c r="QX263" s="47"/>
      <c r="QY263" s="47"/>
      <c r="QZ263" s="47"/>
      <c r="RA263" s="47"/>
      <c r="RB263" s="47"/>
      <c r="RC263" s="47"/>
      <c r="RD263" s="47"/>
      <c r="RE263" s="47"/>
      <c r="RF263" s="47"/>
      <c r="RG263" s="47"/>
      <c r="RH263" s="47"/>
      <c r="RI263" s="47"/>
      <c r="RJ263" s="47"/>
      <c r="RK263" s="47"/>
      <c r="RL263" s="47"/>
      <c r="RM263" s="47"/>
      <c r="RN263" s="47"/>
      <c r="RO263" s="47"/>
      <c r="RP263" s="47"/>
      <c r="RQ263" s="47"/>
      <c r="RR263" s="47"/>
      <c r="RS263" s="47"/>
      <c r="RT263" s="47"/>
      <c r="RU263" s="47"/>
      <c r="RV263" s="47"/>
      <c r="RW263" s="47"/>
      <c r="RX263" s="47"/>
      <c r="RY263" s="47"/>
      <c r="RZ263" s="47"/>
      <c r="SA263" s="47"/>
    </row>
    <row r="264" spans="1:495" s="48" customFormat="1" ht="12.75">
      <c r="A264" s="109"/>
      <c r="B264" s="74"/>
      <c r="C264" s="35" t="s">
        <v>5</v>
      </c>
      <c r="D264" s="37">
        <f>D269</f>
        <v>155.49574000000001</v>
      </c>
      <c r="E264" s="37">
        <f t="shared" ref="E264:F264" si="105">E269</f>
        <v>155.49574000000001</v>
      </c>
      <c r="F264" s="37">
        <f t="shared" si="105"/>
        <v>0</v>
      </c>
      <c r="G264" s="1">
        <f t="shared" si="99"/>
        <v>0</v>
      </c>
      <c r="H264" s="73"/>
      <c r="I264" s="58" t="s">
        <v>25</v>
      </c>
      <c r="J264" s="57">
        <v>0</v>
      </c>
      <c r="K264" s="75"/>
      <c r="L264" s="75"/>
      <c r="M264" s="7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c r="BJ264" s="47"/>
      <c r="BK264" s="47"/>
      <c r="BL264" s="47"/>
      <c r="BM264" s="47"/>
      <c r="BN264" s="47"/>
      <c r="BO264" s="47"/>
      <c r="BP264" s="47"/>
      <c r="BQ264" s="47"/>
      <c r="BR264" s="47"/>
      <c r="BS264" s="47"/>
      <c r="BT264" s="47"/>
      <c r="BU264" s="47"/>
      <c r="BV264" s="47"/>
      <c r="BW264" s="47"/>
      <c r="BX264" s="47"/>
      <c r="BY264" s="47"/>
      <c r="BZ264" s="47"/>
      <c r="CA264" s="47"/>
      <c r="CB264" s="47"/>
      <c r="CC264" s="47"/>
      <c r="CD264" s="47"/>
      <c r="CE264" s="47"/>
      <c r="CF264" s="47"/>
      <c r="CG264" s="47"/>
      <c r="CH264" s="47"/>
      <c r="CI264" s="47"/>
      <c r="CJ264" s="47"/>
      <c r="CK264" s="47"/>
      <c r="CL264" s="47"/>
      <c r="CM264" s="47"/>
      <c r="CN264" s="47"/>
      <c r="CO264" s="47"/>
      <c r="CP264" s="47"/>
      <c r="CQ264" s="47"/>
      <c r="CR264" s="47"/>
      <c r="CS264" s="47"/>
      <c r="CT264" s="47"/>
      <c r="CU264" s="47"/>
      <c r="CV264" s="47"/>
      <c r="CW264" s="47"/>
      <c r="CX264" s="47"/>
      <c r="CY264" s="47"/>
      <c r="CZ264" s="47"/>
      <c r="DA264" s="47"/>
      <c r="DB264" s="47"/>
      <c r="DC264" s="47"/>
      <c r="DD264" s="47"/>
      <c r="DE264" s="47"/>
      <c r="DF264" s="47"/>
      <c r="DG264" s="47"/>
      <c r="DH264" s="47"/>
      <c r="DI264" s="47"/>
      <c r="DJ264" s="47"/>
      <c r="DK264" s="47"/>
      <c r="DL264" s="47"/>
      <c r="DM264" s="47"/>
      <c r="DN264" s="47"/>
      <c r="DO264" s="47"/>
      <c r="DP264" s="47"/>
      <c r="DQ264" s="47"/>
      <c r="DR264" s="47"/>
      <c r="DS264" s="47"/>
      <c r="DT264" s="47"/>
      <c r="DU264" s="47"/>
      <c r="DV264" s="47"/>
      <c r="DW264" s="47"/>
      <c r="DX264" s="47"/>
      <c r="DY264" s="47"/>
      <c r="DZ264" s="47"/>
      <c r="EA264" s="47"/>
      <c r="EB264" s="47"/>
      <c r="EC264" s="47"/>
      <c r="ED264" s="47"/>
      <c r="EE264" s="47"/>
      <c r="EF264" s="47"/>
      <c r="EG264" s="47"/>
      <c r="EH264" s="47"/>
      <c r="EI264" s="47"/>
      <c r="EJ264" s="47"/>
      <c r="EK264" s="47"/>
      <c r="EL264" s="47"/>
      <c r="EM264" s="47"/>
      <c r="EN264" s="47"/>
      <c r="EO264" s="47"/>
      <c r="EP264" s="47"/>
      <c r="EQ264" s="47"/>
      <c r="ER264" s="47"/>
      <c r="ES264" s="47"/>
      <c r="ET264" s="47"/>
      <c r="EU264" s="47"/>
      <c r="EV264" s="47"/>
      <c r="EW264" s="47"/>
      <c r="EX264" s="47"/>
      <c r="EY264" s="47"/>
      <c r="EZ264" s="47"/>
      <c r="FA264" s="47"/>
      <c r="FB264" s="47"/>
      <c r="FC264" s="47"/>
      <c r="FD264" s="47"/>
      <c r="FE264" s="47"/>
      <c r="FF264" s="47"/>
      <c r="FG264" s="47"/>
      <c r="FH264" s="47"/>
      <c r="FI264" s="47"/>
      <c r="FJ264" s="47"/>
      <c r="FK264" s="47"/>
      <c r="FL264" s="47"/>
      <c r="FM264" s="47"/>
      <c r="FN264" s="47"/>
      <c r="FO264" s="47"/>
      <c r="FP264" s="47"/>
      <c r="FQ264" s="47"/>
      <c r="FR264" s="47"/>
      <c r="FS264" s="47"/>
      <c r="FT264" s="47"/>
      <c r="FU264" s="47"/>
      <c r="FV264" s="47"/>
      <c r="FW264" s="47"/>
      <c r="FX264" s="47"/>
      <c r="FY264" s="47"/>
      <c r="FZ264" s="47"/>
      <c r="GA264" s="47"/>
      <c r="GB264" s="47"/>
      <c r="GC264" s="47"/>
      <c r="GD264" s="47"/>
      <c r="GE264" s="47"/>
      <c r="GF264" s="47"/>
      <c r="GG264" s="47"/>
      <c r="GH264" s="47"/>
      <c r="GI264" s="47"/>
      <c r="GJ264" s="47"/>
      <c r="GK264" s="47"/>
      <c r="GL264" s="47"/>
      <c r="GM264" s="47"/>
      <c r="GN264" s="47"/>
      <c r="GO264" s="47"/>
      <c r="GP264" s="47"/>
      <c r="GQ264" s="47"/>
      <c r="GR264" s="47"/>
      <c r="GS264" s="47"/>
      <c r="GT264" s="47"/>
      <c r="GU264" s="47"/>
      <c r="GV264" s="47"/>
      <c r="GW264" s="47"/>
      <c r="GX264" s="47"/>
      <c r="GY264" s="47"/>
      <c r="GZ264" s="47"/>
      <c r="HA264" s="47"/>
      <c r="HB264" s="47"/>
      <c r="HC264" s="47"/>
      <c r="HD264" s="47"/>
      <c r="HE264" s="47"/>
      <c r="HF264" s="47"/>
      <c r="HG264" s="47"/>
      <c r="HH264" s="47"/>
      <c r="HI264" s="47"/>
      <c r="HJ264" s="47"/>
      <c r="HK264" s="47"/>
      <c r="HL264" s="47"/>
      <c r="HM264" s="47"/>
      <c r="HN264" s="47"/>
      <c r="HO264" s="47"/>
      <c r="HP264" s="47"/>
      <c r="HQ264" s="47"/>
      <c r="HR264" s="47"/>
      <c r="HS264" s="47"/>
      <c r="HT264" s="47"/>
      <c r="HU264" s="47"/>
      <c r="HV264" s="47"/>
      <c r="HW264" s="47"/>
      <c r="HX264" s="47"/>
      <c r="HY264" s="47"/>
      <c r="HZ264" s="47"/>
      <c r="IA264" s="47"/>
      <c r="IB264" s="47"/>
      <c r="IC264" s="47"/>
      <c r="ID264" s="47"/>
      <c r="IE264" s="47"/>
      <c r="IF264" s="47"/>
      <c r="IG264" s="47"/>
      <c r="IH264" s="47"/>
      <c r="II264" s="47"/>
      <c r="IJ264" s="47"/>
      <c r="IK264" s="47"/>
      <c r="IL264" s="47"/>
      <c r="IM264" s="47"/>
      <c r="IN264" s="47"/>
      <c r="IO264" s="47"/>
      <c r="IP264" s="47"/>
      <c r="IQ264" s="47"/>
      <c r="IR264" s="47"/>
      <c r="IS264" s="47"/>
      <c r="IT264" s="47"/>
      <c r="IU264" s="47"/>
      <c r="IV264" s="47"/>
      <c r="IW264" s="47"/>
      <c r="IX264" s="47"/>
      <c r="IY264" s="47"/>
      <c r="IZ264" s="47"/>
      <c r="JA264" s="47"/>
      <c r="JB264" s="47"/>
      <c r="JC264" s="47"/>
      <c r="JD264" s="47"/>
      <c r="JE264" s="47"/>
      <c r="JF264" s="47"/>
      <c r="JG264" s="47"/>
      <c r="JH264" s="47"/>
      <c r="JI264" s="47"/>
      <c r="JJ264" s="47"/>
      <c r="JK264" s="47"/>
      <c r="JL264" s="47"/>
      <c r="JM264" s="47"/>
      <c r="JN264" s="47"/>
      <c r="JO264" s="47"/>
      <c r="JP264" s="47"/>
      <c r="JQ264" s="47"/>
      <c r="JR264" s="47"/>
      <c r="JS264" s="47"/>
      <c r="JT264" s="47"/>
      <c r="JU264" s="47"/>
      <c r="JV264" s="47"/>
      <c r="JW264" s="47"/>
      <c r="JX264" s="47"/>
      <c r="JY264" s="47"/>
      <c r="JZ264" s="47"/>
      <c r="KA264" s="47"/>
      <c r="KB264" s="47"/>
      <c r="KC264" s="47"/>
      <c r="KD264" s="47"/>
      <c r="KE264" s="47"/>
      <c r="KF264" s="47"/>
      <c r="KG264" s="47"/>
      <c r="KH264" s="47"/>
      <c r="KI264" s="47"/>
      <c r="KJ264" s="47"/>
      <c r="KK264" s="47"/>
      <c r="KL264" s="47"/>
      <c r="KM264" s="47"/>
      <c r="KN264" s="47"/>
      <c r="KO264" s="47"/>
      <c r="KP264" s="47"/>
      <c r="KQ264" s="47"/>
      <c r="KR264" s="47"/>
      <c r="KS264" s="47"/>
      <c r="KT264" s="47"/>
      <c r="KU264" s="47"/>
      <c r="KV264" s="47"/>
      <c r="KW264" s="47"/>
      <c r="KX264" s="47"/>
      <c r="KY264" s="47"/>
      <c r="KZ264" s="47"/>
      <c r="LA264" s="47"/>
      <c r="LB264" s="47"/>
      <c r="LC264" s="47"/>
      <c r="LD264" s="47"/>
      <c r="LE264" s="47"/>
      <c r="LF264" s="47"/>
      <c r="LG264" s="47"/>
      <c r="LH264" s="47"/>
      <c r="LI264" s="47"/>
      <c r="LJ264" s="47"/>
      <c r="LK264" s="47"/>
      <c r="LL264" s="47"/>
      <c r="LM264" s="47"/>
      <c r="LN264" s="47"/>
      <c r="LO264" s="47"/>
      <c r="LP264" s="47"/>
      <c r="LQ264" s="47"/>
      <c r="LR264" s="47"/>
      <c r="LS264" s="47"/>
      <c r="LT264" s="47"/>
      <c r="LU264" s="47"/>
      <c r="LV264" s="47"/>
      <c r="LW264" s="47"/>
      <c r="LX264" s="47"/>
      <c r="LY264" s="47"/>
      <c r="LZ264" s="47"/>
      <c r="MA264" s="47"/>
      <c r="MB264" s="47"/>
      <c r="MC264" s="47"/>
      <c r="MD264" s="47"/>
      <c r="ME264" s="47"/>
      <c r="MF264" s="47"/>
      <c r="MG264" s="47"/>
      <c r="MH264" s="47"/>
      <c r="MI264" s="47"/>
      <c r="MJ264" s="47"/>
      <c r="MK264" s="47"/>
      <c r="ML264" s="47"/>
      <c r="MM264" s="47"/>
      <c r="MN264" s="47"/>
      <c r="MO264" s="47"/>
      <c r="MP264" s="47"/>
      <c r="MQ264" s="47"/>
      <c r="MR264" s="47"/>
      <c r="MS264" s="47"/>
      <c r="MT264" s="47"/>
      <c r="MU264" s="47"/>
      <c r="MV264" s="47"/>
      <c r="MW264" s="47"/>
      <c r="MX264" s="47"/>
      <c r="MY264" s="47"/>
      <c r="MZ264" s="47"/>
      <c r="NA264" s="47"/>
      <c r="NB264" s="47"/>
      <c r="NC264" s="47"/>
      <c r="ND264" s="47"/>
      <c r="NE264" s="47"/>
      <c r="NF264" s="47"/>
      <c r="NG264" s="47"/>
      <c r="NH264" s="47"/>
      <c r="NI264" s="47"/>
      <c r="NJ264" s="47"/>
      <c r="NK264" s="47"/>
      <c r="NL264" s="47"/>
      <c r="NM264" s="47"/>
      <c r="NN264" s="47"/>
      <c r="NO264" s="47"/>
      <c r="NP264" s="47"/>
      <c r="NQ264" s="47"/>
      <c r="NR264" s="47"/>
      <c r="NS264" s="47"/>
      <c r="NT264" s="47"/>
      <c r="NU264" s="47"/>
      <c r="NV264" s="47"/>
      <c r="NW264" s="47"/>
      <c r="NX264" s="47"/>
      <c r="NY264" s="47"/>
      <c r="NZ264" s="47"/>
      <c r="OA264" s="47"/>
      <c r="OB264" s="47"/>
      <c r="OC264" s="47"/>
      <c r="OD264" s="47"/>
      <c r="OE264" s="47"/>
      <c r="OF264" s="47"/>
      <c r="OG264" s="47"/>
      <c r="OH264" s="47"/>
      <c r="OI264" s="47"/>
      <c r="OJ264" s="47"/>
      <c r="OK264" s="47"/>
      <c r="OL264" s="47"/>
      <c r="OM264" s="47"/>
      <c r="ON264" s="47"/>
      <c r="OO264" s="47"/>
      <c r="OP264" s="47"/>
      <c r="OQ264" s="47"/>
      <c r="OR264" s="47"/>
      <c r="OS264" s="47"/>
      <c r="OT264" s="47"/>
      <c r="OU264" s="47"/>
      <c r="OV264" s="47"/>
      <c r="OW264" s="47"/>
      <c r="OX264" s="47"/>
      <c r="OY264" s="47"/>
      <c r="OZ264" s="47"/>
      <c r="PA264" s="47"/>
      <c r="PB264" s="47"/>
      <c r="PC264" s="47"/>
      <c r="PD264" s="47"/>
      <c r="PE264" s="47"/>
      <c r="PF264" s="47"/>
      <c r="PG264" s="47"/>
      <c r="PH264" s="47"/>
      <c r="PI264" s="47"/>
      <c r="PJ264" s="47"/>
      <c r="PK264" s="47"/>
      <c r="PL264" s="47"/>
      <c r="PM264" s="47"/>
      <c r="PN264" s="47"/>
      <c r="PO264" s="47"/>
      <c r="PP264" s="47"/>
      <c r="PQ264" s="47"/>
      <c r="PR264" s="47"/>
      <c r="PS264" s="47"/>
      <c r="PT264" s="47"/>
      <c r="PU264" s="47"/>
      <c r="PV264" s="47"/>
      <c r="PW264" s="47"/>
      <c r="PX264" s="47"/>
      <c r="PY264" s="47"/>
      <c r="PZ264" s="47"/>
      <c r="QA264" s="47"/>
      <c r="QB264" s="47"/>
      <c r="QC264" s="47"/>
      <c r="QD264" s="47"/>
      <c r="QE264" s="47"/>
      <c r="QF264" s="47"/>
      <c r="QG264" s="47"/>
      <c r="QH264" s="47"/>
      <c r="QI264" s="47"/>
      <c r="QJ264" s="47"/>
      <c r="QK264" s="47"/>
      <c r="QL264" s="47"/>
      <c r="QM264" s="47"/>
      <c r="QN264" s="47"/>
      <c r="QO264" s="47"/>
      <c r="QP264" s="47"/>
      <c r="QQ264" s="47"/>
      <c r="QR264" s="47"/>
      <c r="QS264" s="47"/>
      <c r="QT264" s="47"/>
      <c r="QU264" s="47"/>
      <c r="QV264" s="47"/>
      <c r="QW264" s="47"/>
      <c r="QX264" s="47"/>
      <c r="QY264" s="47"/>
      <c r="QZ264" s="47"/>
      <c r="RA264" s="47"/>
      <c r="RB264" s="47"/>
      <c r="RC264" s="47"/>
      <c r="RD264" s="47"/>
      <c r="RE264" s="47"/>
      <c r="RF264" s="47"/>
      <c r="RG264" s="47"/>
      <c r="RH264" s="47"/>
      <c r="RI264" s="47"/>
      <c r="RJ264" s="47"/>
      <c r="RK264" s="47"/>
      <c r="RL264" s="47"/>
      <c r="RM264" s="47"/>
      <c r="RN264" s="47"/>
      <c r="RO264" s="47"/>
      <c r="RP264" s="47"/>
      <c r="RQ264" s="47"/>
      <c r="RR264" s="47"/>
      <c r="RS264" s="47"/>
      <c r="RT264" s="47"/>
      <c r="RU264" s="47"/>
      <c r="RV264" s="47"/>
      <c r="RW264" s="47"/>
      <c r="RX264" s="47"/>
      <c r="RY264" s="47"/>
      <c r="RZ264" s="47"/>
      <c r="SA264" s="47"/>
    </row>
    <row r="265" spans="1:495" s="48" customFormat="1" ht="12.75">
      <c r="A265" s="109"/>
      <c r="B265" s="74"/>
      <c r="C265" s="35" t="s">
        <v>6</v>
      </c>
      <c r="D265" s="37">
        <f t="shared" ref="D265:F267" si="106">D270</f>
        <v>2436.1</v>
      </c>
      <c r="E265" s="37">
        <f t="shared" si="106"/>
        <v>2436.1</v>
      </c>
      <c r="F265" s="37">
        <f t="shared" si="106"/>
        <v>0</v>
      </c>
      <c r="G265" s="1">
        <f t="shared" si="99"/>
        <v>0</v>
      </c>
      <c r="H265" s="73"/>
      <c r="I265" s="58" t="s">
        <v>26</v>
      </c>
      <c r="J265" s="57">
        <v>0</v>
      </c>
      <c r="K265" s="75"/>
      <c r="L265" s="75"/>
      <c r="M265" s="7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c r="BF265" s="47"/>
      <c r="BG265" s="47"/>
      <c r="BH265" s="47"/>
      <c r="BI265" s="47"/>
      <c r="BJ265" s="47"/>
      <c r="BK265" s="47"/>
      <c r="BL265" s="47"/>
      <c r="BM265" s="47"/>
      <c r="BN265" s="47"/>
      <c r="BO265" s="47"/>
      <c r="BP265" s="47"/>
      <c r="BQ265" s="47"/>
      <c r="BR265" s="47"/>
      <c r="BS265" s="47"/>
      <c r="BT265" s="47"/>
      <c r="BU265" s="47"/>
      <c r="BV265" s="47"/>
      <c r="BW265" s="47"/>
      <c r="BX265" s="47"/>
      <c r="BY265" s="47"/>
      <c r="BZ265" s="47"/>
      <c r="CA265" s="47"/>
      <c r="CB265" s="47"/>
      <c r="CC265" s="47"/>
      <c r="CD265" s="47"/>
      <c r="CE265" s="47"/>
      <c r="CF265" s="47"/>
      <c r="CG265" s="47"/>
      <c r="CH265" s="47"/>
      <c r="CI265" s="47"/>
      <c r="CJ265" s="47"/>
      <c r="CK265" s="47"/>
      <c r="CL265" s="47"/>
      <c r="CM265" s="47"/>
      <c r="CN265" s="47"/>
      <c r="CO265" s="47"/>
      <c r="CP265" s="47"/>
      <c r="CQ265" s="47"/>
      <c r="CR265" s="47"/>
      <c r="CS265" s="47"/>
      <c r="CT265" s="47"/>
      <c r="CU265" s="47"/>
      <c r="CV265" s="47"/>
      <c r="CW265" s="47"/>
      <c r="CX265" s="47"/>
      <c r="CY265" s="47"/>
      <c r="CZ265" s="47"/>
      <c r="DA265" s="47"/>
      <c r="DB265" s="47"/>
      <c r="DC265" s="47"/>
      <c r="DD265" s="47"/>
      <c r="DE265" s="47"/>
      <c r="DF265" s="47"/>
      <c r="DG265" s="47"/>
      <c r="DH265" s="47"/>
      <c r="DI265" s="47"/>
      <c r="DJ265" s="47"/>
      <c r="DK265" s="47"/>
      <c r="DL265" s="47"/>
      <c r="DM265" s="47"/>
      <c r="DN265" s="47"/>
      <c r="DO265" s="47"/>
      <c r="DP265" s="47"/>
      <c r="DQ265" s="47"/>
      <c r="DR265" s="47"/>
      <c r="DS265" s="47"/>
      <c r="DT265" s="47"/>
      <c r="DU265" s="47"/>
      <c r="DV265" s="47"/>
      <c r="DW265" s="47"/>
      <c r="DX265" s="47"/>
      <c r="DY265" s="47"/>
      <c r="DZ265" s="47"/>
      <c r="EA265" s="47"/>
      <c r="EB265" s="47"/>
      <c r="EC265" s="47"/>
      <c r="ED265" s="47"/>
      <c r="EE265" s="47"/>
      <c r="EF265" s="47"/>
      <c r="EG265" s="47"/>
      <c r="EH265" s="47"/>
      <c r="EI265" s="47"/>
      <c r="EJ265" s="47"/>
      <c r="EK265" s="47"/>
      <c r="EL265" s="47"/>
      <c r="EM265" s="47"/>
      <c r="EN265" s="47"/>
      <c r="EO265" s="47"/>
      <c r="EP265" s="47"/>
      <c r="EQ265" s="47"/>
      <c r="ER265" s="47"/>
      <c r="ES265" s="47"/>
      <c r="ET265" s="47"/>
      <c r="EU265" s="47"/>
      <c r="EV265" s="47"/>
      <c r="EW265" s="47"/>
      <c r="EX265" s="47"/>
      <c r="EY265" s="47"/>
      <c r="EZ265" s="47"/>
      <c r="FA265" s="47"/>
      <c r="FB265" s="47"/>
      <c r="FC265" s="47"/>
      <c r="FD265" s="47"/>
      <c r="FE265" s="47"/>
      <c r="FF265" s="47"/>
      <c r="FG265" s="47"/>
      <c r="FH265" s="47"/>
      <c r="FI265" s="47"/>
      <c r="FJ265" s="47"/>
      <c r="FK265" s="47"/>
      <c r="FL265" s="47"/>
      <c r="FM265" s="47"/>
      <c r="FN265" s="47"/>
      <c r="FO265" s="47"/>
      <c r="FP265" s="47"/>
      <c r="FQ265" s="47"/>
      <c r="FR265" s="47"/>
      <c r="FS265" s="47"/>
      <c r="FT265" s="47"/>
      <c r="FU265" s="47"/>
      <c r="FV265" s="47"/>
      <c r="FW265" s="47"/>
      <c r="FX265" s="47"/>
      <c r="FY265" s="47"/>
      <c r="FZ265" s="47"/>
      <c r="GA265" s="47"/>
      <c r="GB265" s="47"/>
      <c r="GC265" s="47"/>
      <c r="GD265" s="47"/>
      <c r="GE265" s="47"/>
      <c r="GF265" s="47"/>
      <c r="GG265" s="47"/>
      <c r="GH265" s="47"/>
      <c r="GI265" s="47"/>
      <c r="GJ265" s="47"/>
      <c r="GK265" s="47"/>
      <c r="GL265" s="47"/>
      <c r="GM265" s="47"/>
      <c r="GN265" s="47"/>
      <c r="GO265" s="47"/>
      <c r="GP265" s="47"/>
      <c r="GQ265" s="47"/>
      <c r="GR265" s="47"/>
      <c r="GS265" s="47"/>
      <c r="GT265" s="47"/>
      <c r="GU265" s="47"/>
      <c r="GV265" s="47"/>
      <c r="GW265" s="47"/>
      <c r="GX265" s="47"/>
      <c r="GY265" s="47"/>
      <c r="GZ265" s="47"/>
      <c r="HA265" s="47"/>
      <c r="HB265" s="47"/>
      <c r="HC265" s="47"/>
      <c r="HD265" s="47"/>
      <c r="HE265" s="47"/>
      <c r="HF265" s="47"/>
      <c r="HG265" s="47"/>
      <c r="HH265" s="47"/>
      <c r="HI265" s="47"/>
      <c r="HJ265" s="47"/>
      <c r="HK265" s="47"/>
      <c r="HL265" s="47"/>
      <c r="HM265" s="47"/>
      <c r="HN265" s="47"/>
      <c r="HO265" s="47"/>
      <c r="HP265" s="47"/>
      <c r="HQ265" s="47"/>
      <c r="HR265" s="47"/>
      <c r="HS265" s="47"/>
      <c r="HT265" s="47"/>
      <c r="HU265" s="47"/>
      <c r="HV265" s="47"/>
      <c r="HW265" s="47"/>
      <c r="HX265" s="47"/>
      <c r="HY265" s="47"/>
      <c r="HZ265" s="47"/>
      <c r="IA265" s="47"/>
      <c r="IB265" s="47"/>
      <c r="IC265" s="47"/>
      <c r="ID265" s="47"/>
      <c r="IE265" s="47"/>
      <c r="IF265" s="47"/>
      <c r="IG265" s="47"/>
      <c r="IH265" s="47"/>
      <c r="II265" s="47"/>
      <c r="IJ265" s="47"/>
      <c r="IK265" s="47"/>
      <c r="IL265" s="47"/>
      <c r="IM265" s="47"/>
      <c r="IN265" s="47"/>
      <c r="IO265" s="47"/>
      <c r="IP265" s="47"/>
      <c r="IQ265" s="47"/>
      <c r="IR265" s="47"/>
      <c r="IS265" s="47"/>
      <c r="IT265" s="47"/>
      <c r="IU265" s="47"/>
      <c r="IV265" s="47"/>
      <c r="IW265" s="47"/>
      <c r="IX265" s="47"/>
      <c r="IY265" s="47"/>
      <c r="IZ265" s="47"/>
      <c r="JA265" s="47"/>
      <c r="JB265" s="47"/>
      <c r="JC265" s="47"/>
      <c r="JD265" s="47"/>
      <c r="JE265" s="47"/>
      <c r="JF265" s="47"/>
      <c r="JG265" s="47"/>
      <c r="JH265" s="47"/>
      <c r="JI265" s="47"/>
      <c r="JJ265" s="47"/>
      <c r="JK265" s="47"/>
      <c r="JL265" s="47"/>
      <c r="JM265" s="47"/>
      <c r="JN265" s="47"/>
      <c r="JO265" s="47"/>
      <c r="JP265" s="47"/>
      <c r="JQ265" s="47"/>
      <c r="JR265" s="47"/>
      <c r="JS265" s="47"/>
      <c r="JT265" s="47"/>
      <c r="JU265" s="47"/>
      <c r="JV265" s="47"/>
      <c r="JW265" s="47"/>
      <c r="JX265" s="47"/>
      <c r="JY265" s="47"/>
      <c r="JZ265" s="47"/>
      <c r="KA265" s="47"/>
      <c r="KB265" s="47"/>
      <c r="KC265" s="47"/>
      <c r="KD265" s="47"/>
      <c r="KE265" s="47"/>
      <c r="KF265" s="47"/>
      <c r="KG265" s="47"/>
      <c r="KH265" s="47"/>
      <c r="KI265" s="47"/>
      <c r="KJ265" s="47"/>
      <c r="KK265" s="47"/>
      <c r="KL265" s="47"/>
      <c r="KM265" s="47"/>
      <c r="KN265" s="47"/>
      <c r="KO265" s="47"/>
      <c r="KP265" s="47"/>
      <c r="KQ265" s="47"/>
      <c r="KR265" s="47"/>
      <c r="KS265" s="47"/>
      <c r="KT265" s="47"/>
      <c r="KU265" s="47"/>
      <c r="KV265" s="47"/>
      <c r="KW265" s="47"/>
      <c r="KX265" s="47"/>
      <c r="KY265" s="47"/>
      <c r="KZ265" s="47"/>
      <c r="LA265" s="47"/>
      <c r="LB265" s="47"/>
      <c r="LC265" s="47"/>
      <c r="LD265" s="47"/>
      <c r="LE265" s="47"/>
      <c r="LF265" s="47"/>
      <c r="LG265" s="47"/>
      <c r="LH265" s="47"/>
      <c r="LI265" s="47"/>
      <c r="LJ265" s="47"/>
      <c r="LK265" s="47"/>
      <c r="LL265" s="47"/>
      <c r="LM265" s="47"/>
      <c r="LN265" s="47"/>
      <c r="LO265" s="47"/>
      <c r="LP265" s="47"/>
      <c r="LQ265" s="47"/>
      <c r="LR265" s="47"/>
      <c r="LS265" s="47"/>
      <c r="LT265" s="47"/>
      <c r="LU265" s="47"/>
      <c r="LV265" s="47"/>
      <c r="LW265" s="47"/>
      <c r="LX265" s="47"/>
      <c r="LY265" s="47"/>
      <c r="LZ265" s="47"/>
      <c r="MA265" s="47"/>
      <c r="MB265" s="47"/>
      <c r="MC265" s="47"/>
      <c r="MD265" s="47"/>
      <c r="ME265" s="47"/>
      <c r="MF265" s="47"/>
      <c r="MG265" s="47"/>
      <c r="MH265" s="47"/>
      <c r="MI265" s="47"/>
      <c r="MJ265" s="47"/>
      <c r="MK265" s="47"/>
      <c r="ML265" s="47"/>
      <c r="MM265" s="47"/>
      <c r="MN265" s="47"/>
      <c r="MO265" s="47"/>
      <c r="MP265" s="47"/>
      <c r="MQ265" s="47"/>
      <c r="MR265" s="47"/>
      <c r="MS265" s="47"/>
      <c r="MT265" s="47"/>
      <c r="MU265" s="47"/>
      <c r="MV265" s="47"/>
      <c r="MW265" s="47"/>
      <c r="MX265" s="47"/>
      <c r="MY265" s="47"/>
      <c r="MZ265" s="47"/>
      <c r="NA265" s="47"/>
      <c r="NB265" s="47"/>
      <c r="NC265" s="47"/>
      <c r="ND265" s="47"/>
      <c r="NE265" s="47"/>
      <c r="NF265" s="47"/>
      <c r="NG265" s="47"/>
      <c r="NH265" s="47"/>
      <c r="NI265" s="47"/>
      <c r="NJ265" s="47"/>
      <c r="NK265" s="47"/>
      <c r="NL265" s="47"/>
      <c r="NM265" s="47"/>
      <c r="NN265" s="47"/>
      <c r="NO265" s="47"/>
      <c r="NP265" s="47"/>
      <c r="NQ265" s="47"/>
      <c r="NR265" s="47"/>
      <c r="NS265" s="47"/>
      <c r="NT265" s="47"/>
      <c r="NU265" s="47"/>
      <c r="NV265" s="47"/>
      <c r="NW265" s="47"/>
      <c r="NX265" s="47"/>
      <c r="NY265" s="47"/>
      <c r="NZ265" s="47"/>
      <c r="OA265" s="47"/>
      <c r="OB265" s="47"/>
      <c r="OC265" s="47"/>
      <c r="OD265" s="47"/>
      <c r="OE265" s="47"/>
      <c r="OF265" s="47"/>
      <c r="OG265" s="47"/>
      <c r="OH265" s="47"/>
      <c r="OI265" s="47"/>
      <c r="OJ265" s="47"/>
      <c r="OK265" s="47"/>
      <c r="OL265" s="47"/>
      <c r="OM265" s="47"/>
      <c r="ON265" s="47"/>
      <c r="OO265" s="47"/>
      <c r="OP265" s="47"/>
      <c r="OQ265" s="47"/>
      <c r="OR265" s="47"/>
      <c r="OS265" s="47"/>
      <c r="OT265" s="47"/>
      <c r="OU265" s="47"/>
      <c r="OV265" s="47"/>
      <c r="OW265" s="47"/>
      <c r="OX265" s="47"/>
      <c r="OY265" s="47"/>
      <c r="OZ265" s="47"/>
      <c r="PA265" s="47"/>
      <c r="PB265" s="47"/>
      <c r="PC265" s="47"/>
      <c r="PD265" s="47"/>
      <c r="PE265" s="47"/>
      <c r="PF265" s="47"/>
      <c r="PG265" s="47"/>
      <c r="PH265" s="47"/>
      <c r="PI265" s="47"/>
      <c r="PJ265" s="47"/>
      <c r="PK265" s="47"/>
      <c r="PL265" s="47"/>
      <c r="PM265" s="47"/>
      <c r="PN265" s="47"/>
      <c r="PO265" s="47"/>
      <c r="PP265" s="47"/>
      <c r="PQ265" s="47"/>
      <c r="PR265" s="47"/>
      <c r="PS265" s="47"/>
      <c r="PT265" s="47"/>
      <c r="PU265" s="47"/>
      <c r="PV265" s="47"/>
      <c r="PW265" s="47"/>
      <c r="PX265" s="47"/>
      <c r="PY265" s="47"/>
      <c r="PZ265" s="47"/>
      <c r="QA265" s="47"/>
      <c r="QB265" s="47"/>
      <c r="QC265" s="47"/>
      <c r="QD265" s="47"/>
      <c r="QE265" s="47"/>
      <c r="QF265" s="47"/>
      <c r="QG265" s="47"/>
      <c r="QH265" s="47"/>
      <c r="QI265" s="47"/>
      <c r="QJ265" s="47"/>
      <c r="QK265" s="47"/>
      <c r="QL265" s="47"/>
      <c r="QM265" s="47"/>
      <c r="QN265" s="47"/>
      <c r="QO265" s="47"/>
      <c r="QP265" s="47"/>
      <c r="QQ265" s="47"/>
      <c r="QR265" s="47"/>
      <c r="QS265" s="47"/>
      <c r="QT265" s="47"/>
      <c r="QU265" s="47"/>
      <c r="QV265" s="47"/>
      <c r="QW265" s="47"/>
      <c r="QX265" s="47"/>
      <c r="QY265" s="47"/>
      <c r="QZ265" s="47"/>
      <c r="RA265" s="47"/>
      <c r="RB265" s="47"/>
      <c r="RC265" s="47"/>
      <c r="RD265" s="47"/>
      <c r="RE265" s="47"/>
      <c r="RF265" s="47"/>
      <c r="RG265" s="47"/>
      <c r="RH265" s="47"/>
      <c r="RI265" s="47"/>
      <c r="RJ265" s="47"/>
      <c r="RK265" s="47"/>
      <c r="RL265" s="47"/>
      <c r="RM265" s="47"/>
      <c r="RN265" s="47"/>
      <c r="RO265" s="47"/>
      <c r="RP265" s="47"/>
      <c r="RQ265" s="47"/>
      <c r="RR265" s="47"/>
      <c r="RS265" s="47"/>
      <c r="RT265" s="47"/>
      <c r="RU265" s="47"/>
      <c r="RV265" s="47"/>
      <c r="RW265" s="47"/>
      <c r="RX265" s="47"/>
      <c r="RY265" s="47"/>
      <c r="RZ265" s="47"/>
      <c r="SA265" s="47"/>
    </row>
    <row r="266" spans="1:495" s="48" customFormat="1" ht="12.75">
      <c r="A266" s="109"/>
      <c r="B266" s="74"/>
      <c r="C266" s="35" t="s">
        <v>7</v>
      </c>
      <c r="D266" s="37">
        <f t="shared" si="106"/>
        <v>0</v>
      </c>
      <c r="E266" s="37">
        <f t="shared" si="106"/>
        <v>0</v>
      </c>
      <c r="F266" s="37">
        <f t="shared" si="106"/>
        <v>0</v>
      </c>
      <c r="G266" s="1">
        <f t="shared" ref="G266" si="107">G271</f>
        <v>0</v>
      </c>
      <c r="H266" s="73"/>
      <c r="I266" s="58" t="s">
        <v>27</v>
      </c>
      <c r="J266" s="57">
        <v>1</v>
      </c>
      <c r="K266" s="75"/>
      <c r="L266" s="75"/>
      <c r="M266" s="7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c r="BF266" s="47"/>
      <c r="BG266" s="47"/>
      <c r="BH266" s="47"/>
      <c r="BI266" s="47"/>
      <c r="BJ266" s="47"/>
      <c r="BK266" s="47"/>
      <c r="BL266" s="47"/>
      <c r="BM266" s="47"/>
      <c r="BN266" s="47"/>
      <c r="BO266" s="47"/>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c r="CU266" s="47"/>
      <c r="CV266" s="47"/>
      <c r="CW266" s="47"/>
      <c r="CX266" s="47"/>
      <c r="CY266" s="47"/>
      <c r="CZ266" s="47"/>
      <c r="DA266" s="47"/>
      <c r="DB266" s="47"/>
      <c r="DC266" s="47"/>
      <c r="DD266" s="47"/>
      <c r="DE266" s="47"/>
      <c r="DF266" s="47"/>
      <c r="DG266" s="47"/>
      <c r="DH266" s="47"/>
      <c r="DI266" s="47"/>
      <c r="DJ266" s="47"/>
      <c r="DK266" s="47"/>
      <c r="DL266" s="47"/>
      <c r="DM266" s="47"/>
      <c r="DN266" s="47"/>
      <c r="DO266" s="47"/>
      <c r="DP266" s="47"/>
      <c r="DQ266" s="47"/>
      <c r="DR266" s="47"/>
      <c r="DS266" s="47"/>
      <c r="DT266" s="47"/>
      <c r="DU266" s="47"/>
      <c r="DV266" s="47"/>
      <c r="DW266" s="47"/>
      <c r="DX266" s="47"/>
      <c r="DY266" s="47"/>
      <c r="DZ266" s="47"/>
      <c r="EA266" s="47"/>
      <c r="EB266" s="47"/>
      <c r="EC266" s="47"/>
      <c r="ED266" s="47"/>
      <c r="EE266" s="47"/>
      <c r="EF266" s="47"/>
      <c r="EG266" s="47"/>
      <c r="EH266" s="47"/>
      <c r="EI266" s="47"/>
      <c r="EJ266" s="47"/>
      <c r="EK266" s="47"/>
      <c r="EL266" s="47"/>
      <c r="EM266" s="47"/>
      <c r="EN266" s="47"/>
      <c r="EO266" s="47"/>
      <c r="EP266" s="47"/>
      <c r="EQ266" s="47"/>
      <c r="ER266" s="47"/>
      <c r="ES266" s="47"/>
      <c r="ET266" s="47"/>
      <c r="EU266" s="47"/>
      <c r="EV266" s="47"/>
      <c r="EW266" s="47"/>
      <c r="EX266" s="47"/>
      <c r="EY266" s="47"/>
      <c r="EZ266" s="47"/>
      <c r="FA266" s="47"/>
      <c r="FB266" s="47"/>
      <c r="FC266" s="47"/>
      <c r="FD266" s="47"/>
      <c r="FE266" s="47"/>
      <c r="FF266" s="47"/>
      <c r="FG266" s="47"/>
      <c r="FH266" s="47"/>
      <c r="FI266" s="47"/>
      <c r="FJ266" s="47"/>
      <c r="FK266" s="47"/>
      <c r="FL266" s="47"/>
      <c r="FM266" s="47"/>
      <c r="FN266" s="47"/>
      <c r="FO266" s="47"/>
      <c r="FP266" s="47"/>
      <c r="FQ266" s="47"/>
      <c r="FR266" s="47"/>
      <c r="FS266" s="47"/>
      <c r="FT266" s="47"/>
      <c r="FU266" s="47"/>
      <c r="FV266" s="47"/>
      <c r="FW266" s="47"/>
      <c r="FX266" s="47"/>
      <c r="FY266" s="47"/>
      <c r="FZ266" s="47"/>
      <c r="GA266" s="47"/>
      <c r="GB266" s="47"/>
      <c r="GC266" s="47"/>
      <c r="GD266" s="47"/>
      <c r="GE266" s="47"/>
      <c r="GF266" s="47"/>
      <c r="GG266" s="47"/>
      <c r="GH266" s="47"/>
      <c r="GI266" s="47"/>
      <c r="GJ266" s="47"/>
      <c r="GK266" s="47"/>
      <c r="GL266" s="47"/>
      <c r="GM266" s="47"/>
      <c r="GN266" s="47"/>
      <c r="GO266" s="47"/>
      <c r="GP266" s="47"/>
      <c r="GQ266" s="47"/>
      <c r="GR266" s="47"/>
      <c r="GS266" s="47"/>
      <c r="GT266" s="47"/>
      <c r="GU266" s="47"/>
      <c r="GV266" s="47"/>
      <c r="GW266" s="47"/>
      <c r="GX266" s="47"/>
      <c r="GY266" s="47"/>
      <c r="GZ266" s="47"/>
      <c r="HA266" s="47"/>
      <c r="HB266" s="47"/>
      <c r="HC266" s="47"/>
      <c r="HD266" s="47"/>
      <c r="HE266" s="47"/>
      <c r="HF266" s="47"/>
      <c r="HG266" s="47"/>
      <c r="HH266" s="47"/>
      <c r="HI266" s="47"/>
      <c r="HJ266" s="47"/>
      <c r="HK266" s="47"/>
      <c r="HL266" s="47"/>
      <c r="HM266" s="47"/>
      <c r="HN266" s="47"/>
      <c r="HO266" s="47"/>
      <c r="HP266" s="47"/>
      <c r="HQ266" s="47"/>
      <c r="HR266" s="47"/>
      <c r="HS266" s="47"/>
      <c r="HT266" s="47"/>
      <c r="HU266" s="47"/>
      <c r="HV266" s="47"/>
      <c r="HW266" s="47"/>
      <c r="HX266" s="47"/>
      <c r="HY266" s="47"/>
      <c r="HZ266" s="47"/>
      <c r="IA266" s="47"/>
      <c r="IB266" s="47"/>
      <c r="IC266" s="47"/>
      <c r="ID266" s="47"/>
      <c r="IE266" s="47"/>
      <c r="IF266" s="47"/>
      <c r="IG266" s="47"/>
      <c r="IH266" s="47"/>
      <c r="II266" s="47"/>
      <c r="IJ266" s="47"/>
      <c r="IK266" s="47"/>
      <c r="IL266" s="47"/>
      <c r="IM266" s="47"/>
      <c r="IN266" s="47"/>
      <c r="IO266" s="47"/>
      <c r="IP266" s="47"/>
      <c r="IQ266" s="47"/>
      <c r="IR266" s="47"/>
      <c r="IS266" s="47"/>
      <c r="IT266" s="47"/>
      <c r="IU266" s="47"/>
      <c r="IV266" s="47"/>
      <c r="IW266" s="47"/>
      <c r="IX266" s="47"/>
      <c r="IY266" s="47"/>
      <c r="IZ266" s="47"/>
      <c r="JA266" s="47"/>
      <c r="JB266" s="47"/>
      <c r="JC266" s="47"/>
      <c r="JD266" s="47"/>
      <c r="JE266" s="47"/>
      <c r="JF266" s="47"/>
      <c r="JG266" s="47"/>
      <c r="JH266" s="47"/>
      <c r="JI266" s="47"/>
      <c r="JJ266" s="47"/>
      <c r="JK266" s="47"/>
      <c r="JL266" s="47"/>
      <c r="JM266" s="47"/>
      <c r="JN266" s="47"/>
      <c r="JO266" s="47"/>
      <c r="JP266" s="47"/>
      <c r="JQ266" s="47"/>
      <c r="JR266" s="47"/>
      <c r="JS266" s="47"/>
      <c r="JT266" s="47"/>
      <c r="JU266" s="47"/>
      <c r="JV266" s="47"/>
      <c r="JW266" s="47"/>
      <c r="JX266" s="47"/>
      <c r="JY266" s="47"/>
      <c r="JZ266" s="47"/>
      <c r="KA266" s="47"/>
      <c r="KB266" s="47"/>
      <c r="KC266" s="47"/>
      <c r="KD266" s="47"/>
      <c r="KE266" s="47"/>
      <c r="KF266" s="47"/>
      <c r="KG266" s="47"/>
      <c r="KH266" s="47"/>
      <c r="KI266" s="47"/>
      <c r="KJ266" s="47"/>
      <c r="KK266" s="47"/>
      <c r="KL266" s="47"/>
      <c r="KM266" s="47"/>
      <c r="KN266" s="47"/>
      <c r="KO266" s="47"/>
      <c r="KP266" s="47"/>
      <c r="KQ266" s="47"/>
      <c r="KR266" s="47"/>
      <c r="KS266" s="47"/>
      <c r="KT266" s="47"/>
      <c r="KU266" s="47"/>
      <c r="KV266" s="47"/>
      <c r="KW266" s="47"/>
      <c r="KX266" s="47"/>
      <c r="KY266" s="47"/>
      <c r="KZ266" s="47"/>
      <c r="LA266" s="47"/>
      <c r="LB266" s="47"/>
      <c r="LC266" s="47"/>
      <c r="LD266" s="47"/>
      <c r="LE266" s="47"/>
      <c r="LF266" s="47"/>
      <c r="LG266" s="47"/>
      <c r="LH266" s="47"/>
      <c r="LI266" s="47"/>
      <c r="LJ266" s="47"/>
      <c r="LK266" s="47"/>
      <c r="LL266" s="47"/>
      <c r="LM266" s="47"/>
      <c r="LN266" s="47"/>
      <c r="LO266" s="47"/>
      <c r="LP266" s="47"/>
      <c r="LQ266" s="47"/>
      <c r="LR266" s="47"/>
      <c r="LS266" s="47"/>
      <c r="LT266" s="47"/>
      <c r="LU266" s="47"/>
      <c r="LV266" s="47"/>
      <c r="LW266" s="47"/>
      <c r="LX266" s="47"/>
      <c r="LY266" s="47"/>
      <c r="LZ266" s="47"/>
      <c r="MA266" s="47"/>
      <c r="MB266" s="47"/>
      <c r="MC266" s="47"/>
      <c r="MD266" s="47"/>
      <c r="ME266" s="47"/>
      <c r="MF266" s="47"/>
      <c r="MG266" s="47"/>
      <c r="MH266" s="47"/>
      <c r="MI266" s="47"/>
      <c r="MJ266" s="47"/>
      <c r="MK266" s="47"/>
      <c r="ML266" s="47"/>
      <c r="MM266" s="47"/>
      <c r="MN266" s="47"/>
      <c r="MO266" s="47"/>
      <c r="MP266" s="47"/>
      <c r="MQ266" s="47"/>
      <c r="MR266" s="47"/>
      <c r="MS266" s="47"/>
      <c r="MT266" s="47"/>
      <c r="MU266" s="47"/>
      <c r="MV266" s="47"/>
      <c r="MW266" s="47"/>
      <c r="MX266" s="47"/>
      <c r="MY266" s="47"/>
      <c r="MZ266" s="47"/>
      <c r="NA266" s="47"/>
      <c r="NB266" s="47"/>
      <c r="NC266" s="47"/>
      <c r="ND266" s="47"/>
      <c r="NE266" s="47"/>
      <c r="NF266" s="47"/>
      <c r="NG266" s="47"/>
      <c r="NH266" s="47"/>
      <c r="NI266" s="47"/>
      <c r="NJ266" s="47"/>
      <c r="NK266" s="47"/>
      <c r="NL266" s="47"/>
      <c r="NM266" s="47"/>
      <c r="NN266" s="47"/>
      <c r="NO266" s="47"/>
      <c r="NP266" s="47"/>
      <c r="NQ266" s="47"/>
      <c r="NR266" s="47"/>
      <c r="NS266" s="47"/>
      <c r="NT266" s="47"/>
      <c r="NU266" s="47"/>
      <c r="NV266" s="47"/>
      <c r="NW266" s="47"/>
      <c r="NX266" s="47"/>
      <c r="NY266" s="47"/>
      <c r="NZ266" s="47"/>
      <c r="OA266" s="47"/>
      <c r="OB266" s="47"/>
      <c r="OC266" s="47"/>
      <c r="OD266" s="47"/>
      <c r="OE266" s="47"/>
      <c r="OF266" s="47"/>
      <c r="OG266" s="47"/>
      <c r="OH266" s="47"/>
      <c r="OI266" s="47"/>
      <c r="OJ266" s="47"/>
      <c r="OK266" s="47"/>
      <c r="OL266" s="47"/>
      <c r="OM266" s="47"/>
      <c r="ON266" s="47"/>
      <c r="OO266" s="47"/>
      <c r="OP266" s="47"/>
      <c r="OQ266" s="47"/>
      <c r="OR266" s="47"/>
      <c r="OS266" s="47"/>
      <c r="OT266" s="47"/>
      <c r="OU266" s="47"/>
      <c r="OV266" s="47"/>
      <c r="OW266" s="47"/>
      <c r="OX266" s="47"/>
      <c r="OY266" s="47"/>
      <c r="OZ266" s="47"/>
      <c r="PA266" s="47"/>
      <c r="PB266" s="47"/>
      <c r="PC266" s="47"/>
      <c r="PD266" s="47"/>
      <c r="PE266" s="47"/>
      <c r="PF266" s="47"/>
      <c r="PG266" s="47"/>
      <c r="PH266" s="47"/>
      <c r="PI266" s="47"/>
      <c r="PJ266" s="47"/>
      <c r="PK266" s="47"/>
      <c r="PL266" s="47"/>
      <c r="PM266" s="47"/>
      <c r="PN266" s="47"/>
      <c r="PO266" s="47"/>
      <c r="PP266" s="47"/>
      <c r="PQ266" s="47"/>
      <c r="PR266" s="47"/>
      <c r="PS266" s="47"/>
      <c r="PT266" s="47"/>
      <c r="PU266" s="47"/>
      <c r="PV266" s="47"/>
      <c r="PW266" s="47"/>
      <c r="PX266" s="47"/>
      <c r="PY266" s="47"/>
      <c r="PZ266" s="47"/>
      <c r="QA266" s="47"/>
      <c r="QB266" s="47"/>
      <c r="QC266" s="47"/>
      <c r="QD266" s="47"/>
      <c r="QE266" s="47"/>
      <c r="QF266" s="47"/>
      <c r="QG266" s="47"/>
      <c r="QH266" s="47"/>
      <c r="QI266" s="47"/>
      <c r="QJ266" s="47"/>
      <c r="QK266" s="47"/>
      <c r="QL266" s="47"/>
      <c r="QM266" s="47"/>
      <c r="QN266" s="47"/>
      <c r="QO266" s="47"/>
      <c r="QP266" s="47"/>
      <c r="QQ266" s="47"/>
      <c r="QR266" s="47"/>
      <c r="QS266" s="47"/>
      <c r="QT266" s="47"/>
      <c r="QU266" s="47"/>
      <c r="QV266" s="47"/>
      <c r="QW266" s="47"/>
      <c r="QX266" s="47"/>
      <c r="QY266" s="47"/>
      <c r="QZ266" s="47"/>
      <c r="RA266" s="47"/>
      <c r="RB266" s="47"/>
      <c r="RC266" s="47"/>
      <c r="RD266" s="47"/>
      <c r="RE266" s="47"/>
      <c r="RF266" s="47"/>
      <c r="RG266" s="47"/>
      <c r="RH266" s="47"/>
      <c r="RI266" s="47"/>
      <c r="RJ266" s="47"/>
      <c r="RK266" s="47"/>
      <c r="RL266" s="47"/>
      <c r="RM266" s="47"/>
      <c r="RN266" s="47"/>
      <c r="RO266" s="47"/>
      <c r="RP266" s="47"/>
      <c r="RQ266" s="47"/>
      <c r="RR266" s="47"/>
      <c r="RS266" s="47"/>
      <c r="RT266" s="47"/>
      <c r="RU266" s="47"/>
      <c r="RV266" s="47"/>
      <c r="RW266" s="47"/>
      <c r="RX266" s="47"/>
      <c r="RY266" s="47"/>
      <c r="RZ266" s="47"/>
      <c r="SA266" s="47"/>
    </row>
    <row r="267" spans="1:495" s="48" customFormat="1" ht="15" customHeight="1">
      <c r="A267" s="109"/>
      <c r="B267" s="74"/>
      <c r="C267" s="35" t="s">
        <v>8</v>
      </c>
      <c r="D267" s="37">
        <f t="shared" si="106"/>
        <v>0</v>
      </c>
      <c r="E267" s="37">
        <f t="shared" si="106"/>
        <v>0</v>
      </c>
      <c r="F267" s="37">
        <f t="shared" si="106"/>
        <v>0</v>
      </c>
      <c r="G267" s="1">
        <f t="shared" ref="G267" si="108">G272</f>
        <v>0</v>
      </c>
      <c r="H267" s="73"/>
      <c r="I267" s="58" t="s">
        <v>28</v>
      </c>
      <c r="J267" s="1">
        <f>(L263+0.5*J265)/J263</f>
        <v>0</v>
      </c>
      <c r="K267" s="75"/>
      <c r="L267" s="75"/>
      <c r="M267" s="7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c r="BJ267" s="47"/>
      <c r="BK267" s="47"/>
      <c r="BL267" s="47"/>
      <c r="BM267" s="47"/>
      <c r="BN267" s="47"/>
      <c r="BO267" s="47"/>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c r="CU267" s="47"/>
      <c r="CV267" s="47"/>
      <c r="CW267" s="47"/>
      <c r="CX267" s="47"/>
      <c r="CY267" s="47"/>
      <c r="CZ267" s="47"/>
      <c r="DA267" s="47"/>
      <c r="DB267" s="47"/>
      <c r="DC267" s="47"/>
      <c r="DD267" s="47"/>
      <c r="DE267" s="47"/>
      <c r="DF267" s="47"/>
      <c r="DG267" s="47"/>
      <c r="DH267" s="47"/>
      <c r="DI267" s="47"/>
      <c r="DJ267" s="47"/>
      <c r="DK267" s="47"/>
      <c r="DL267" s="47"/>
      <c r="DM267" s="47"/>
      <c r="DN267" s="47"/>
      <c r="DO267" s="47"/>
      <c r="DP267" s="47"/>
      <c r="DQ267" s="47"/>
      <c r="DR267" s="47"/>
      <c r="DS267" s="47"/>
      <c r="DT267" s="47"/>
      <c r="DU267" s="47"/>
      <c r="DV267" s="47"/>
      <c r="DW267" s="47"/>
      <c r="DX267" s="47"/>
      <c r="DY267" s="47"/>
      <c r="DZ267" s="47"/>
      <c r="EA267" s="47"/>
      <c r="EB267" s="47"/>
      <c r="EC267" s="47"/>
      <c r="ED267" s="47"/>
      <c r="EE267" s="47"/>
      <c r="EF267" s="47"/>
      <c r="EG267" s="47"/>
      <c r="EH267" s="47"/>
      <c r="EI267" s="47"/>
      <c r="EJ267" s="47"/>
      <c r="EK267" s="47"/>
      <c r="EL267" s="47"/>
      <c r="EM267" s="47"/>
      <c r="EN267" s="47"/>
      <c r="EO267" s="47"/>
      <c r="EP267" s="47"/>
      <c r="EQ267" s="47"/>
      <c r="ER267" s="47"/>
      <c r="ES267" s="47"/>
      <c r="ET267" s="47"/>
      <c r="EU267" s="47"/>
      <c r="EV267" s="47"/>
      <c r="EW267" s="47"/>
      <c r="EX267" s="47"/>
      <c r="EY267" s="47"/>
      <c r="EZ267" s="47"/>
      <c r="FA267" s="47"/>
      <c r="FB267" s="47"/>
      <c r="FC267" s="47"/>
      <c r="FD267" s="47"/>
      <c r="FE267" s="47"/>
      <c r="FF267" s="47"/>
      <c r="FG267" s="47"/>
      <c r="FH267" s="47"/>
      <c r="FI267" s="47"/>
      <c r="FJ267" s="47"/>
      <c r="FK267" s="47"/>
      <c r="FL267" s="47"/>
      <c r="FM267" s="47"/>
      <c r="FN267" s="47"/>
      <c r="FO267" s="47"/>
      <c r="FP267" s="47"/>
      <c r="FQ267" s="47"/>
      <c r="FR267" s="47"/>
      <c r="FS267" s="47"/>
      <c r="FT267" s="47"/>
      <c r="FU267" s="47"/>
      <c r="FV267" s="47"/>
      <c r="FW267" s="47"/>
      <c r="FX267" s="47"/>
      <c r="FY267" s="47"/>
      <c r="FZ267" s="47"/>
      <c r="GA267" s="47"/>
      <c r="GB267" s="47"/>
      <c r="GC267" s="47"/>
      <c r="GD267" s="47"/>
      <c r="GE267" s="47"/>
      <c r="GF267" s="47"/>
      <c r="GG267" s="47"/>
      <c r="GH267" s="47"/>
      <c r="GI267" s="47"/>
      <c r="GJ267" s="47"/>
      <c r="GK267" s="47"/>
      <c r="GL267" s="47"/>
      <c r="GM267" s="47"/>
      <c r="GN267" s="47"/>
      <c r="GO267" s="47"/>
      <c r="GP267" s="47"/>
      <c r="GQ267" s="47"/>
      <c r="GR267" s="47"/>
      <c r="GS267" s="47"/>
      <c r="GT267" s="47"/>
      <c r="GU267" s="47"/>
      <c r="GV267" s="47"/>
      <c r="GW267" s="47"/>
      <c r="GX267" s="47"/>
      <c r="GY267" s="47"/>
      <c r="GZ267" s="47"/>
      <c r="HA267" s="47"/>
      <c r="HB267" s="47"/>
      <c r="HC267" s="47"/>
      <c r="HD267" s="47"/>
      <c r="HE267" s="47"/>
      <c r="HF267" s="47"/>
      <c r="HG267" s="47"/>
      <c r="HH267" s="47"/>
      <c r="HI267" s="47"/>
      <c r="HJ267" s="47"/>
      <c r="HK267" s="47"/>
      <c r="HL267" s="47"/>
      <c r="HM267" s="47"/>
      <c r="HN267" s="47"/>
      <c r="HO267" s="47"/>
      <c r="HP267" s="47"/>
      <c r="HQ267" s="47"/>
      <c r="HR267" s="47"/>
      <c r="HS267" s="47"/>
      <c r="HT267" s="47"/>
      <c r="HU267" s="47"/>
      <c r="HV267" s="47"/>
      <c r="HW267" s="47"/>
      <c r="HX267" s="47"/>
      <c r="HY267" s="47"/>
      <c r="HZ267" s="47"/>
      <c r="IA267" s="47"/>
      <c r="IB267" s="47"/>
      <c r="IC267" s="47"/>
      <c r="ID267" s="47"/>
      <c r="IE267" s="47"/>
      <c r="IF267" s="47"/>
      <c r="IG267" s="47"/>
      <c r="IH267" s="47"/>
      <c r="II267" s="47"/>
      <c r="IJ267" s="47"/>
      <c r="IK267" s="47"/>
      <c r="IL267" s="47"/>
      <c r="IM267" s="47"/>
      <c r="IN267" s="47"/>
      <c r="IO267" s="47"/>
      <c r="IP267" s="47"/>
      <c r="IQ267" s="47"/>
      <c r="IR267" s="47"/>
      <c r="IS267" s="47"/>
      <c r="IT267" s="47"/>
      <c r="IU267" s="47"/>
      <c r="IV267" s="47"/>
      <c r="IW267" s="47"/>
      <c r="IX267" s="47"/>
      <c r="IY267" s="47"/>
      <c r="IZ267" s="47"/>
      <c r="JA267" s="47"/>
      <c r="JB267" s="47"/>
      <c r="JC267" s="47"/>
      <c r="JD267" s="47"/>
      <c r="JE267" s="47"/>
      <c r="JF267" s="47"/>
      <c r="JG267" s="47"/>
      <c r="JH267" s="47"/>
      <c r="JI267" s="47"/>
      <c r="JJ267" s="47"/>
      <c r="JK267" s="47"/>
      <c r="JL267" s="47"/>
      <c r="JM267" s="47"/>
      <c r="JN267" s="47"/>
      <c r="JO267" s="47"/>
      <c r="JP267" s="47"/>
      <c r="JQ267" s="47"/>
      <c r="JR267" s="47"/>
      <c r="JS267" s="47"/>
      <c r="JT267" s="47"/>
      <c r="JU267" s="47"/>
      <c r="JV267" s="47"/>
      <c r="JW267" s="47"/>
      <c r="JX267" s="47"/>
      <c r="JY267" s="47"/>
      <c r="JZ267" s="47"/>
      <c r="KA267" s="47"/>
      <c r="KB267" s="47"/>
      <c r="KC267" s="47"/>
      <c r="KD267" s="47"/>
      <c r="KE267" s="47"/>
      <c r="KF267" s="47"/>
      <c r="KG267" s="47"/>
      <c r="KH267" s="47"/>
      <c r="KI267" s="47"/>
      <c r="KJ267" s="47"/>
      <c r="KK267" s="47"/>
      <c r="KL267" s="47"/>
      <c r="KM267" s="47"/>
      <c r="KN267" s="47"/>
      <c r="KO267" s="47"/>
      <c r="KP267" s="47"/>
      <c r="KQ267" s="47"/>
      <c r="KR267" s="47"/>
      <c r="KS267" s="47"/>
      <c r="KT267" s="47"/>
      <c r="KU267" s="47"/>
      <c r="KV267" s="47"/>
      <c r="KW267" s="47"/>
      <c r="KX267" s="47"/>
      <c r="KY267" s="47"/>
      <c r="KZ267" s="47"/>
      <c r="LA267" s="47"/>
      <c r="LB267" s="47"/>
      <c r="LC267" s="47"/>
      <c r="LD267" s="47"/>
      <c r="LE267" s="47"/>
      <c r="LF267" s="47"/>
      <c r="LG267" s="47"/>
      <c r="LH267" s="47"/>
      <c r="LI267" s="47"/>
      <c r="LJ267" s="47"/>
      <c r="LK267" s="47"/>
      <c r="LL267" s="47"/>
      <c r="LM267" s="47"/>
      <c r="LN267" s="47"/>
      <c r="LO267" s="47"/>
      <c r="LP267" s="47"/>
      <c r="LQ267" s="47"/>
      <c r="LR267" s="47"/>
      <c r="LS267" s="47"/>
      <c r="LT267" s="47"/>
      <c r="LU267" s="47"/>
      <c r="LV267" s="47"/>
      <c r="LW267" s="47"/>
      <c r="LX267" s="47"/>
      <c r="LY267" s="47"/>
      <c r="LZ267" s="47"/>
      <c r="MA267" s="47"/>
      <c r="MB267" s="47"/>
      <c r="MC267" s="47"/>
      <c r="MD267" s="47"/>
      <c r="ME267" s="47"/>
      <c r="MF267" s="47"/>
      <c r="MG267" s="47"/>
      <c r="MH267" s="47"/>
      <c r="MI267" s="47"/>
      <c r="MJ267" s="47"/>
      <c r="MK267" s="47"/>
      <c r="ML267" s="47"/>
      <c r="MM267" s="47"/>
      <c r="MN267" s="47"/>
      <c r="MO267" s="47"/>
      <c r="MP267" s="47"/>
      <c r="MQ267" s="47"/>
      <c r="MR267" s="47"/>
      <c r="MS267" s="47"/>
      <c r="MT267" s="47"/>
      <c r="MU267" s="47"/>
      <c r="MV267" s="47"/>
      <c r="MW267" s="47"/>
      <c r="MX267" s="47"/>
      <c r="MY267" s="47"/>
      <c r="MZ267" s="47"/>
      <c r="NA267" s="47"/>
      <c r="NB267" s="47"/>
      <c r="NC267" s="47"/>
      <c r="ND267" s="47"/>
      <c r="NE267" s="47"/>
      <c r="NF267" s="47"/>
      <c r="NG267" s="47"/>
      <c r="NH267" s="47"/>
      <c r="NI267" s="47"/>
      <c r="NJ267" s="47"/>
      <c r="NK267" s="47"/>
      <c r="NL267" s="47"/>
      <c r="NM267" s="47"/>
      <c r="NN267" s="47"/>
      <c r="NO267" s="47"/>
      <c r="NP267" s="47"/>
      <c r="NQ267" s="47"/>
      <c r="NR267" s="47"/>
      <c r="NS267" s="47"/>
      <c r="NT267" s="47"/>
      <c r="NU267" s="47"/>
      <c r="NV267" s="47"/>
      <c r="NW267" s="47"/>
      <c r="NX267" s="47"/>
      <c r="NY267" s="47"/>
      <c r="NZ267" s="47"/>
      <c r="OA267" s="47"/>
      <c r="OB267" s="47"/>
      <c r="OC267" s="47"/>
      <c r="OD267" s="47"/>
      <c r="OE267" s="47"/>
      <c r="OF267" s="47"/>
      <c r="OG267" s="47"/>
      <c r="OH267" s="47"/>
      <c r="OI267" s="47"/>
      <c r="OJ267" s="47"/>
      <c r="OK267" s="47"/>
      <c r="OL267" s="47"/>
      <c r="OM267" s="47"/>
      <c r="ON267" s="47"/>
      <c r="OO267" s="47"/>
      <c r="OP267" s="47"/>
      <c r="OQ267" s="47"/>
      <c r="OR267" s="47"/>
      <c r="OS267" s="47"/>
      <c r="OT267" s="47"/>
      <c r="OU267" s="47"/>
      <c r="OV267" s="47"/>
      <c r="OW267" s="47"/>
      <c r="OX267" s="47"/>
      <c r="OY267" s="47"/>
      <c r="OZ267" s="47"/>
      <c r="PA267" s="47"/>
      <c r="PB267" s="47"/>
      <c r="PC267" s="47"/>
      <c r="PD267" s="47"/>
      <c r="PE267" s="47"/>
      <c r="PF267" s="47"/>
      <c r="PG267" s="47"/>
      <c r="PH267" s="47"/>
      <c r="PI267" s="47"/>
      <c r="PJ267" s="47"/>
      <c r="PK267" s="47"/>
      <c r="PL267" s="47"/>
      <c r="PM267" s="47"/>
      <c r="PN267" s="47"/>
      <c r="PO267" s="47"/>
      <c r="PP267" s="47"/>
      <c r="PQ267" s="47"/>
      <c r="PR267" s="47"/>
      <c r="PS267" s="47"/>
      <c r="PT267" s="47"/>
      <c r="PU267" s="47"/>
      <c r="PV267" s="47"/>
      <c r="PW267" s="47"/>
      <c r="PX267" s="47"/>
      <c r="PY267" s="47"/>
      <c r="PZ267" s="47"/>
      <c r="QA267" s="47"/>
      <c r="QB267" s="47"/>
      <c r="QC267" s="47"/>
      <c r="QD267" s="47"/>
      <c r="QE267" s="47"/>
      <c r="QF267" s="47"/>
      <c r="QG267" s="47"/>
      <c r="QH267" s="47"/>
      <c r="QI267" s="47"/>
      <c r="QJ267" s="47"/>
      <c r="QK267" s="47"/>
      <c r="QL267" s="47"/>
      <c r="QM267" s="47"/>
      <c r="QN267" s="47"/>
      <c r="QO267" s="47"/>
      <c r="QP267" s="47"/>
      <c r="QQ267" s="47"/>
      <c r="QR267" s="47"/>
      <c r="QS267" s="47"/>
      <c r="QT267" s="47"/>
      <c r="QU267" s="47"/>
      <c r="QV267" s="47"/>
      <c r="QW267" s="47"/>
      <c r="QX267" s="47"/>
      <c r="QY267" s="47"/>
      <c r="QZ267" s="47"/>
      <c r="RA267" s="47"/>
      <c r="RB267" s="47"/>
      <c r="RC267" s="47"/>
      <c r="RD267" s="47"/>
      <c r="RE267" s="47"/>
      <c r="RF267" s="47"/>
      <c r="RG267" s="47"/>
      <c r="RH267" s="47"/>
      <c r="RI267" s="47"/>
      <c r="RJ267" s="47"/>
      <c r="RK267" s="47"/>
      <c r="RL267" s="47"/>
      <c r="RM267" s="47"/>
      <c r="RN267" s="47"/>
      <c r="RO267" s="47"/>
      <c r="RP267" s="47"/>
      <c r="RQ267" s="47"/>
      <c r="RR267" s="47"/>
      <c r="RS267" s="47"/>
      <c r="RT267" s="47"/>
      <c r="RU267" s="47"/>
      <c r="RV267" s="47"/>
      <c r="RW267" s="47"/>
      <c r="RX267" s="47"/>
      <c r="RY267" s="47"/>
      <c r="RZ267" s="47"/>
      <c r="SA267" s="47"/>
    </row>
    <row r="268" spans="1:495" s="48" customFormat="1" ht="15" customHeight="1">
      <c r="A268" s="107" t="s">
        <v>122</v>
      </c>
      <c r="B268" s="108" t="s">
        <v>123</v>
      </c>
      <c r="C268" s="35" t="s">
        <v>4</v>
      </c>
      <c r="D268" s="20">
        <f>SUM(D269:D272)</f>
        <v>2591.5957399999998</v>
      </c>
      <c r="E268" s="20">
        <f>SUM(E269:E272)</f>
        <v>2591.5957399999998</v>
      </c>
      <c r="F268" s="20">
        <v>0</v>
      </c>
      <c r="G268" s="1">
        <f t="shared" si="99"/>
        <v>0</v>
      </c>
      <c r="H268" s="73" t="s">
        <v>124</v>
      </c>
      <c r="I268" s="73" t="s">
        <v>388</v>
      </c>
      <c r="J268" s="78" t="s">
        <v>146</v>
      </c>
      <c r="K268" s="75" t="s">
        <v>327</v>
      </c>
      <c r="L268" s="76" t="s">
        <v>148</v>
      </c>
      <c r="M268" s="77">
        <v>809</v>
      </c>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c r="CU268" s="47"/>
      <c r="CV268" s="47"/>
      <c r="CW268" s="47"/>
      <c r="CX268" s="47"/>
      <c r="CY268" s="47"/>
      <c r="CZ268" s="47"/>
      <c r="DA268" s="47"/>
      <c r="DB268" s="47"/>
      <c r="DC268" s="47"/>
      <c r="DD268" s="47"/>
      <c r="DE268" s="47"/>
      <c r="DF268" s="47"/>
      <c r="DG268" s="47"/>
      <c r="DH268" s="47"/>
      <c r="DI268" s="47"/>
      <c r="DJ268" s="47"/>
      <c r="DK268" s="47"/>
      <c r="DL268" s="47"/>
      <c r="DM268" s="47"/>
      <c r="DN268" s="47"/>
      <c r="DO268" s="47"/>
      <c r="DP268" s="47"/>
      <c r="DQ268" s="47"/>
      <c r="DR268" s="47"/>
      <c r="DS268" s="47"/>
      <c r="DT268" s="47"/>
      <c r="DU268" s="47"/>
      <c r="DV268" s="47"/>
      <c r="DW268" s="47"/>
      <c r="DX268" s="47"/>
      <c r="DY268" s="47"/>
      <c r="DZ268" s="47"/>
      <c r="EA268" s="47"/>
      <c r="EB268" s="47"/>
      <c r="EC268" s="47"/>
      <c r="ED268" s="47"/>
      <c r="EE268" s="47"/>
      <c r="EF268" s="47"/>
      <c r="EG268" s="47"/>
      <c r="EH268" s="47"/>
      <c r="EI268" s="47"/>
      <c r="EJ268" s="47"/>
      <c r="EK268" s="47"/>
      <c r="EL268" s="47"/>
      <c r="EM268" s="47"/>
      <c r="EN268" s="47"/>
      <c r="EO268" s="47"/>
      <c r="EP268" s="47"/>
      <c r="EQ268" s="47"/>
      <c r="ER268" s="47"/>
      <c r="ES268" s="47"/>
      <c r="ET268" s="47"/>
      <c r="EU268" s="47"/>
      <c r="EV268" s="47"/>
      <c r="EW268" s="47"/>
      <c r="EX268" s="47"/>
      <c r="EY268" s="47"/>
      <c r="EZ268" s="47"/>
      <c r="FA268" s="47"/>
      <c r="FB268" s="47"/>
      <c r="FC268" s="47"/>
      <c r="FD268" s="47"/>
      <c r="FE268" s="47"/>
      <c r="FF268" s="47"/>
      <c r="FG268" s="47"/>
      <c r="FH268" s="47"/>
      <c r="FI268" s="47"/>
      <c r="FJ268" s="47"/>
      <c r="FK268" s="47"/>
      <c r="FL268" s="47"/>
      <c r="FM268" s="47"/>
      <c r="FN268" s="47"/>
      <c r="FO268" s="47"/>
      <c r="FP268" s="47"/>
      <c r="FQ268" s="47"/>
      <c r="FR268" s="47"/>
      <c r="FS268" s="47"/>
      <c r="FT268" s="47"/>
      <c r="FU268" s="47"/>
      <c r="FV268" s="47"/>
      <c r="FW268" s="47"/>
      <c r="FX268" s="47"/>
      <c r="FY268" s="47"/>
      <c r="FZ268" s="47"/>
      <c r="GA268" s="47"/>
      <c r="GB268" s="47"/>
      <c r="GC268" s="47"/>
      <c r="GD268" s="47"/>
      <c r="GE268" s="47"/>
      <c r="GF268" s="47"/>
      <c r="GG268" s="47"/>
      <c r="GH268" s="47"/>
      <c r="GI268" s="47"/>
      <c r="GJ268" s="47"/>
      <c r="GK268" s="47"/>
      <c r="GL268" s="47"/>
      <c r="GM268" s="47"/>
      <c r="GN268" s="47"/>
      <c r="GO268" s="47"/>
      <c r="GP268" s="47"/>
      <c r="GQ268" s="47"/>
      <c r="GR268" s="47"/>
      <c r="GS268" s="47"/>
      <c r="GT268" s="47"/>
      <c r="GU268" s="47"/>
      <c r="GV268" s="47"/>
      <c r="GW268" s="47"/>
      <c r="GX268" s="47"/>
      <c r="GY268" s="47"/>
      <c r="GZ268" s="47"/>
      <c r="HA268" s="47"/>
      <c r="HB268" s="47"/>
      <c r="HC268" s="47"/>
      <c r="HD268" s="47"/>
      <c r="HE268" s="47"/>
      <c r="HF268" s="47"/>
      <c r="HG268" s="47"/>
      <c r="HH268" s="47"/>
      <c r="HI268" s="47"/>
      <c r="HJ268" s="47"/>
      <c r="HK268" s="47"/>
      <c r="HL268" s="47"/>
      <c r="HM268" s="47"/>
      <c r="HN268" s="47"/>
      <c r="HO268" s="47"/>
      <c r="HP268" s="47"/>
      <c r="HQ268" s="47"/>
      <c r="HR268" s="47"/>
      <c r="HS268" s="47"/>
      <c r="HT268" s="47"/>
      <c r="HU268" s="47"/>
      <c r="HV268" s="47"/>
      <c r="HW268" s="47"/>
      <c r="HX268" s="47"/>
      <c r="HY268" s="47"/>
      <c r="HZ268" s="47"/>
      <c r="IA268" s="47"/>
      <c r="IB268" s="47"/>
      <c r="IC268" s="47"/>
      <c r="ID268" s="47"/>
      <c r="IE268" s="47"/>
      <c r="IF268" s="47"/>
      <c r="IG268" s="47"/>
      <c r="IH268" s="47"/>
      <c r="II268" s="47"/>
      <c r="IJ268" s="47"/>
      <c r="IK268" s="47"/>
      <c r="IL268" s="47"/>
      <c r="IM268" s="47"/>
      <c r="IN268" s="47"/>
      <c r="IO268" s="47"/>
      <c r="IP268" s="47"/>
      <c r="IQ268" s="47"/>
      <c r="IR268" s="47"/>
      <c r="IS268" s="47"/>
      <c r="IT268" s="47"/>
      <c r="IU268" s="47"/>
      <c r="IV268" s="47"/>
      <c r="IW268" s="47"/>
      <c r="IX268" s="47"/>
      <c r="IY268" s="47"/>
      <c r="IZ268" s="47"/>
      <c r="JA268" s="47"/>
      <c r="JB268" s="47"/>
      <c r="JC268" s="47"/>
      <c r="JD268" s="47"/>
      <c r="JE268" s="47"/>
      <c r="JF268" s="47"/>
      <c r="JG268" s="47"/>
      <c r="JH268" s="47"/>
      <c r="JI268" s="47"/>
      <c r="JJ268" s="47"/>
      <c r="JK268" s="47"/>
      <c r="JL268" s="47"/>
      <c r="JM268" s="47"/>
      <c r="JN268" s="47"/>
      <c r="JO268" s="47"/>
      <c r="JP268" s="47"/>
      <c r="JQ268" s="47"/>
      <c r="JR268" s="47"/>
      <c r="JS268" s="47"/>
      <c r="JT268" s="47"/>
      <c r="JU268" s="47"/>
      <c r="JV268" s="47"/>
      <c r="JW268" s="47"/>
      <c r="JX268" s="47"/>
      <c r="JY268" s="47"/>
      <c r="JZ268" s="47"/>
      <c r="KA268" s="47"/>
      <c r="KB268" s="47"/>
      <c r="KC268" s="47"/>
      <c r="KD268" s="47"/>
      <c r="KE268" s="47"/>
      <c r="KF268" s="47"/>
      <c r="KG268" s="47"/>
      <c r="KH268" s="47"/>
      <c r="KI268" s="47"/>
      <c r="KJ268" s="47"/>
      <c r="KK268" s="47"/>
      <c r="KL268" s="47"/>
      <c r="KM268" s="47"/>
      <c r="KN268" s="47"/>
      <c r="KO268" s="47"/>
      <c r="KP268" s="47"/>
      <c r="KQ268" s="47"/>
      <c r="KR268" s="47"/>
      <c r="KS268" s="47"/>
      <c r="KT268" s="47"/>
      <c r="KU268" s="47"/>
      <c r="KV268" s="47"/>
      <c r="KW268" s="47"/>
      <c r="KX268" s="47"/>
      <c r="KY268" s="47"/>
      <c r="KZ268" s="47"/>
      <c r="LA268" s="47"/>
      <c r="LB268" s="47"/>
      <c r="LC268" s="47"/>
      <c r="LD268" s="47"/>
      <c r="LE268" s="47"/>
      <c r="LF268" s="47"/>
      <c r="LG268" s="47"/>
      <c r="LH268" s="47"/>
      <c r="LI268" s="47"/>
      <c r="LJ268" s="47"/>
      <c r="LK268" s="47"/>
      <c r="LL268" s="47"/>
      <c r="LM268" s="47"/>
      <c r="LN268" s="47"/>
      <c r="LO268" s="47"/>
      <c r="LP268" s="47"/>
      <c r="LQ268" s="47"/>
      <c r="LR268" s="47"/>
      <c r="LS268" s="47"/>
      <c r="LT268" s="47"/>
      <c r="LU268" s="47"/>
      <c r="LV268" s="47"/>
      <c r="LW268" s="47"/>
      <c r="LX268" s="47"/>
      <c r="LY268" s="47"/>
      <c r="LZ268" s="47"/>
      <c r="MA268" s="47"/>
      <c r="MB268" s="47"/>
      <c r="MC268" s="47"/>
      <c r="MD268" s="47"/>
      <c r="ME268" s="47"/>
      <c r="MF268" s="47"/>
      <c r="MG268" s="47"/>
      <c r="MH268" s="47"/>
      <c r="MI268" s="47"/>
      <c r="MJ268" s="47"/>
      <c r="MK268" s="47"/>
      <c r="ML268" s="47"/>
      <c r="MM268" s="47"/>
      <c r="MN268" s="47"/>
      <c r="MO268" s="47"/>
      <c r="MP268" s="47"/>
      <c r="MQ268" s="47"/>
      <c r="MR268" s="47"/>
      <c r="MS268" s="47"/>
      <c r="MT268" s="47"/>
      <c r="MU268" s="47"/>
      <c r="MV268" s="47"/>
      <c r="MW268" s="47"/>
      <c r="MX268" s="47"/>
      <c r="MY268" s="47"/>
      <c r="MZ268" s="47"/>
      <c r="NA268" s="47"/>
      <c r="NB268" s="47"/>
      <c r="NC268" s="47"/>
      <c r="ND268" s="47"/>
      <c r="NE268" s="47"/>
      <c r="NF268" s="47"/>
      <c r="NG268" s="47"/>
      <c r="NH268" s="47"/>
      <c r="NI268" s="47"/>
      <c r="NJ268" s="47"/>
      <c r="NK268" s="47"/>
      <c r="NL268" s="47"/>
      <c r="NM268" s="47"/>
      <c r="NN268" s="47"/>
      <c r="NO268" s="47"/>
      <c r="NP268" s="47"/>
      <c r="NQ268" s="47"/>
      <c r="NR268" s="47"/>
      <c r="NS268" s="47"/>
      <c r="NT268" s="47"/>
      <c r="NU268" s="47"/>
      <c r="NV268" s="47"/>
      <c r="NW268" s="47"/>
      <c r="NX268" s="47"/>
      <c r="NY268" s="47"/>
      <c r="NZ268" s="47"/>
      <c r="OA268" s="47"/>
      <c r="OB268" s="47"/>
      <c r="OC268" s="47"/>
      <c r="OD268" s="47"/>
      <c r="OE268" s="47"/>
      <c r="OF268" s="47"/>
      <c r="OG268" s="47"/>
      <c r="OH268" s="47"/>
      <c r="OI268" s="47"/>
      <c r="OJ268" s="47"/>
      <c r="OK268" s="47"/>
      <c r="OL268" s="47"/>
      <c r="OM268" s="47"/>
      <c r="ON268" s="47"/>
      <c r="OO268" s="47"/>
      <c r="OP268" s="47"/>
      <c r="OQ268" s="47"/>
      <c r="OR268" s="47"/>
      <c r="OS268" s="47"/>
      <c r="OT268" s="47"/>
      <c r="OU268" s="47"/>
      <c r="OV268" s="47"/>
      <c r="OW268" s="47"/>
      <c r="OX268" s="47"/>
      <c r="OY268" s="47"/>
      <c r="OZ268" s="47"/>
      <c r="PA268" s="47"/>
      <c r="PB268" s="47"/>
      <c r="PC268" s="47"/>
      <c r="PD268" s="47"/>
      <c r="PE268" s="47"/>
      <c r="PF268" s="47"/>
      <c r="PG268" s="47"/>
      <c r="PH268" s="47"/>
      <c r="PI268" s="47"/>
      <c r="PJ268" s="47"/>
      <c r="PK268" s="47"/>
      <c r="PL268" s="47"/>
      <c r="PM268" s="47"/>
      <c r="PN268" s="47"/>
      <c r="PO268" s="47"/>
      <c r="PP268" s="47"/>
      <c r="PQ268" s="47"/>
      <c r="PR268" s="47"/>
      <c r="PS268" s="47"/>
      <c r="PT268" s="47"/>
      <c r="PU268" s="47"/>
      <c r="PV268" s="47"/>
      <c r="PW268" s="47"/>
      <c r="PX268" s="47"/>
      <c r="PY268" s="47"/>
      <c r="PZ268" s="47"/>
      <c r="QA268" s="47"/>
      <c r="QB268" s="47"/>
      <c r="QC268" s="47"/>
      <c r="QD268" s="47"/>
      <c r="QE268" s="47"/>
      <c r="QF268" s="47"/>
      <c r="QG268" s="47"/>
      <c r="QH268" s="47"/>
      <c r="QI268" s="47"/>
      <c r="QJ268" s="47"/>
      <c r="QK268" s="47"/>
      <c r="QL268" s="47"/>
      <c r="QM268" s="47"/>
      <c r="QN268" s="47"/>
      <c r="QO268" s="47"/>
      <c r="QP268" s="47"/>
      <c r="QQ268" s="47"/>
      <c r="QR268" s="47"/>
      <c r="QS268" s="47"/>
      <c r="QT268" s="47"/>
      <c r="QU268" s="47"/>
      <c r="QV268" s="47"/>
      <c r="QW268" s="47"/>
      <c r="QX268" s="47"/>
      <c r="QY268" s="47"/>
      <c r="QZ268" s="47"/>
      <c r="RA268" s="47"/>
      <c r="RB268" s="47"/>
      <c r="RC268" s="47"/>
      <c r="RD268" s="47"/>
      <c r="RE268" s="47"/>
      <c r="RF268" s="47"/>
      <c r="RG268" s="47"/>
      <c r="RH268" s="47"/>
      <c r="RI268" s="47"/>
      <c r="RJ268" s="47"/>
      <c r="RK268" s="47"/>
      <c r="RL268" s="47"/>
      <c r="RM268" s="47"/>
      <c r="RN268" s="47"/>
      <c r="RO268" s="47"/>
      <c r="RP268" s="47"/>
      <c r="RQ268" s="47"/>
      <c r="RR268" s="47"/>
      <c r="RS268" s="47"/>
      <c r="RT268" s="47"/>
      <c r="RU268" s="47"/>
      <c r="RV268" s="47"/>
      <c r="RW268" s="47"/>
      <c r="RX268" s="47"/>
      <c r="RY268" s="47"/>
      <c r="RZ268" s="47"/>
      <c r="SA268" s="47"/>
    </row>
    <row r="269" spans="1:495" s="48" customFormat="1" ht="12.75">
      <c r="A269" s="107"/>
      <c r="B269" s="108"/>
      <c r="C269" s="35" t="s">
        <v>5</v>
      </c>
      <c r="D269" s="20">
        <v>155.49574000000001</v>
      </c>
      <c r="E269" s="20">
        <v>155.49574000000001</v>
      </c>
      <c r="F269" s="20">
        <v>0</v>
      </c>
      <c r="G269" s="1">
        <f t="shared" si="99"/>
        <v>0</v>
      </c>
      <c r="H269" s="73"/>
      <c r="I269" s="73"/>
      <c r="J269" s="79"/>
      <c r="K269" s="75"/>
      <c r="L269" s="76"/>
      <c r="M269" s="7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c r="CU269" s="47"/>
      <c r="CV269" s="47"/>
      <c r="CW269" s="47"/>
      <c r="CX269" s="47"/>
      <c r="CY269" s="47"/>
      <c r="CZ269" s="47"/>
      <c r="DA269" s="47"/>
      <c r="DB269" s="47"/>
      <c r="DC269" s="47"/>
      <c r="DD269" s="47"/>
      <c r="DE269" s="47"/>
      <c r="DF269" s="47"/>
      <c r="DG269" s="47"/>
      <c r="DH269" s="47"/>
      <c r="DI269" s="47"/>
      <c r="DJ269" s="47"/>
      <c r="DK269" s="47"/>
      <c r="DL269" s="47"/>
      <c r="DM269" s="47"/>
      <c r="DN269" s="47"/>
      <c r="DO269" s="47"/>
      <c r="DP269" s="47"/>
      <c r="DQ269" s="47"/>
      <c r="DR269" s="47"/>
      <c r="DS269" s="47"/>
      <c r="DT269" s="47"/>
      <c r="DU269" s="47"/>
      <c r="DV269" s="47"/>
      <c r="DW269" s="47"/>
      <c r="DX269" s="47"/>
      <c r="DY269" s="47"/>
      <c r="DZ269" s="47"/>
      <c r="EA269" s="47"/>
      <c r="EB269" s="47"/>
      <c r="EC269" s="47"/>
      <c r="ED269" s="47"/>
      <c r="EE269" s="47"/>
      <c r="EF269" s="47"/>
      <c r="EG269" s="47"/>
      <c r="EH269" s="47"/>
      <c r="EI269" s="47"/>
      <c r="EJ269" s="47"/>
      <c r="EK269" s="47"/>
      <c r="EL269" s="47"/>
      <c r="EM269" s="47"/>
      <c r="EN269" s="47"/>
      <c r="EO269" s="47"/>
      <c r="EP269" s="47"/>
      <c r="EQ269" s="47"/>
      <c r="ER269" s="47"/>
      <c r="ES269" s="47"/>
      <c r="ET269" s="47"/>
      <c r="EU269" s="47"/>
      <c r="EV269" s="47"/>
      <c r="EW269" s="47"/>
      <c r="EX269" s="47"/>
      <c r="EY269" s="47"/>
      <c r="EZ269" s="47"/>
      <c r="FA269" s="47"/>
      <c r="FB269" s="47"/>
      <c r="FC269" s="47"/>
      <c r="FD269" s="47"/>
      <c r="FE269" s="47"/>
      <c r="FF269" s="47"/>
      <c r="FG269" s="47"/>
      <c r="FH269" s="47"/>
      <c r="FI269" s="47"/>
      <c r="FJ269" s="47"/>
      <c r="FK269" s="47"/>
      <c r="FL269" s="47"/>
      <c r="FM269" s="47"/>
      <c r="FN269" s="47"/>
      <c r="FO269" s="47"/>
      <c r="FP269" s="47"/>
      <c r="FQ269" s="47"/>
      <c r="FR269" s="47"/>
      <c r="FS269" s="47"/>
      <c r="FT269" s="47"/>
      <c r="FU269" s="47"/>
      <c r="FV269" s="47"/>
      <c r="FW269" s="47"/>
      <c r="FX269" s="47"/>
      <c r="FY269" s="47"/>
      <c r="FZ269" s="47"/>
      <c r="GA269" s="47"/>
      <c r="GB269" s="47"/>
      <c r="GC269" s="47"/>
      <c r="GD269" s="47"/>
      <c r="GE269" s="47"/>
      <c r="GF269" s="47"/>
      <c r="GG269" s="47"/>
      <c r="GH269" s="47"/>
      <c r="GI269" s="47"/>
      <c r="GJ269" s="47"/>
      <c r="GK269" s="47"/>
      <c r="GL269" s="47"/>
      <c r="GM269" s="47"/>
      <c r="GN269" s="47"/>
      <c r="GO269" s="47"/>
      <c r="GP269" s="47"/>
      <c r="GQ269" s="47"/>
      <c r="GR269" s="47"/>
      <c r="GS269" s="47"/>
      <c r="GT269" s="47"/>
      <c r="GU269" s="47"/>
      <c r="GV269" s="47"/>
      <c r="GW269" s="47"/>
      <c r="GX269" s="47"/>
      <c r="GY269" s="47"/>
      <c r="GZ269" s="47"/>
      <c r="HA269" s="47"/>
      <c r="HB269" s="47"/>
      <c r="HC269" s="47"/>
      <c r="HD269" s="47"/>
      <c r="HE269" s="47"/>
      <c r="HF269" s="47"/>
      <c r="HG269" s="47"/>
      <c r="HH269" s="47"/>
      <c r="HI269" s="47"/>
      <c r="HJ269" s="47"/>
      <c r="HK269" s="47"/>
      <c r="HL269" s="47"/>
      <c r="HM269" s="47"/>
      <c r="HN269" s="47"/>
      <c r="HO269" s="47"/>
      <c r="HP269" s="47"/>
      <c r="HQ269" s="47"/>
      <c r="HR269" s="47"/>
      <c r="HS269" s="47"/>
      <c r="HT269" s="47"/>
      <c r="HU269" s="47"/>
      <c r="HV269" s="47"/>
      <c r="HW269" s="47"/>
      <c r="HX269" s="47"/>
      <c r="HY269" s="47"/>
      <c r="HZ269" s="47"/>
      <c r="IA269" s="47"/>
      <c r="IB269" s="47"/>
      <c r="IC269" s="47"/>
      <c r="ID269" s="47"/>
      <c r="IE269" s="47"/>
      <c r="IF269" s="47"/>
      <c r="IG269" s="47"/>
      <c r="IH269" s="47"/>
      <c r="II269" s="47"/>
      <c r="IJ269" s="47"/>
      <c r="IK269" s="47"/>
      <c r="IL269" s="47"/>
      <c r="IM269" s="47"/>
      <c r="IN269" s="47"/>
      <c r="IO269" s="47"/>
      <c r="IP269" s="47"/>
      <c r="IQ269" s="47"/>
      <c r="IR269" s="47"/>
      <c r="IS269" s="47"/>
      <c r="IT269" s="47"/>
      <c r="IU269" s="47"/>
      <c r="IV269" s="47"/>
      <c r="IW269" s="47"/>
      <c r="IX269" s="47"/>
      <c r="IY269" s="47"/>
      <c r="IZ269" s="47"/>
      <c r="JA269" s="47"/>
      <c r="JB269" s="47"/>
      <c r="JC269" s="47"/>
      <c r="JD269" s="47"/>
      <c r="JE269" s="47"/>
      <c r="JF269" s="47"/>
      <c r="JG269" s="47"/>
      <c r="JH269" s="47"/>
      <c r="JI269" s="47"/>
      <c r="JJ269" s="47"/>
      <c r="JK269" s="47"/>
      <c r="JL269" s="47"/>
      <c r="JM269" s="47"/>
      <c r="JN269" s="47"/>
      <c r="JO269" s="47"/>
      <c r="JP269" s="47"/>
      <c r="JQ269" s="47"/>
      <c r="JR269" s="47"/>
      <c r="JS269" s="47"/>
      <c r="JT269" s="47"/>
      <c r="JU269" s="47"/>
      <c r="JV269" s="47"/>
      <c r="JW269" s="47"/>
      <c r="JX269" s="47"/>
      <c r="JY269" s="47"/>
      <c r="JZ269" s="47"/>
      <c r="KA269" s="47"/>
      <c r="KB269" s="47"/>
      <c r="KC269" s="47"/>
      <c r="KD269" s="47"/>
      <c r="KE269" s="47"/>
      <c r="KF269" s="47"/>
      <c r="KG269" s="47"/>
      <c r="KH269" s="47"/>
      <c r="KI269" s="47"/>
      <c r="KJ269" s="47"/>
      <c r="KK269" s="47"/>
      <c r="KL269" s="47"/>
      <c r="KM269" s="47"/>
      <c r="KN269" s="47"/>
      <c r="KO269" s="47"/>
      <c r="KP269" s="47"/>
      <c r="KQ269" s="47"/>
      <c r="KR269" s="47"/>
      <c r="KS269" s="47"/>
      <c r="KT269" s="47"/>
      <c r="KU269" s="47"/>
      <c r="KV269" s="47"/>
      <c r="KW269" s="47"/>
      <c r="KX269" s="47"/>
      <c r="KY269" s="47"/>
      <c r="KZ269" s="47"/>
      <c r="LA269" s="47"/>
      <c r="LB269" s="47"/>
      <c r="LC269" s="47"/>
      <c r="LD269" s="47"/>
      <c r="LE269" s="47"/>
      <c r="LF269" s="47"/>
      <c r="LG269" s="47"/>
      <c r="LH269" s="47"/>
      <c r="LI269" s="47"/>
      <c r="LJ269" s="47"/>
      <c r="LK269" s="47"/>
      <c r="LL269" s="47"/>
      <c r="LM269" s="47"/>
      <c r="LN269" s="47"/>
      <c r="LO269" s="47"/>
      <c r="LP269" s="47"/>
      <c r="LQ269" s="47"/>
      <c r="LR269" s="47"/>
      <c r="LS269" s="47"/>
      <c r="LT269" s="47"/>
      <c r="LU269" s="47"/>
      <c r="LV269" s="47"/>
      <c r="LW269" s="47"/>
      <c r="LX269" s="47"/>
      <c r="LY269" s="47"/>
      <c r="LZ269" s="47"/>
      <c r="MA269" s="47"/>
      <c r="MB269" s="47"/>
      <c r="MC269" s="47"/>
      <c r="MD269" s="47"/>
      <c r="ME269" s="47"/>
      <c r="MF269" s="47"/>
      <c r="MG269" s="47"/>
      <c r="MH269" s="47"/>
      <c r="MI269" s="47"/>
      <c r="MJ269" s="47"/>
      <c r="MK269" s="47"/>
      <c r="ML269" s="47"/>
      <c r="MM269" s="47"/>
      <c r="MN269" s="47"/>
      <c r="MO269" s="47"/>
      <c r="MP269" s="47"/>
      <c r="MQ269" s="47"/>
      <c r="MR269" s="47"/>
      <c r="MS269" s="47"/>
      <c r="MT269" s="47"/>
      <c r="MU269" s="47"/>
      <c r="MV269" s="47"/>
      <c r="MW269" s="47"/>
      <c r="MX269" s="47"/>
      <c r="MY269" s="47"/>
      <c r="MZ269" s="47"/>
      <c r="NA269" s="47"/>
      <c r="NB269" s="47"/>
      <c r="NC269" s="47"/>
      <c r="ND269" s="47"/>
      <c r="NE269" s="47"/>
      <c r="NF269" s="47"/>
      <c r="NG269" s="47"/>
      <c r="NH269" s="47"/>
      <c r="NI269" s="47"/>
      <c r="NJ269" s="47"/>
      <c r="NK269" s="47"/>
      <c r="NL269" s="47"/>
      <c r="NM269" s="47"/>
      <c r="NN269" s="47"/>
      <c r="NO269" s="47"/>
      <c r="NP269" s="47"/>
      <c r="NQ269" s="47"/>
      <c r="NR269" s="47"/>
      <c r="NS269" s="47"/>
      <c r="NT269" s="47"/>
      <c r="NU269" s="47"/>
      <c r="NV269" s="47"/>
      <c r="NW269" s="47"/>
      <c r="NX269" s="47"/>
      <c r="NY269" s="47"/>
      <c r="NZ269" s="47"/>
      <c r="OA269" s="47"/>
      <c r="OB269" s="47"/>
      <c r="OC269" s="47"/>
      <c r="OD269" s="47"/>
      <c r="OE269" s="47"/>
      <c r="OF269" s="47"/>
      <c r="OG269" s="47"/>
      <c r="OH269" s="47"/>
      <c r="OI269" s="47"/>
      <c r="OJ269" s="47"/>
      <c r="OK269" s="47"/>
      <c r="OL269" s="47"/>
      <c r="OM269" s="47"/>
      <c r="ON269" s="47"/>
      <c r="OO269" s="47"/>
      <c r="OP269" s="47"/>
      <c r="OQ269" s="47"/>
      <c r="OR269" s="47"/>
      <c r="OS269" s="47"/>
      <c r="OT269" s="47"/>
      <c r="OU269" s="47"/>
      <c r="OV269" s="47"/>
      <c r="OW269" s="47"/>
      <c r="OX269" s="47"/>
      <c r="OY269" s="47"/>
      <c r="OZ269" s="47"/>
      <c r="PA269" s="47"/>
      <c r="PB269" s="47"/>
      <c r="PC269" s="47"/>
      <c r="PD269" s="47"/>
      <c r="PE269" s="47"/>
      <c r="PF269" s="47"/>
      <c r="PG269" s="47"/>
      <c r="PH269" s="47"/>
      <c r="PI269" s="47"/>
      <c r="PJ269" s="47"/>
      <c r="PK269" s="47"/>
      <c r="PL269" s="47"/>
      <c r="PM269" s="47"/>
      <c r="PN269" s="47"/>
      <c r="PO269" s="47"/>
      <c r="PP269" s="47"/>
      <c r="PQ269" s="47"/>
      <c r="PR269" s="47"/>
      <c r="PS269" s="47"/>
      <c r="PT269" s="47"/>
      <c r="PU269" s="47"/>
      <c r="PV269" s="47"/>
      <c r="PW269" s="47"/>
      <c r="PX269" s="47"/>
      <c r="PY269" s="47"/>
      <c r="PZ269" s="47"/>
      <c r="QA269" s="47"/>
      <c r="QB269" s="47"/>
      <c r="QC269" s="47"/>
      <c r="QD269" s="47"/>
      <c r="QE269" s="47"/>
      <c r="QF269" s="47"/>
      <c r="QG269" s="47"/>
      <c r="QH269" s="47"/>
      <c r="QI269" s="47"/>
      <c r="QJ269" s="47"/>
      <c r="QK269" s="47"/>
      <c r="QL269" s="47"/>
      <c r="QM269" s="47"/>
      <c r="QN269" s="47"/>
      <c r="QO269" s="47"/>
      <c r="QP269" s="47"/>
      <c r="QQ269" s="47"/>
      <c r="QR269" s="47"/>
      <c r="QS269" s="47"/>
      <c r="QT269" s="47"/>
      <c r="QU269" s="47"/>
      <c r="QV269" s="47"/>
      <c r="QW269" s="47"/>
      <c r="QX269" s="47"/>
      <c r="QY269" s="47"/>
      <c r="QZ269" s="47"/>
      <c r="RA269" s="47"/>
      <c r="RB269" s="47"/>
      <c r="RC269" s="47"/>
      <c r="RD269" s="47"/>
      <c r="RE269" s="47"/>
      <c r="RF269" s="47"/>
      <c r="RG269" s="47"/>
      <c r="RH269" s="47"/>
      <c r="RI269" s="47"/>
      <c r="RJ269" s="47"/>
      <c r="RK269" s="47"/>
      <c r="RL269" s="47"/>
      <c r="RM269" s="47"/>
      <c r="RN269" s="47"/>
      <c r="RO269" s="47"/>
      <c r="RP269" s="47"/>
      <c r="RQ269" s="47"/>
      <c r="RR269" s="47"/>
      <c r="RS269" s="47"/>
      <c r="RT269" s="47"/>
      <c r="RU269" s="47"/>
      <c r="RV269" s="47"/>
      <c r="RW269" s="47"/>
      <c r="RX269" s="47"/>
      <c r="RY269" s="47"/>
      <c r="RZ269" s="47"/>
      <c r="SA269" s="47"/>
    </row>
    <row r="270" spans="1:495" s="48" customFormat="1" ht="12.75">
      <c r="A270" s="107"/>
      <c r="B270" s="108"/>
      <c r="C270" s="35" t="s">
        <v>6</v>
      </c>
      <c r="D270" s="20">
        <v>2436.1</v>
      </c>
      <c r="E270" s="20">
        <v>2436.1</v>
      </c>
      <c r="F270" s="20">
        <v>0</v>
      </c>
      <c r="G270" s="1">
        <f t="shared" si="99"/>
        <v>0</v>
      </c>
      <c r="H270" s="73"/>
      <c r="I270" s="73"/>
      <c r="J270" s="79"/>
      <c r="K270" s="75"/>
      <c r="L270" s="76"/>
      <c r="M270" s="7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47"/>
      <c r="BG270" s="47"/>
      <c r="BH270" s="47"/>
      <c r="BI270" s="47"/>
      <c r="BJ270" s="47"/>
      <c r="BK270" s="47"/>
      <c r="BL270" s="47"/>
      <c r="BM270" s="47"/>
      <c r="BN270" s="47"/>
      <c r="BO270" s="47"/>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c r="CU270" s="47"/>
      <c r="CV270" s="47"/>
      <c r="CW270" s="47"/>
      <c r="CX270" s="47"/>
      <c r="CY270" s="47"/>
      <c r="CZ270" s="47"/>
      <c r="DA270" s="47"/>
      <c r="DB270" s="47"/>
      <c r="DC270" s="47"/>
      <c r="DD270" s="47"/>
      <c r="DE270" s="47"/>
      <c r="DF270" s="47"/>
      <c r="DG270" s="47"/>
      <c r="DH270" s="47"/>
      <c r="DI270" s="47"/>
      <c r="DJ270" s="47"/>
      <c r="DK270" s="47"/>
      <c r="DL270" s="47"/>
      <c r="DM270" s="47"/>
      <c r="DN270" s="47"/>
      <c r="DO270" s="47"/>
      <c r="DP270" s="47"/>
      <c r="DQ270" s="47"/>
      <c r="DR270" s="47"/>
      <c r="DS270" s="47"/>
      <c r="DT270" s="47"/>
      <c r="DU270" s="47"/>
      <c r="DV270" s="47"/>
      <c r="DW270" s="47"/>
      <c r="DX270" s="47"/>
      <c r="DY270" s="47"/>
      <c r="DZ270" s="47"/>
      <c r="EA270" s="47"/>
      <c r="EB270" s="47"/>
      <c r="EC270" s="47"/>
      <c r="ED270" s="47"/>
      <c r="EE270" s="47"/>
      <c r="EF270" s="47"/>
      <c r="EG270" s="47"/>
      <c r="EH270" s="47"/>
      <c r="EI270" s="47"/>
      <c r="EJ270" s="47"/>
      <c r="EK270" s="47"/>
      <c r="EL270" s="47"/>
      <c r="EM270" s="47"/>
      <c r="EN270" s="47"/>
      <c r="EO270" s="47"/>
      <c r="EP270" s="47"/>
      <c r="EQ270" s="47"/>
      <c r="ER270" s="47"/>
      <c r="ES270" s="47"/>
      <c r="ET270" s="47"/>
      <c r="EU270" s="47"/>
      <c r="EV270" s="47"/>
      <c r="EW270" s="47"/>
      <c r="EX270" s="47"/>
      <c r="EY270" s="47"/>
      <c r="EZ270" s="47"/>
      <c r="FA270" s="47"/>
      <c r="FB270" s="47"/>
      <c r="FC270" s="47"/>
      <c r="FD270" s="47"/>
      <c r="FE270" s="47"/>
      <c r="FF270" s="47"/>
      <c r="FG270" s="47"/>
      <c r="FH270" s="47"/>
      <c r="FI270" s="47"/>
      <c r="FJ270" s="47"/>
      <c r="FK270" s="47"/>
      <c r="FL270" s="47"/>
      <c r="FM270" s="47"/>
      <c r="FN270" s="47"/>
      <c r="FO270" s="47"/>
      <c r="FP270" s="47"/>
      <c r="FQ270" s="47"/>
      <c r="FR270" s="47"/>
      <c r="FS270" s="47"/>
      <c r="FT270" s="47"/>
      <c r="FU270" s="47"/>
      <c r="FV270" s="47"/>
      <c r="FW270" s="47"/>
      <c r="FX270" s="47"/>
      <c r="FY270" s="47"/>
      <c r="FZ270" s="47"/>
      <c r="GA270" s="47"/>
      <c r="GB270" s="47"/>
      <c r="GC270" s="47"/>
      <c r="GD270" s="47"/>
      <c r="GE270" s="47"/>
      <c r="GF270" s="47"/>
      <c r="GG270" s="47"/>
      <c r="GH270" s="47"/>
      <c r="GI270" s="47"/>
      <c r="GJ270" s="47"/>
      <c r="GK270" s="47"/>
      <c r="GL270" s="47"/>
      <c r="GM270" s="47"/>
      <c r="GN270" s="47"/>
      <c r="GO270" s="47"/>
      <c r="GP270" s="47"/>
      <c r="GQ270" s="47"/>
      <c r="GR270" s="47"/>
      <c r="GS270" s="47"/>
      <c r="GT270" s="47"/>
      <c r="GU270" s="47"/>
      <c r="GV270" s="47"/>
      <c r="GW270" s="47"/>
      <c r="GX270" s="47"/>
      <c r="GY270" s="47"/>
      <c r="GZ270" s="47"/>
      <c r="HA270" s="47"/>
      <c r="HB270" s="47"/>
      <c r="HC270" s="47"/>
      <c r="HD270" s="47"/>
      <c r="HE270" s="47"/>
      <c r="HF270" s="47"/>
      <c r="HG270" s="47"/>
      <c r="HH270" s="47"/>
      <c r="HI270" s="47"/>
      <c r="HJ270" s="47"/>
      <c r="HK270" s="47"/>
      <c r="HL270" s="47"/>
      <c r="HM270" s="47"/>
      <c r="HN270" s="47"/>
      <c r="HO270" s="47"/>
      <c r="HP270" s="47"/>
      <c r="HQ270" s="47"/>
      <c r="HR270" s="47"/>
      <c r="HS270" s="47"/>
      <c r="HT270" s="47"/>
      <c r="HU270" s="47"/>
      <c r="HV270" s="47"/>
      <c r="HW270" s="47"/>
      <c r="HX270" s="47"/>
      <c r="HY270" s="47"/>
      <c r="HZ270" s="47"/>
      <c r="IA270" s="47"/>
      <c r="IB270" s="47"/>
      <c r="IC270" s="47"/>
      <c r="ID270" s="47"/>
      <c r="IE270" s="47"/>
      <c r="IF270" s="47"/>
      <c r="IG270" s="47"/>
      <c r="IH270" s="47"/>
      <c r="II270" s="47"/>
      <c r="IJ270" s="47"/>
      <c r="IK270" s="47"/>
      <c r="IL270" s="47"/>
      <c r="IM270" s="47"/>
      <c r="IN270" s="47"/>
      <c r="IO270" s="47"/>
      <c r="IP270" s="47"/>
      <c r="IQ270" s="47"/>
      <c r="IR270" s="47"/>
      <c r="IS270" s="47"/>
      <c r="IT270" s="47"/>
      <c r="IU270" s="47"/>
      <c r="IV270" s="47"/>
      <c r="IW270" s="47"/>
      <c r="IX270" s="47"/>
      <c r="IY270" s="47"/>
      <c r="IZ270" s="47"/>
      <c r="JA270" s="47"/>
      <c r="JB270" s="47"/>
      <c r="JC270" s="47"/>
      <c r="JD270" s="47"/>
      <c r="JE270" s="47"/>
      <c r="JF270" s="47"/>
      <c r="JG270" s="47"/>
      <c r="JH270" s="47"/>
      <c r="JI270" s="47"/>
      <c r="JJ270" s="47"/>
      <c r="JK270" s="47"/>
      <c r="JL270" s="47"/>
      <c r="JM270" s="47"/>
      <c r="JN270" s="47"/>
      <c r="JO270" s="47"/>
      <c r="JP270" s="47"/>
      <c r="JQ270" s="47"/>
      <c r="JR270" s="47"/>
      <c r="JS270" s="47"/>
      <c r="JT270" s="47"/>
      <c r="JU270" s="47"/>
      <c r="JV270" s="47"/>
      <c r="JW270" s="47"/>
      <c r="JX270" s="47"/>
      <c r="JY270" s="47"/>
      <c r="JZ270" s="47"/>
      <c r="KA270" s="47"/>
      <c r="KB270" s="47"/>
      <c r="KC270" s="47"/>
      <c r="KD270" s="47"/>
      <c r="KE270" s="47"/>
      <c r="KF270" s="47"/>
      <c r="KG270" s="47"/>
      <c r="KH270" s="47"/>
      <c r="KI270" s="47"/>
      <c r="KJ270" s="47"/>
      <c r="KK270" s="47"/>
      <c r="KL270" s="47"/>
      <c r="KM270" s="47"/>
      <c r="KN270" s="47"/>
      <c r="KO270" s="47"/>
      <c r="KP270" s="47"/>
      <c r="KQ270" s="47"/>
      <c r="KR270" s="47"/>
      <c r="KS270" s="47"/>
      <c r="KT270" s="47"/>
      <c r="KU270" s="47"/>
      <c r="KV270" s="47"/>
      <c r="KW270" s="47"/>
      <c r="KX270" s="47"/>
      <c r="KY270" s="47"/>
      <c r="KZ270" s="47"/>
      <c r="LA270" s="47"/>
      <c r="LB270" s="47"/>
      <c r="LC270" s="47"/>
      <c r="LD270" s="47"/>
      <c r="LE270" s="47"/>
      <c r="LF270" s="47"/>
      <c r="LG270" s="47"/>
      <c r="LH270" s="47"/>
      <c r="LI270" s="47"/>
      <c r="LJ270" s="47"/>
      <c r="LK270" s="47"/>
      <c r="LL270" s="47"/>
      <c r="LM270" s="47"/>
      <c r="LN270" s="47"/>
      <c r="LO270" s="47"/>
      <c r="LP270" s="47"/>
      <c r="LQ270" s="47"/>
      <c r="LR270" s="47"/>
      <c r="LS270" s="47"/>
      <c r="LT270" s="47"/>
      <c r="LU270" s="47"/>
      <c r="LV270" s="47"/>
      <c r="LW270" s="47"/>
      <c r="LX270" s="47"/>
      <c r="LY270" s="47"/>
      <c r="LZ270" s="47"/>
      <c r="MA270" s="47"/>
      <c r="MB270" s="47"/>
      <c r="MC270" s="47"/>
      <c r="MD270" s="47"/>
      <c r="ME270" s="47"/>
      <c r="MF270" s="47"/>
      <c r="MG270" s="47"/>
      <c r="MH270" s="47"/>
      <c r="MI270" s="47"/>
      <c r="MJ270" s="47"/>
      <c r="MK270" s="47"/>
      <c r="ML270" s="47"/>
      <c r="MM270" s="47"/>
      <c r="MN270" s="47"/>
      <c r="MO270" s="47"/>
      <c r="MP270" s="47"/>
      <c r="MQ270" s="47"/>
      <c r="MR270" s="47"/>
      <c r="MS270" s="47"/>
      <c r="MT270" s="47"/>
      <c r="MU270" s="47"/>
      <c r="MV270" s="47"/>
      <c r="MW270" s="47"/>
      <c r="MX270" s="47"/>
      <c r="MY270" s="47"/>
      <c r="MZ270" s="47"/>
      <c r="NA270" s="47"/>
      <c r="NB270" s="47"/>
      <c r="NC270" s="47"/>
      <c r="ND270" s="47"/>
      <c r="NE270" s="47"/>
      <c r="NF270" s="47"/>
      <c r="NG270" s="47"/>
      <c r="NH270" s="47"/>
      <c r="NI270" s="47"/>
      <c r="NJ270" s="47"/>
      <c r="NK270" s="47"/>
      <c r="NL270" s="47"/>
      <c r="NM270" s="47"/>
      <c r="NN270" s="47"/>
      <c r="NO270" s="47"/>
      <c r="NP270" s="47"/>
      <c r="NQ270" s="47"/>
      <c r="NR270" s="47"/>
      <c r="NS270" s="47"/>
      <c r="NT270" s="47"/>
      <c r="NU270" s="47"/>
      <c r="NV270" s="47"/>
      <c r="NW270" s="47"/>
      <c r="NX270" s="47"/>
      <c r="NY270" s="47"/>
      <c r="NZ270" s="47"/>
      <c r="OA270" s="47"/>
      <c r="OB270" s="47"/>
      <c r="OC270" s="47"/>
      <c r="OD270" s="47"/>
      <c r="OE270" s="47"/>
      <c r="OF270" s="47"/>
      <c r="OG270" s="47"/>
      <c r="OH270" s="47"/>
      <c r="OI270" s="47"/>
      <c r="OJ270" s="47"/>
      <c r="OK270" s="47"/>
      <c r="OL270" s="47"/>
      <c r="OM270" s="47"/>
      <c r="ON270" s="47"/>
      <c r="OO270" s="47"/>
      <c r="OP270" s="47"/>
      <c r="OQ270" s="47"/>
      <c r="OR270" s="47"/>
      <c r="OS270" s="47"/>
      <c r="OT270" s="47"/>
      <c r="OU270" s="47"/>
      <c r="OV270" s="47"/>
      <c r="OW270" s="47"/>
      <c r="OX270" s="47"/>
      <c r="OY270" s="47"/>
      <c r="OZ270" s="47"/>
      <c r="PA270" s="47"/>
      <c r="PB270" s="47"/>
      <c r="PC270" s="47"/>
      <c r="PD270" s="47"/>
      <c r="PE270" s="47"/>
      <c r="PF270" s="47"/>
      <c r="PG270" s="47"/>
      <c r="PH270" s="47"/>
      <c r="PI270" s="47"/>
      <c r="PJ270" s="47"/>
      <c r="PK270" s="47"/>
      <c r="PL270" s="47"/>
      <c r="PM270" s="47"/>
      <c r="PN270" s="47"/>
      <c r="PO270" s="47"/>
      <c r="PP270" s="47"/>
      <c r="PQ270" s="47"/>
      <c r="PR270" s="47"/>
      <c r="PS270" s="47"/>
      <c r="PT270" s="47"/>
      <c r="PU270" s="47"/>
      <c r="PV270" s="47"/>
      <c r="PW270" s="47"/>
      <c r="PX270" s="47"/>
      <c r="PY270" s="47"/>
      <c r="PZ270" s="47"/>
      <c r="QA270" s="47"/>
      <c r="QB270" s="47"/>
      <c r="QC270" s="47"/>
      <c r="QD270" s="47"/>
      <c r="QE270" s="47"/>
      <c r="QF270" s="47"/>
      <c r="QG270" s="47"/>
      <c r="QH270" s="47"/>
      <c r="QI270" s="47"/>
      <c r="QJ270" s="47"/>
      <c r="QK270" s="47"/>
      <c r="QL270" s="47"/>
      <c r="QM270" s="47"/>
      <c r="QN270" s="47"/>
      <c r="QO270" s="47"/>
      <c r="QP270" s="47"/>
      <c r="QQ270" s="47"/>
      <c r="QR270" s="47"/>
      <c r="QS270" s="47"/>
      <c r="QT270" s="47"/>
      <c r="QU270" s="47"/>
      <c r="QV270" s="47"/>
      <c r="QW270" s="47"/>
      <c r="QX270" s="47"/>
      <c r="QY270" s="47"/>
      <c r="QZ270" s="47"/>
      <c r="RA270" s="47"/>
      <c r="RB270" s="47"/>
      <c r="RC270" s="47"/>
      <c r="RD270" s="47"/>
      <c r="RE270" s="47"/>
      <c r="RF270" s="47"/>
      <c r="RG270" s="47"/>
      <c r="RH270" s="47"/>
      <c r="RI270" s="47"/>
      <c r="RJ270" s="47"/>
      <c r="RK270" s="47"/>
      <c r="RL270" s="47"/>
      <c r="RM270" s="47"/>
      <c r="RN270" s="47"/>
      <c r="RO270" s="47"/>
      <c r="RP270" s="47"/>
      <c r="RQ270" s="47"/>
      <c r="RR270" s="47"/>
      <c r="RS270" s="47"/>
      <c r="RT270" s="47"/>
      <c r="RU270" s="47"/>
      <c r="RV270" s="47"/>
      <c r="RW270" s="47"/>
      <c r="RX270" s="47"/>
      <c r="RY270" s="47"/>
      <c r="RZ270" s="47"/>
      <c r="SA270" s="47"/>
    </row>
    <row r="271" spans="1:495" s="48" customFormat="1" ht="12.75">
      <c r="A271" s="107"/>
      <c r="B271" s="108"/>
      <c r="C271" s="35" t="s">
        <v>7</v>
      </c>
      <c r="D271" s="20">
        <v>0</v>
      </c>
      <c r="E271" s="20">
        <v>0</v>
      </c>
      <c r="F271" s="20">
        <v>0</v>
      </c>
      <c r="G271" s="1">
        <v>0</v>
      </c>
      <c r="H271" s="73"/>
      <c r="I271" s="73"/>
      <c r="J271" s="79"/>
      <c r="K271" s="75"/>
      <c r="L271" s="76"/>
      <c r="M271" s="7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c r="CU271" s="47"/>
      <c r="CV271" s="47"/>
      <c r="CW271" s="47"/>
      <c r="CX271" s="47"/>
      <c r="CY271" s="47"/>
      <c r="CZ271" s="47"/>
      <c r="DA271" s="47"/>
      <c r="DB271" s="47"/>
      <c r="DC271" s="47"/>
      <c r="DD271" s="47"/>
      <c r="DE271" s="47"/>
      <c r="DF271" s="47"/>
      <c r="DG271" s="47"/>
      <c r="DH271" s="47"/>
      <c r="DI271" s="47"/>
      <c r="DJ271" s="47"/>
      <c r="DK271" s="47"/>
      <c r="DL271" s="47"/>
      <c r="DM271" s="47"/>
      <c r="DN271" s="47"/>
      <c r="DO271" s="47"/>
      <c r="DP271" s="47"/>
      <c r="DQ271" s="47"/>
      <c r="DR271" s="47"/>
      <c r="DS271" s="47"/>
      <c r="DT271" s="47"/>
      <c r="DU271" s="47"/>
      <c r="DV271" s="47"/>
      <c r="DW271" s="47"/>
      <c r="DX271" s="47"/>
      <c r="DY271" s="47"/>
      <c r="DZ271" s="47"/>
      <c r="EA271" s="47"/>
      <c r="EB271" s="47"/>
      <c r="EC271" s="47"/>
      <c r="ED271" s="47"/>
      <c r="EE271" s="47"/>
      <c r="EF271" s="47"/>
      <c r="EG271" s="47"/>
      <c r="EH271" s="47"/>
      <c r="EI271" s="47"/>
      <c r="EJ271" s="47"/>
      <c r="EK271" s="47"/>
      <c r="EL271" s="47"/>
      <c r="EM271" s="47"/>
      <c r="EN271" s="47"/>
      <c r="EO271" s="47"/>
      <c r="EP271" s="47"/>
      <c r="EQ271" s="47"/>
      <c r="ER271" s="47"/>
      <c r="ES271" s="47"/>
      <c r="ET271" s="47"/>
      <c r="EU271" s="47"/>
      <c r="EV271" s="47"/>
      <c r="EW271" s="47"/>
      <c r="EX271" s="47"/>
      <c r="EY271" s="47"/>
      <c r="EZ271" s="47"/>
      <c r="FA271" s="47"/>
      <c r="FB271" s="47"/>
      <c r="FC271" s="47"/>
      <c r="FD271" s="47"/>
      <c r="FE271" s="47"/>
      <c r="FF271" s="47"/>
      <c r="FG271" s="47"/>
      <c r="FH271" s="47"/>
      <c r="FI271" s="47"/>
      <c r="FJ271" s="47"/>
      <c r="FK271" s="47"/>
      <c r="FL271" s="47"/>
      <c r="FM271" s="47"/>
      <c r="FN271" s="47"/>
      <c r="FO271" s="47"/>
      <c r="FP271" s="47"/>
      <c r="FQ271" s="47"/>
      <c r="FR271" s="47"/>
      <c r="FS271" s="47"/>
      <c r="FT271" s="47"/>
      <c r="FU271" s="47"/>
      <c r="FV271" s="47"/>
      <c r="FW271" s="47"/>
      <c r="FX271" s="47"/>
      <c r="FY271" s="47"/>
      <c r="FZ271" s="47"/>
      <c r="GA271" s="47"/>
      <c r="GB271" s="47"/>
      <c r="GC271" s="47"/>
      <c r="GD271" s="47"/>
      <c r="GE271" s="47"/>
      <c r="GF271" s="47"/>
      <c r="GG271" s="47"/>
      <c r="GH271" s="47"/>
      <c r="GI271" s="47"/>
      <c r="GJ271" s="47"/>
      <c r="GK271" s="47"/>
      <c r="GL271" s="47"/>
      <c r="GM271" s="47"/>
      <c r="GN271" s="47"/>
      <c r="GO271" s="47"/>
      <c r="GP271" s="47"/>
      <c r="GQ271" s="47"/>
      <c r="GR271" s="47"/>
      <c r="GS271" s="47"/>
      <c r="GT271" s="47"/>
      <c r="GU271" s="47"/>
      <c r="GV271" s="47"/>
      <c r="GW271" s="47"/>
      <c r="GX271" s="47"/>
      <c r="GY271" s="47"/>
      <c r="GZ271" s="47"/>
      <c r="HA271" s="47"/>
      <c r="HB271" s="47"/>
      <c r="HC271" s="47"/>
      <c r="HD271" s="47"/>
      <c r="HE271" s="47"/>
      <c r="HF271" s="47"/>
      <c r="HG271" s="47"/>
      <c r="HH271" s="47"/>
      <c r="HI271" s="47"/>
      <c r="HJ271" s="47"/>
      <c r="HK271" s="47"/>
      <c r="HL271" s="47"/>
      <c r="HM271" s="47"/>
      <c r="HN271" s="47"/>
      <c r="HO271" s="47"/>
      <c r="HP271" s="47"/>
      <c r="HQ271" s="47"/>
      <c r="HR271" s="47"/>
      <c r="HS271" s="47"/>
      <c r="HT271" s="47"/>
      <c r="HU271" s="47"/>
      <c r="HV271" s="47"/>
      <c r="HW271" s="47"/>
      <c r="HX271" s="47"/>
      <c r="HY271" s="47"/>
      <c r="HZ271" s="47"/>
      <c r="IA271" s="47"/>
      <c r="IB271" s="47"/>
      <c r="IC271" s="47"/>
      <c r="ID271" s="47"/>
      <c r="IE271" s="47"/>
      <c r="IF271" s="47"/>
      <c r="IG271" s="47"/>
      <c r="IH271" s="47"/>
      <c r="II271" s="47"/>
      <c r="IJ271" s="47"/>
      <c r="IK271" s="47"/>
      <c r="IL271" s="47"/>
      <c r="IM271" s="47"/>
      <c r="IN271" s="47"/>
      <c r="IO271" s="47"/>
      <c r="IP271" s="47"/>
      <c r="IQ271" s="47"/>
      <c r="IR271" s="47"/>
      <c r="IS271" s="47"/>
      <c r="IT271" s="47"/>
      <c r="IU271" s="47"/>
      <c r="IV271" s="47"/>
      <c r="IW271" s="47"/>
      <c r="IX271" s="47"/>
      <c r="IY271" s="47"/>
      <c r="IZ271" s="47"/>
      <c r="JA271" s="47"/>
      <c r="JB271" s="47"/>
      <c r="JC271" s="47"/>
      <c r="JD271" s="47"/>
      <c r="JE271" s="47"/>
      <c r="JF271" s="47"/>
      <c r="JG271" s="47"/>
      <c r="JH271" s="47"/>
      <c r="JI271" s="47"/>
      <c r="JJ271" s="47"/>
      <c r="JK271" s="47"/>
      <c r="JL271" s="47"/>
      <c r="JM271" s="47"/>
      <c r="JN271" s="47"/>
      <c r="JO271" s="47"/>
      <c r="JP271" s="47"/>
      <c r="JQ271" s="47"/>
      <c r="JR271" s="47"/>
      <c r="JS271" s="47"/>
      <c r="JT271" s="47"/>
      <c r="JU271" s="47"/>
      <c r="JV271" s="47"/>
      <c r="JW271" s="47"/>
      <c r="JX271" s="47"/>
      <c r="JY271" s="47"/>
      <c r="JZ271" s="47"/>
      <c r="KA271" s="47"/>
      <c r="KB271" s="47"/>
      <c r="KC271" s="47"/>
      <c r="KD271" s="47"/>
      <c r="KE271" s="47"/>
      <c r="KF271" s="47"/>
      <c r="KG271" s="47"/>
      <c r="KH271" s="47"/>
      <c r="KI271" s="47"/>
      <c r="KJ271" s="47"/>
      <c r="KK271" s="47"/>
      <c r="KL271" s="47"/>
      <c r="KM271" s="47"/>
      <c r="KN271" s="47"/>
      <c r="KO271" s="47"/>
      <c r="KP271" s="47"/>
      <c r="KQ271" s="47"/>
      <c r="KR271" s="47"/>
      <c r="KS271" s="47"/>
      <c r="KT271" s="47"/>
      <c r="KU271" s="47"/>
      <c r="KV271" s="47"/>
      <c r="KW271" s="47"/>
      <c r="KX271" s="47"/>
      <c r="KY271" s="47"/>
      <c r="KZ271" s="47"/>
      <c r="LA271" s="47"/>
      <c r="LB271" s="47"/>
      <c r="LC271" s="47"/>
      <c r="LD271" s="47"/>
      <c r="LE271" s="47"/>
      <c r="LF271" s="47"/>
      <c r="LG271" s="47"/>
      <c r="LH271" s="47"/>
      <c r="LI271" s="47"/>
      <c r="LJ271" s="47"/>
      <c r="LK271" s="47"/>
      <c r="LL271" s="47"/>
      <c r="LM271" s="47"/>
      <c r="LN271" s="47"/>
      <c r="LO271" s="47"/>
      <c r="LP271" s="47"/>
      <c r="LQ271" s="47"/>
      <c r="LR271" s="47"/>
      <c r="LS271" s="47"/>
      <c r="LT271" s="47"/>
      <c r="LU271" s="47"/>
      <c r="LV271" s="47"/>
      <c r="LW271" s="47"/>
      <c r="LX271" s="47"/>
      <c r="LY271" s="47"/>
      <c r="LZ271" s="47"/>
      <c r="MA271" s="47"/>
      <c r="MB271" s="47"/>
      <c r="MC271" s="47"/>
      <c r="MD271" s="47"/>
      <c r="ME271" s="47"/>
      <c r="MF271" s="47"/>
      <c r="MG271" s="47"/>
      <c r="MH271" s="47"/>
      <c r="MI271" s="47"/>
      <c r="MJ271" s="47"/>
      <c r="MK271" s="47"/>
      <c r="ML271" s="47"/>
      <c r="MM271" s="47"/>
      <c r="MN271" s="47"/>
      <c r="MO271" s="47"/>
      <c r="MP271" s="47"/>
      <c r="MQ271" s="47"/>
      <c r="MR271" s="47"/>
      <c r="MS271" s="47"/>
      <c r="MT271" s="47"/>
      <c r="MU271" s="47"/>
      <c r="MV271" s="47"/>
      <c r="MW271" s="47"/>
      <c r="MX271" s="47"/>
      <c r="MY271" s="47"/>
      <c r="MZ271" s="47"/>
      <c r="NA271" s="47"/>
      <c r="NB271" s="47"/>
      <c r="NC271" s="47"/>
      <c r="ND271" s="47"/>
      <c r="NE271" s="47"/>
      <c r="NF271" s="47"/>
      <c r="NG271" s="47"/>
      <c r="NH271" s="47"/>
      <c r="NI271" s="47"/>
      <c r="NJ271" s="47"/>
      <c r="NK271" s="47"/>
      <c r="NL271" s="47"/>
      <c r="NM271" s="47"/>
      <c r="NN271" s="47"/>
      <c r="NO271" s="47"/>
      <c r="NP271" s="47"/>
      <c r="NQ271" s="47"/>
      <c r="NR271" s="47"/>
      <c r="NS271" s="47"/>
      <c r="NT271" s="47"/>
      <c r="NU271" s="47"/>
      <c r="NV271" s="47"/>
      <c r="NW271" s="47"/>
      <c r="NX271" s="47"/>
      <c r="NY271" s="47"/>
      <c r="NZ271" s="47"/>
      <c r="OA271" s="47"/>
      <c r="OB271" s="47"/>
      <c r="OC271" s="47"/>
      <c r="OD271" s="47"/>
      <c r="OE271" s="47"/>
      <c r="OF271" s="47"/>
      <c r="OG271" s="47"/>
      <c r="OH271" s="47"/>
      <c r="OI271" s="47"/>
      <c r="OJ271" s="47"/>
      <c r="OK271" s="47"/>
      <c r="OL271" s="47"/>
      <c r="OM271" s="47"/>
      <c r="ON271" s="47"/>
      <c r="OO271" s="47"/>
      <c r="OP271" s="47"/>
      <c r="OQ271" s="47"/>
      <c r="OR271" s="47"/>
      <c r="OS271" s="47"/>
      <c r="OT271" s="47"/>
      <c r="OU271" s="47"/>
      <c r="OV271" s="47"/>
      <c r="OW271" s="47"/>
      <c r="OX271" s="47"/>
      <c r="OY271" s="47"/>
      <c r="OZ271" s="47"/>
      <c r="PA271" s="47"/>
      <c r="PB271" s="47"/>
      <c r="PC271" s="47"/>
      <c r="PD271" s="47"/>
      <c r="PE271" s="47"/>
      <c r="PF271" s="47"/>
      <c r="PG271" s="47"/>
      <c r="PH271" s="47"/>
      <c r="PI271" s="47"/>
      <c r="PJ271" s="47"/>
      <c r="PK271" s="47"/>
      <c r="PL271" s="47"/>
      <c r="PM271" s="47"/>
      <c r="PN271" s="47"/>
      <c r="PO271" s="47"/>
      <c r="PP271" s="47"/>
      <c r="PQ271" s="47"/>
      <c r="PR271" s="47"/>
      <c r="PS271" s="47"/>
      <c r="PT271" s="47"/>
      <c r="PU271" s="47"/>
      <c r="PV271" s="47"/>
      <c r="PW271" s="47"/>
      <c r="PX271" s="47"/>
      <c r="PY271" s="47"/>
      <c r="PZ271" s="47"/>
      <c r="QA271" s="47"/>
      <c r="QB271" s="47"/>
      <c r="QC271" s="47"/>
      <c r="QD271" s="47"/>
      <c r="QE271" s="47"/>
      <c r="QF271" s="47"/>
      <c r="QG271" s="47"/>
      <c r="QH271" s="47"/>
      <c r="QI271" s="47"/>
      <c r="QJ271" s="47"/>
      <c r="QK271" s="47"/>
      <c r="QL271" s="47"/>
      <c r="QM271" s="47"/>
      <c r="QN271" s="47"/>
      <c r="QO271" s="47"/>
      <c r="QP271" s="47"/>
      <c r="QQ271" s="47"/>
      <c r="QR271" s="47"/>
      <c r="QS271" s="47"/>
      <c r="QT271" s="47"/>
      <c r="QU271" s="47"/>
      <c r="QV271" s="47"/>
      <c r="QW271" s="47"/>
      <c r="QX271" s="47"/>
      <c r="QY271" s="47"/>
      <c r="QZ271" s="47"/>
      <c r="RA271" s="47"/>
      <c r="RB271" s="47"/>
      <c r="RC271" s="47"/>
      <c r="RD271" s="47"/>
      <c r="RE271" s="47"/>
      <c r="RF271" s="47"/>
      <c r="RG271" s="47"/>
      <c r="RH271" s="47"/>
      <c r="RI271" s="47"/>
      <c r="RJ271" s="47"/>
      <c r="RK271" s="47"/>
      <c r="RL271" s="47"/>
      <c r="RM271" s="47"/>
      <c r="RN271" s="47"/>
      <c r="RO271" s="47"/>
      <c r="RP271" s="47"/>
      <c r="RQ271" s="47"/>
      <c r="RR271" s="47"/>
      <c r="RS271" s="47"/>
      <c r="RT271" s="47"/>
      <c r="RU271" s="47"/>
      <c r="RV271" s="47"/>
      <c r="RW271" s="47"/>
      <c r="RX271" s="47"/>
      <c r="RY271" s="47"/>
      <c r="RZ271" s="47"/>
      <c r="SA271" s="47"/>
    </row>
    <row r="272" spans="1:495" s="48" customFormat="1" ht="46.5" customHeight="1">
      <c r="A272" s="107"/>
      <c r="B272" s="108"/>
      <c r="C272" s="35" t="s">
        <v>8</v>
      </c>
      <c r="D272" s="20">
        <v>0</v>
      </c>
      <c r="E272" s="20">
        <v>0</v>
      </c>
      <c r="F272" s="20">
        <v>0</v>
      </c>
      <c r="G272" s="1">
        <v>0</v>
      </c>
      <c r="H272" s="73"/>
      <c r="I272" s="73"/>
      <c r="J272" s="80"/>
      <c r="K272" s="75"/>
      <c r="L272" s="76"/>
      <c r="M272" s="7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c r="BF272" s="47"/>
      <c r="BG272" s="47"/>
      <c r="BH272" s="47"/>
      <c r="BI272" s="47"/>
      <c r="BJ272" s="47"/>
      <c r="BK272" s="47"/>
      <c r="BL272" s="47"/>
      <c r="BM272" s="47"/>
      <c r="BN272" s="47"/>
      <c r="BO272" s="47"/>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c r="CU272" s="47"/>
      <c r="CV272" s="47"/>
      <c r="CW272" s="47"/>
      <c r="CX272" s="47"/>
      <c r="CY272" s="47"/>
      <c r="CZ272" s="47"/>
      <c r="DA272" s="47"/>
      <c r="DB272" s="47"/>
      <c r="DC272" s="47"/>
      <c r="DD272" s="47"/>
      <c r="DE272" s="47"/>
      <c r="DF272" s="47"/>
      <c r="DG272" s="47"/>
      <c r="DH272" s="47"/>
      <c r="DI272" s="47"/>
      <c r="DJ272" s="47"/>
      <c r="DK272" s="47"/>
      <c r="DL272" s="47"/>
      <c r="DM272" s="47"/>
      <c r="DN272" s="47"/>
      <c r="DO272" s="47"/>
      <c r="DP272" s="47"/>
      <c r="DQ272" s="47"/>
      <c r="DR272" s="47"/>
      <c r="DS272" s="47"/>
      <c r="DT272" s="47"/>
      <c r="DU272" s="47"/>
      <c r="DV272" s="47"/>
      <c r="DW272" s="47"/>
      <c r="DX272" s="47"/>
      <c r="DY272" s="47"/>
      <c r="DZ272" s="47"/>
      <c r="EA272" s="47"/>
      <c r="EB272" s="47"/>
      <c r="EC272" s="47"/>
      <c r="ED272" s="47"/>
      <c r="EE272" s="47"/>
      <c r="EF272" s="47"/>
      <c r="EG272" s="47"/>
      <c r="EH272" s="47"/>
      <c r="EI272" s="47"/>
      <c r="EJ272" s="47"/>
      <c r="EK272" s="47"/>
      <c r="EL272" s="47"/>
      <c r="EM272" s="47"/>
      <c r="EN272" s="47"/>
      <c r="EO272" s="47"/>
      <c r="EP272" s="47"/>
      <c r="EQ272" s="47"/>
      <c r="ER272" s="47"/>
      <c r="ES272" s="47"/>
      <c r="ET272" s="47"/>
      <c r="EU272" s="47"/>
      <c r="EV272" s="47"/>
      <c r="EW272" s="47"/>
      <c r="EX272" s="47"/>
      <c r="EY272" s="47"/>
      <c r="EZ272" s="47"/>
      <c r="FA272" s="47"/>
      <c r="FB272" s="47"/>
      <c r="FC272" s="47"/>
      <c r="FD272" s="47"/>
      <c r="FE272" s="47"/>
      <c r="FF272" s="47"/>
      <c r="FG272" s="47"/>
      <c r="FH272" s="47"/>
      <c r="FI272" s="47"/>
      <c r="FJ272" s="47"/>
      <c r="FK272" s="47"/>
      <c r="FL272" s="47"/>
      <c r="FM272" s="47"/>
      <c r="FN272" s="47"/>
      <c r="FO272" s="47"/>
      <c r="FP272" s="47"/>
      <c r="FQ272" s="47"/>
      <c r="FR272" s="47"/>
      <c r="FS272" s="47"/>
      <c r="FT272" s="47"/>
      <c r="FU272" s="47"/>
      <c r="FV272" s="47"/>
      <c r="FW272" s="47"/>
      <c r="FX272" s="47"/>
      <c r="FY272" s="47"/>
      <c r="FZ272" s="47"/>
      <c r="GA272" s="47"/>
      <c r="GB272" s="47"/>
      <c r="GC272" s="47"/>
      <c r="GD272" s="47"/>
      <c r="GE272" s="47"/>
      <c r="GF272" s="47"/>
      <c r="GG272" s="47"/>
      <c r="GH272" s="47"/>
      <c r="GI272" s="47"/>
      <c r="GJ272" s="47"/>
      <c r="GK272" s="47"/>
      <c r="GL272" s="47"/>
      <c r="GM272" s="47"/>
      <c r="GN272" s="47"/>
      <c r="GO272" s="47"/>
      <c r="GP272" s="47"/>
      <c r="GQ272" s="47"/>
      <c r="GR272" s="47"/>
      <c r="GS272" s="47"/>
      <c r="GT272" s="47"/>
      <c r="GU272" s="47"/>
      <c r="GV272" s="47"/>
      <c r="GW272" s="47"/>
      <c r="GX272" s="47"/>
      <c r="GY272" s="47"/>
      <c r="GZ272" s="47"/>
      <c r="HA272" s="47"/>
      <c r="HB272" s="47"/>
      <c r="HC272" s="47"/>
      <c r="HD272" s="47"/>
      <c r="HE272" s="47"/>
      <c r="HF272" s="47"/>
      <c r="HG272" s="47"/>
      <c r="HH272" s="47"/>
      <c r="HI272" s="47"/>
      <c r="HJ272" s="47"/>
      <c r="HK272" s="47"/>
      <c r="HL272" s="47"/>
      <c r="HM272" s="47"/>
      <c r="HN272" s="47"/>
      <c r="HO272" s="47"/>
      <c r="HP272" s="47"/>
      <c r="HQ272" s="47"/>
      <c r="HR272" s="47"/>
      <c r="HS272" s="47"/>
      <c r="HT272" s="47"/>
      <c r="HU272" s="47"/>
      <c r="HV272" s="47"/>
      <c r="HW272" s="47"/>
      <c r="HX272" s="47"/>
      <c r="HY272" s="47"/>
      <c r="HZ272" s="47"/>
      <c r="IA272" s="47"/>
      <c r="IB272" s="47"/>
      <c r="IC272" s="47"/>
      <c r="ID272" s="47"/>
      <c r="IE272" s="47"/>
      <c r="IF272" s="47"/>
      <c r="IG272" s="47"/>
      <c r="IH272" s="47"/>
      <c r="II272" s="47"/>
      <c r="IJ272" s="47"/>
      <c r="IK272" s="47"/>
      <c r="IL272" s="47"/>
      <c r="IM272" s="47"/>
      <c r="IN272" s="47"/>
      <c r="IO272" s="47"/>
      <c r="IP272" s="47"/>
      <c r="IQ272" s="47"/>
      <c r="IR272" s="47"/>
      <c r="IS272" s="47"/>
      <c r="IT272" s="47"/>
      <c r="IU272" s="47"/>
      <c r="IV272" s="47"/>
      <c r="IW272" s="47"/>
      <c r="IX272" s="47"/>
      <c r="IY272" s="47"/>
      <c r="IZ272" s="47"/>
      <c r="JA272" s="47"/>
      <c r="JB272" s="47"/>
      <c r="JC272" s="47"/>
      <c r="JD272" s="47"/>
      <c r="JE272" s="47"/>
      <c r="JF272" s="47"/>
      <c r="JG272" s="47"/>
      <c r="JH272" s="47"/>
      <c r="JI272" s="47"/>
      <c r="JJ272" s="47"/>
      <c r="JK272" s="47"/>
      <c r="JL272" s="47"/>
      <c r="JM272" s="47"/>
      <c r="JN272" s="47"/>
      <c r="JO272" s="47"/>
      <c r="JP272" s="47"/>
      <c r="JQ272" s="47"/>
      <c r="JR272" s="47"/>
      <c r="JS272" s="47"/>
      <c r="JT272" s="47"/>
      <c r="JU272" s="47"/>
      <c r="JV272" s="47"/>
      <c r="JW272" s="47"/>
      <c r="JX272" s="47"/>
      <c r="JY272" s="47"/>
      <c r="JZ272" s="47"/>
      <c r="KA272" s="47"/>
      <c r="KB272" s="47"/>
      <c r="KC272" s="47"/>
      <c r="KD272" s="47"/>
      <c r="KE272" s="47"/>
      <c r="KF272" s="47"/>
      <c r="KG272" s="47"/>
      <c r="KH272" s="47"/>
      <c r="KI272" s="47"/>
      <c r="KJ272" s="47"/>
      <c r="KK272" s="47"/>
      <c r="KL272" s="47"/>
      <c r="KM272" s="47"/>
      <c r="KN272" s="47"/>
      <c r="KO272" s="47"/>
      <c r="KP272" s="47"/>
      <c r="KQ272" s="47"/>
      <c r="KR272" s="47"/>
      <c r="KS272" s="47"/>
      <c r="KT272" s="47"/>
      <c r="KU272" s="47"/>
      <c r="KV272" s="47"/>
      <c r="KW272" s="47"/>
      <c r="KX272" s="47"/>
      <c r="KY272" s="47"/>
      <c r="KZ272" s="47"/>
      <c r="LA272" s="47"/>
      <c r="LB272" s="47"/>
      <c r="LC272" s="47"/>
      <c r="LD272" s="47"/>
      <c r="LE272" s="47"/>
      <c r="LF272" s="47"/>
      <c r="LG272" s="47"/>
      <c r="LH272" s="47"/>
      <c r="LI272" s="47"/>
      <c r="LJ272" s="47"/>
      <c r="LK272" s="47"/>
      <c r="LL272" s="47"/>
      <c r="LM272" s="47"/>
      <c r="LN272" s="47"/>
      <c r="LO272" s="47"/>
      <c r="LP272" s="47"/>
      <c r="LQ272" s="47"/>
      <c r="LR272" s="47"/>
      <c r="LS272" s="47"/>
      <c r="LT272" s="47"/>
      <c r="LU272" s="47"/>
      <c r="LV272" s="47"/>
      <c r="LW272" s="47"/>
      <c r="LX272" s="47"/>
      <c r="LY272" s="47"/>
      <c r="LZ272" s="47"/>
      <c r="MA272" s="47"/>
      <c r="MB272" s="47"/>
      <c r="MC272" s="47"/>
      <c r="MD272" s="47"/>
      <c r="ME272" s="47"/>
      <c r="MF272" s="47"/>
      <c r="MG272" s="47"/>
      <c r="MH272" s="47"/>
      <c r="MI272" s="47"/>
      <c r="MJ272" s="47"/>
      <c r="MK272" s="47"/>
      <c r="ML272" s="47"/>
      <c r="MM272" s="47"/>
      <c r="MN272" s="47"/>
      <c r="MO272" s="47"/>
      <c r="MP272" s="47"/>
      <c r="MQ272" s="47"/>
      <c r="MR272" s="47"/>
      <c r="MS272" s="47"/>
      <c r="MT272" s="47"/>
      <c r="MU272" s="47"/>
      <c r="MV272" s="47"/>
      <c r="MW272" s="47"/>
      <c r="MX272" s="47"/>
      <c r="MY272" s="47"/>
      <c r="MZ272" s="47"/>
      <c r="NA272" s="47"/>
      <c r="NB272" s="47"/>
      <c r="NC272" s="47"/>
      <c r="ND272" s="47"/>
      <c r="NE272" s="47"/>
      <c r="NF272" s="47"/>
      <c r="NG272" s="47"/>
      <c r="NH272" s="47"/>
      <c r="NI272" s="47"/>
      <c r="NJ272" s="47"/>
      <c r="NK272" s="47"/>
      <c r="NL272" s="47"/>
      <c r="NM272" s="47"/>
      <c r="NN272" s="47"/>
      <c r="NO272" s="47"/>
      <c r="NP272" s="47"/>
      <c r="NQ272" s="47"/>
      <c r="NR272" s="47"/>
      <c r="NS272" s="47"/>
      <c r="NT272" s="47"/>
      <c r="NU272" s="47"/>
      <c r="NV272" s="47"/>
      <c r="NW272" s="47"/>
      <c r="NX272" s="47"/>
      <c r="NY272" s="47"/>
      <c r="NZ272" s="47"/>
      <c r="OA272" s="47"/>
      <c r="OB272" s="47"/>
      <c r="OC272" s="47"/>
      <c r="OD272" s="47"/>
      <c r="OE272" s="47"/>
      <c r="OF272" s="47"/>
      <c r="OG272" s="47"/>
      <c r="OH272" s="47"/>
      <c r="OI272" s="47"/>
      <c r="OJ272" s="47"/>
      <c r="OK272" s="47"/>
      <c r="OL272" s="47"/>
      <c r="OM272" s="47"/>
      <c r="ON272" s="47"/>
      <c r="OO272" s="47"/>
      <c r="OP272" s="47"/>
      <c r="OQ272" s="47"/>
      <c r="OR272" s="47"/>
      <c r="OS272" s="47"/>
      <c r="OT272" s="47"/>
      <c r="OU272" s="47"/>
      <c r="OV272" s="47"/>
      <c r="OW272" s="47"/>
      <c r="OX272" s="47"/>
      <c r="OY272" s="47"/>
      <c r="OZ272" s="47"/>
      <c r="PA272" s="47"/>
      <c r="PB272" s="47"/>
      <c r="PC272" s="47"/>
      <c r="PD272" s="47"/>
      <c r="PE272" s="47"/>
      <c r="PF272" s="47"/>
      <c r="PG272" s="47"/>
      <c r="PH272" s="47"/>
      <c r="PI272" s="47"/>
      <c r="PJ272" s="47"/>
      <c r="PK272" s="47"/>
      <c r="PL272" s="47"/>
      <c r="PM272" s="47"/>
      <c r="PN272" s="47"/>
      <c r="PO272" s="47"/>
      <c r="PP272" s="47"/>
      <c r="PQ272" s="47"/>
      <c r="PR272" s="47"/>
      <c r="PS272" s="47"/>
      <c r="PT272" s="47"/>
      <c r="PU272" s="47"/>
      <c r="PV272" s="47"/>
      <c r="PW272" s="47"/>
      <c r="PX272" s="47"/>
      <c r="PY272" s="47"/>
      <c r="PZ272" s="47"/>
      <c r="QA272" s="47"/>
      <c r="QB272" s="47"/>
      <c r="QC272" s="47"/>
      <c r="QD272" s="47"/>
      <c r="QE272" s="47"/>
      <c r="QF272" s="47"/>
      <c r="QG272" s="47"/>
      <c r="QH272" s="47"/>
      <c r="QI272" s="47"/>
      <c r="QJ272" s="47"/>
      <c r="QK272" s="47"/>
      <c r="QL272" s="47"/>
      <c r="QM272" s="47"/>
      <c r="QN272" s="47"/>
      <c r="QO272" s="47"/>
      <c r="QP272" s="47"/>
      <c r="QQ272" s="47"/>
      <c r="QR272" s="47"/>
      <c r="QS272" s="47"/>
      <c r="QT272" s="47"/>
      <c r="QU272" s="47"/>
      <c r="QV272" s="47"/>
      <c r="QW272" s="47"/>
      <c r="QX272" s="47"/>
      <c r="QY272" s="47"/>
      <c r="QZ272" s="47"/>
      <c r="RA272" s="47"/>
      <c r="RB272" s="47"/>
      <c r="RC272" s="47"/>
      <c r="RD272" s="47"/>
      <c r="RE272" s="47"/>
      <c r="RF272" s="47"/>
      <c r="RG272" s="47"/>
      <c r="RH272" s="47"/>
      <c r="RI272" s="47"/>
      <c r="RJ272" s="47"/>
      <c r="RK272" s="47"/>
      <c r="RL272" s="47"/>
      <c r="RM272" s="47"/>
      <c r="RN272" s="47"/>
      <c r="RO272" s="47"/>
      <c r="RP272" s="47"/>
      <c r="RQ272" s="47"/>
      <c r="RR272" s="47"/>
      <c r="RS272" s="47"/>
      <c r="RT272" s="47"/>
      <c r="RU272" s="47"/>
      <c r="RV272" s="47"/>
      <c r="RW272" s="47"/>
      <c r="RX272" s="47"/>
      <c r="RY272" s="47"/>
      <c r="RZ272" s="47"/>
      <c r="SA272" s="47"/>
    </row>
    <row r="273" spans="1:495" s="48" customFormat="1" ht="15" customHeight="1">
      <c r="A273" s="125">
        <v>3</v>
      </c>
      <c r="B273" s="138" t="s">
        <v>188</v>
      </c>
      <c r="C273" s="35" t="s">
        <v>4</v>
      </c>
      <c r="D273" s="20">
        <f>D274+D275+D276+D277</f>
        <v>528085.1</v>
      </c>
      <c r="E273" s="20">
        <f t="shared" ref="E273:F273" si="109">E274+E275+E276+E277</f>
        <v>95973.860000000015</v>
      </c>
      <c r="F273" s="20">
        <f t="shared" si="109"/>
        <v>91677.390000000014</v>
      </c>
      <c r="G273" s="1">
        <f>F273/D273</f>
        <v>0.17360344005161293</v>
      </c>
      <c r="H273" s="135"/>
      <c r="I273" s="58" t="s">
        <v>24</v>
      </c>
      <c r="J273" s="57">
        <f>J274+J275+J276</f>
        <v>8</v>
      </c>
      <c r="K273" s="75" t="s">
        <v>335</v>
      </c>
      <c r="L273" s="75"/>
      <c r="M273" s="81"/>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c r="CU273" s="47"/>
      <c r="CV273" s="47"/>
      <c r="CW273" s="47"/>
      <c r="CX273" s="47"/>
      <c r="CY273" s="47"/>
      <c r="CZ273" s="47"/>
      <c r="DA273" s="47"/>
      <c r="DB273" s="47"/>
      <c r="DC273" s="47"/>
      <c r="DD273" s="47"/>
      <c r="DE273" s="47"/>
      <c r="DF273" s="47"/>
      <c r="DG273" s="47"/>
      <c r="DH273" s="47"/>
      <c r="DI273" s="47"/>
      <c r="DJ273" s="47"/>
      <c r="DK273" s="47"/>
      <c r="DL273" s="47"/>
      <c r="DM273" s="47"/>
      <c r="DN273" s="47"/>
      <c r="DO273" s="47"/>
      <c r="DP273" s="47"/>
      <c r="DQ273" s="47"/>
      <c r="DR273" s="47"/>
      <c r="DS273" s="47"/>
      <c r="DT273" s="47"/>
      <c r="DU273" s="47"/>
      <c r="DV273" s="47"/>
      <c r="DW273" s="47"/>
      <c r="DX273" s="47"/>
      <c r="DY273" s="47"/>
      <c r="DZ273" s="47"/>
      <c r="EA273" s="47"/>
      <c r="EB273" s="47"/>
      <c r="EC273" s="47"/>
      <c r="ED273" s="47"/>
      <c r="EE273" s="47"/>
      <c r="EF273" s="47"/>
      <c r="EG273" s="47"/>
      <c r="EH273" s="47"/>
      <c r="EI273" s="47"/>
      <c r="EJ273" s="47"/>
      <c r="EK273" s="47"/>
      <c r="EL273" s="47"/>
      <c r="EM273" s="47"/>
      <c r="EN273" s="47"/>
      <c r="EO273" s="47"/>
      <c r="EP273" s="47"/>
      <c r="EQ273" s="47"/>
      <c r="ER273" s="47"/>
      <c r="ES273" s="47"/>
      <c r="ET273" s="47"/>
      <c r="EU273" s="47"/>
      <c r="EV273" s="47"/>
      <c r="EW273" s="47"/>
      <c r="EX273" s="47"/>
      <c r="EY273" s="47"/>
      <c r="EZ273" s="47"/>
      <c r="FA273" s="47"/>
      <c r="FB273" s="47"/>
      <c r="FC273" s="47"/>
      <c r="FD273" s="47"/>
      <c r="FE273" s="47"/>
      <c r="FF273" s="47"/>
      <c r="FG273" s="47"/>
      <c r="FH273" s="47"/>
      <c r="FI273" s="47"/>
      <c r="FJ273" s="47"/>
      <c r="FK273" s="47"/>
      <c r="FL273" s="47"/>
      <c r="FM273" s="47"/>
      <c r="FN273" s="47"/>
      <c r="FO273" s="47"/>
      <c r="FP273" s="47"/>
      <c r="FQ273" s="47"/>
      <c r="FR273" s="47"/>
      <c r="FS273" s="47"/>
      <c r="FT273" s="47"/>
      <c r="FU273" s="47"/>
      <c r="FV273" s="47"/>
      <c r="FW273" s="47"/>
      <c r="FX273" s="47"/>
      <c r="FY273" s="47"/>
      <c r="FZ273" s="47"/>
      <c r="GA273" s="47"/>
      <c r="GB273" s="47"/>
      <c r="GC273" s="47"/>
      <c r="GD273" s="47"/>
      <c r="GE273" s="47"/>
      <c r="GF273" s="47"/>
      <c r="GG273" s="47"/>
      <c r="GH273" s="47"/>
      <c r="GI273" s="47"/>
      <c r="GJ273" s="47"/>
      <c r="GK273" s="47"/>
      <c r="GL273" s="47"/>
      <c r="GM273" s="47"/>
      <c r="GN273" s="47"/>
      <c r="GO273" s="47"/>
      <c r="GP273" s="47"/>
      <c r="GQ273" s="47"/>
      <c r="GR273" s="47"/>
      <c r="GS273" s="47"/>
      <c r="GT273" s="47"/>
      <c r="GU273" s="47"/>
      <c r="GV273" s="47"/>
      <c r="GW273" s="47"/>
      <c r="GX273" s="47"/>
      <c r="GY273" s="47"/>
      <c r="GZ273" s="47"/>
      <c r="HA273" s="47"/>
      <c r="HB273" s="47"/>
      <c r="HC273" s="47"/>
      <c r="HD273" s="47"/>
      <c r="HE273" s="47"/>
      <c r="HF273" s="47"/>
      <c r="HG273" s="47"/>
      <c r="HH273" s="47"/>
      <c r="HI273" s="47"/>
      <c r="HJ273" s="47"/>
      <c r="HK273" s="47"/>
      <c r="HL273" s="47"/>
      <c r="HM273" s="47"/>
      <c r="HN273" s="47"/>
      <c r="HO273" s="47"/>
      <c r="HP273" s="47"/>
      <c r="HQ273" s="47"/>
      <c r="HR273" s="47"/>
      <c r="HS273" s="47"/>
      <c r="HT273" s="47"/>
      <c r="HU273" s="47"/>
      <c r="HV273" s="47"/>
      <c r="HW273" s="47"/>
      <c r="HX273" s="47"/>
      <c r="HY273" s="47"/>
      <c r="HZ273" s="47"/>
      <c r="IA273" s="47"/>
      <c r="IB273" s="47"/>
      <c r="IC273" s="47"/>
      <c r="ID273" s="47"/>
      <c r="IE273" s="47"/>
      <c r="IF273" s="47"/>
      <c r="IG273" s="47"/>
      <c r="IH273" s="47"/>
      <c r="II273" s="47"/>
      <c r="IJ273" s="47"/>
      <c r="IK273" s="47"/>
      <c r="IL273" s="47"/>
      <c r="IM273" s="47"/>
      <c r="IN273" s="47"/>
      <c r="IO273" s="47"/>
      <c r="IP273" s="47"/>
      <c r="IQ273" s="47"/>
      <c r="IR273" s="47"/>
      <c r="IS273" s="47"/>
      <c r="IT273" s="47"/>
      <c r="IU273" s="47"/>
      <c r="IV273" s="47"/>
      <c r="IW273" s="47"/>
      <c r="IX273" s="47"/>
      <c r="IY273" s="47"/>
      <c r="IZ273" s="47"/>
      <c r="JA273" s="47"/>
      <c r="JB273" s="47"/>
      <c r="JC273" s="47"/>
      <c r="JD273" s="47"/>
      <c r="JE273" s="47"/>
      <c r="JF273" s="47"/>
      <c r="JG273" s="47"/>
      <c r="JH273" s="47"/>
      <c r="JI273" s="47"/>
      <c r="JJ273" s="47"/>
      <c r="JK273" s="47"/>
      <c r="JL273" s="47"/>
      <c r="JM273" s="47"/>
      <c r="JN273" s="47"/>
      <c r="JO273" s="47"/>
      <c r="JP273" s="47"/>
      <c r="JQ273" s="47"/>
      <c r="JR273" s="47"/>
      <c r="JS273" s="47"/>
      <c r="JT273" s="47"/>
      <c r="JU273" s="47"/>
      <c r="JV273" s="47"/>
      <c r="JW273" s="47"/>
      <c r="JX273" s="47"/>
      <c r="JY273" s="47"/>
      <c r="JZ273" s="47"/>
      <c r="KA273" s="47"/>
      <c r="KB273" s="47"/>
      <c r="KC273" s="47"/>
      <c r="KD273" s="47"/>
      <c r="KE273" s="47"/>
      <c r="KF273" s="47"/>
      <c r="KG273" s="47"/>
      <c r="KH273" s="47"/>
      <c r="KI273" s="47"/>
      <c r="KJ273" s="47"/>
      <c r="KK273" s="47"/>
      <c r="KL273" s="47"/>
      <c r="KM273" s="47"/>
      <c r="KN273" s="47"/>
      <c r="KO273" s="47"/>
      <c r="KP273" s="47"/>
      <c r="KQ273" s="47"/>
      <c r="KR273" s="47"/>
      <c r="KS273" s="47"/>
      <c r="KT273" s="47"/>
      <c r="KU273" s="47"/>
      <c r="KV273" s="47"/>
      <c r="KW273" s="47"/>
      <c r="KX273" s="47"/>
      <c r="KY273" s="47"/>
      <c r="KZ273" s="47"/>
      <c r="LA273" s="47"/>
      <c r="LB273" s="47"/>
      <c r="LC273" s="47"/>
      <c r="LD273" s="47"/>
      <c r="LE273" s="47"/>
      <c r="LF273" s="47"/>
      <c r="LG273" s="47"/>
      <c r="LH273" s="47"/>
      <c r="LI273" s="47"/>
      <c r="LJ273" s="47"/>
      <c r="LK273" s="47"/>
      <c r="LL273" s="47"/>
      <c r="LM273" s="47"/>
      <c r="LN273" s="47"/>
      <c r="LO273" s="47"/>
      <c r="LP273" s="47"/>
      <c r="LQ273" s="47"/>
      <c r="LR273" s="47"/>
      <c r="LS273" s="47"/>
      <c r="LT273" s="47"/>
      <c r="LU273" s="47"/>
      <c r="LV273" s="47"/>
      <c r="LW273" s="47"/>
      <c r="LX273" s="47"/>
      <c r="LY273" s="47"/>
      <c r="LZ273" s="47"/>
      <c r="MA273" s="47"/>
      <c r="MB273" s="47"/>
      <c r="MC273" s="47"/>
      <c r="MD273" s="47"/>
      <c r="ME273" s="47"/>
      <c r="MF273" s="47"/>
      <c r="MG273" s="47"/>
      <c r="MH273" s="47"/>
      <c r="MI273" s="47"/>
      <c r="MJ273" s="47"/>
      <c r="MK273" s="47"/>
      <c r="ML273" s="47"/>
      <c r="MM273" s="47"/>
      <c r="MN273" s="47"/>
      <c r="MO273" s="47"/>
      <c r="MP273" s="47"/>
      <c r="MQ273" s="47"/>
      <c r="MR273" s="47"/>
      <c r="MS273" s="47"/>
      <c r="MT273" s="47"/>
      <c r="MU273" s="47"/>
      <c r="MV273" s="47"/>
      <c r="MW273" s="47"/>
      <c r="MX273" s="47"/>
      <c r="MY273" s="47"/>
      <c r="MZ273" s="47"/>
      <c r="NA273" s="47"/>
      <c r="NB273" s="47"/>
      <c r="NC273" s="47"/>
      <c r="ND273" s="47"/>
      <c r="NE273" s="47"/>
      <c r="NF273" s="47"/>
      <c r="NG273" s="47"/>
      <c r="NH273" s="47"/>
      <c r="NI273" s="47"/>
      <c r="NJ273" s="47"/>
      <c r="NK273" s="47"/>
      <c r="NL273" s="47"/>
      <c r="NM273" s="47"/>
      <c r="NN273" s="47"/>
      <c r="NO273" s="47"/>
      <c r="NP273" s="47"/>
      <c r="NQ273" s="47"/>
      <c r="NR273" s="47"/>
      <c r="NS273" s="47"/>
      <c r="NT273" s="47"/>
      <c r="NU273" s="47"/>
      <c r="NV273" s="47"/>
      <c r="NW273" s="47"/>
      <c r="NX273" s="47"/>
      <c r="NY273" s="47"/>
      <c r="NZ273" s="47"/>
      <c r="OA273" s="47"/>
      <c r="OB273" s="47"/>
      <c r="OC273" s="47"/>
      <c r="OD273" s="47"/>
      <c r="OE273" s="47"/>
      <c r="OF273" s="47"/>
      <c r="OG273" s="47"/>
      <c r="OH273" s="47"/>
      <c r="OI273" s="47"/>
      <c r="OJ273" s="47"/>
      <c r="OK273" s="47"/>
      <c r="OL273" s="47"/>
      <c r="OM273" s="47"/>
      <c r="ON273" s="47"/>
      <c r="OO273" s="47"/>
      <c r="OP273" s="47"/>
      <c r="OQ273" s="47"/>
      <c r="OR273" s="47"/>
      <c r="OS273" s="47"/>
      <c r="OT273" s="47"/>
      <c r="OU273" s="47"/>
      <c r="OV273" s="47"/>
      <c r="OW273" s="47"/>
      <c r="OX273" s="47"/>
      <c r="OY273" s="47"/>
      <c r="OZ273" s="47"/>
      <c r="PA273" s="47"/>
      <c r="PB273" s="47"/>
      <c r="PC273" s="47"/>
      <c r="PD273" s="47"/>
      <c r="PE273" s="47"/>
      <c r="PF273" s="47"/>
      <c r="PG273" s="47"/>
      <c r="PH273" s="47"/>
      <c r="PI273" s="47"/>
      <c r="PJ273" s="47"/>
      <c r="PK273" s="47"/>
      <c r="PL273" s="47"/>
      <c r="PM273" s="47"/>
      <c r="PN273" s="47"/>
      <c r="PO273" s="47"/>
      <c r="PP273" s="47"/>
      <c r="PQ273" s="47"/>
      <c r="PR273" s="47"/>
      <c r="PS273" s="47"/>
      <c r="PT273" s="47"/>
      <c r="PU273" s="47"/>
      <c r="PV273" s="47"/>
      <c r="PW273" s="47"/>
      <c r="PX273" s="47"/>
      <c r="PY273" s="47"/>
      <c r="PZ273" s="47"/>
      <c r="QA273" s="47"/>
      <c r="QB273" s="47"/>
      <c r="QC273" s="47"/>
      <c r="QD273" s="47"/>
      <c r="QE273" s="47"/>
      <c r="QF273" s="47"/>
      <c r="QG273" s="47"/>
      <c r="QH273" s="47"/>
      <c r="QI273" s="47"/>
      <c r="QJ273" s="47"/>
      <c r="QK273" s="47"/>
      <c r="QL273" s="47"/>
      <c r="QM273" s="47"/>
      <c r="QN273" s="47"/>
      <c r="QO273" s="47"/>
      <c r="QP273" s="47"/>
      <c r="QQ273" s="47"/>
      <c r="QR273" s="47"/>
      <c r="QS273" s="47"/>
      <c r="QT273" s="47"/>
      <c r="QU273" s="47"/>
      <c r="QV273" s="47"/>
      <c r="QW273" s="47"/>
      <c r="QX273" s="47"/>
      <c r="QY273" s="47"/>
      <c r="QZ273" s="47"/>
      <c r="RA273" s="47"/>
      <c r="RB273" s="47"/>
      <c r="RC273" s="47"/>
      <c r="RD273" s="47"/>
      <c r="RE273" s="47"/>
      <c r="RF273" s="47"/>
      <c r="RG273" s="47"/>
      <c r="RH273" s="47"/>
      <c r="RI273" s="47"/>
      <c r="RJ273" s="47"/>
      <c r="RK273" s="47"/>
      <c r="RL273" s="47"/>
      <c r="RM273" s="47"/>
      <c r="RN273" s="47"/>
      <c r="RO273" s="47"/>
      <c r="RP273" s="47"/>
      <c r="RQ273" s="47"/>
      <c r="RR273" s="47"/>
      <c r="RS273" s="47"/>
      <c r="RT273" s="47"/>
      <c r="RU273" s="47"/>
      <c r="RV273" s="47"/>
      <c r="RW273" s="47"/>
      <c r="RX273" s="47"/>
      <c r="RY273" s="47"/>
      <c r="RZ273" s="47"/>
      <c r="SA273" s="47"/>
    </row>
    <row r="274" spans="1:495" s="48" customFormat="1" ht="15" customHeight="1">
      <c r="A274" s="125"/>
      <c r="B274" s="138"/>
      <c r="C274" s="35" t="s">
        <v>5</v>
      </c>
      <c r="D274" s="20">
        <f>D279+D299</f>
        <v>221176.4</v>
      </c>
      <c r="E274" s="20">
        <f t="shared" ref="E274:F274" si="110">E279+E299</f>
        <v>58209.14</v>
      </c>
      <c r="F274" s="20">
        <f t="shared" si="110"/>
        <v>53912.69</v>
      </c>
      <c r="G274" s="1">
        <f>F274/D274</f>
        <v>0.24375426130455149</v>
      </c>
      <c r="H274" s="135"/>
      <c r="I274" s="58" t="s">
        <v>25</v>
      </c>
      <c r="J274" s="57">
        <f>J279+J299</f>
        <v>0</v>
      </c>
      <c r="K274" s="75"/>
      <c r="L274" s="75"/>
      <c r="M274" s="82"/>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c r="CU274" s="47"/>
      <c r="CV274" s="47"/>
      <c r="CW274" s="47"/>
      <c r="CX274" s="47"/>
      <c r="CY274" s="47"/>
      <c r="CZ274" s="47"/>
      <c r="DA274" s="47"/>
      <c r="DB274" s="47"/>
      <c r="DC274" s="47"/>
      <c r="DD274" s="47"/>
      <c r="DE274" s="47"/>
      <c r="DF274" s="47"/>
      <c r="DG274" s="47"/>
      <c r="DH274" s="47"/>
      <c r="DI274" s="47"/>
      <c r="DJ274" s="47"/>
      <c r="DK274" s="47"/>
      <c r="DL274" s="47"/>
      <c r="DM274" s="47"/>
      <c r="DN274" s="47"/>
      <c r="DO274" s="47"/>
      <c r="DP274" s="47"/>
      <c r="DQ274" s="47"/>
      <c r="DR274" s="47"/>
      <c r="DS274" s="47"/>
      <c r="DT274" s="47"/>
      <c r="DU274" s="47"/>
      <c r="DV274" s="47"/>
      <c r="DW274" s="47"/>
      <c r="DX274" s="47"/>
      <c r="DY274" s="47"/>
      <c r="DZ274" s="47"/>
      <c r="EA274" s="47"/>
      <c r="EB274" s="47"/>
      <c r="EC274" s="47"/>
      <c r="ED274" s="47"/>
      <c r="EE274" s="47"/>
      <c r="EF274" s="47"/>
      <c r="EG274" s="47"/>
      <c r="EH274" s="47"/>
      <c r="EI274" s="47"/>
      <c r="EJ274" s="47"/>
      <c r="EK274" s="47"/>
      <c r="EL274" s="47"/>
      <c r="EM274" s="47"/>
      <c r="EN274" s="47"/>
      <c r="EO274" s="47"/>
      <c r="EP274" s="47"/>
      <c r="EQ274" s="47"/>
      <c r="ER274" s="47"/>
      <c r="ES274" s="47"/>
      <c r="ET274" s="47"/>
      <c r="EU274" s="47"/>
      <c r="EV274" s="47"/>
      <c r="EW274" s="47"/>
      <c r="EX274" s="47"/>
      <c r="EY274" s="47"/>
      <c r="EZ274" s="47"/>
      <c r="FA274" s="47"/>
      <c r="FB274" s="47"/>
      <c r="FC274" s="47"/>
      <c r="FD274" s="47"/>
      <c r="FE274" s="47"/>
      <c r="FF274" s="47"/>
      <c r="FG274" s="47"/>
      <c r="FH274" s="47"/>
      <c r="FI274" s="47"/>
      <c r="FJ274" s="47"/>
      <c r="FK274" s="47"/>
      <c r="FL274" s="47"/>
      <c r="FM274" s="47"/>
      <c r="FN274" s="47"/>
      <c r="FO274" s="47"/>
      <c r="FP274" s="47"/>
      <c r="FQ274" s="47"/>
      <c r="FR274" s="47"/>
      <c r="FS274" s="47"/>
      <c r="FT274" s="47"/>
      <c r="FU274" s="47"/>
      <c r="FV274" s="47"/>
      <c r="FW274" s="47"/>
      <c r="FX274" s="47"/>
      <c r="FY274" s="47"/>
      <c r="FZ274" s="47"/>
      <c r="GA274" s="47"/>
      <c r="GB274" s="47"/>
      <c r="GC274" s="47"/>
      <c r="GD274" s="47"/>
      <c r="GE274" s="47"/>
      <c r="GF274" s="47"/>
      <c r="GG274" s="47"/>
      <c r="GH274" s="47"/>
      <c r="GI274" s="47"/>
      <c r="GJ274" s="47"/>
      <c r="GK274" s="47"/>
      <c r="GL274" s="47"/>
      <c r="GM274" s="47"/>
      <c r="GN274" s="47"/>
      <c r="GO274" s="47"/>
      <c r="GP274" s="47"/>
      <c r="GQ274" s="47"/>
      <c r="GR274" s="47"/>
      <c r="GS274" s="47"/>
      <c r="GT274" s="47"/>
      <c r="GU274" s="47"/>
      <c r="GV274" s="47"/>
      <c r="GW274" s="47"/>
      <c r="GX274" s="47"/>
      <c r="GY274" s="47"/>
      <c r="GZ274" s="47"/>
      <c r="HA274" s="47"/>
      <c r="HB274" s="47"/>
      <c r="HC274" s="47"/>
      <c r="HD274" s="47"/>
      <c r="HE274" s="47"/>
      <c r="HF274" s="47"/>
      <c r="HG274" s="47"/>
      <c r="HH274" s="47"/>
      <c r="HI274" s="47"/>
      <c r="HJ274" s="47"/>
      <c r="HK274" s="47"/>
      <c r="HL274" s="47"/>
      <c r="HM274" s="47"/>
      <c r="HN274" s="47"/>
      <c r="HO274" s="47"/>
      <c r="HP274" s="47"/>
      <c r="HQ274" s="47"/>
      <c r="HR274" s="47"/>
      <c r="HS274" s="47"/>
      <c r="HT274" s="47"/>
      <c r="HU274" s="47"/>
      <c r="HV274" s="47"/>
      <c r="HW274" s="47"/>
      <c r="HX274" s="47"/>
      <c r="HY274" s="47"/>
      <c r="HZ274" s="47"/>
      <c r="IA274" s="47"/>
      <c r="IB274" s="47"/>
      <c r="IC274" s="47"/>
      <c r="ID274" s="47"/>
      <c r="IE274" s="47"/>
      <c r="IF274" s="47"/>
      <c r="IG274" s="47"/>
      <c r="IH274" s="47"/>
      <c r="II274" s="47"/>
      <c r="IJ274" s="47"/>
      <c r="IK274" s="47"/>
      <c r="IL274" s="47"/>
      <c r="IM274" s="47"/>
      <c r="IN274" s="47"/>
      <c r="IO274" s="47"/>
      <c r="IP274" s="47"/>
      <c r="IQ274" s="47"/>
      <c r="IR274" s="47"/>
      <c r="IS274" s="47"/>
      <c r="IT274" s="47"/>
      <c r="IU274" s="47"/>
      <c r="IV274" s="47"/>
      <c r="IW274" s="47"/>
      <c r="IX274" s="47"/>
      <c r="IY274" s="47"/>
      <c r="IZ274" s="47"/>
      <c r="JA274" s="47"/>
      <c r="JB274" s="47"/>
      <c r="JC274" s="47"/>
      <c r="JD274" s="47"/>
      <c r="JE274" s="47"/>
      <c r="JF274" s="47"/>
      <c r="JG274" s="47"/>
      <c r="JH274" s="47"/>
      <c r="JI274" s="47"/>
      <c r="JJ274" s="47"/>
      <c r="JK274" s="47"/>
      <c r="JL274" s="47"/>
      <c r="JM274" s="47"/>
      <c r="JN274" s="47"/>
      <c r="JO274" s="47"/>
      <c r="JP274" s="47"/>
      <c r="JQ274" s="47"/>
      <c r="JR274" s="47"/>
      <c r="JS274" s="47"/>
      <c r="JT274" s="47"/>
      <c r="JU274" s="47"/>
      <c r="JV274" s="47"/>
      <c r="JW274" s="47"/>
      <c r="JX274" s="47"/>
      <c r="JY274" s="47"/>
      <c r="JZ274" s="47"/>
      <c r="KA274" s="47"/>
      <c r="KB274" s="47"/>
      <c r="KC274" s="47"/>
      <c r="KD274" s="47"/>
      <c r="KE274" s="47"/>
      <c r="KF274" s="47"/>
      <c r="KG274" s="47"/>
      <c r="KH274" s="47"/>
      <c r="KI274" s="47"/>
      <c r="KJ274" s="47"/>
      <c r="KK274" s="47"/>
      <c r="KL274" s="47"/>
      <c r="KM274" s="47"/>
      <c r="KN274" s="47"/>
      <c r="KO274" s="47"/>
      <c r="KP274" s="47"/>
      <c r="KQ274" s="47"/>
      <c r="KR274" s="47"/>
      <c r="KS274" s="47"/>
      <c r="KT274" s="47"/>
      <c r="KU274" s="47"/>
      <c r="KV274" s="47"/>
      <c r="KW274" s="47"/>
      <c r="KX274" s="47"/>
      <c r="KY274" s="47"/>
      <c r="KZ274" s="47"/>
      <c r="LA274" s="47"/>
      <c r="LB274" s="47"/>
      <c r="LC274" s="47"/>
      <c r="LD274" s="47"/>
      <c r="LE274" s="47"/>
      <c r="LF274" s="47"/>
      <c r="LG274" s="47"/>
      <c r="LH274" s="47"/>
      <c r="LI274" s="47"/>
      <c r="LJ274" s="47"/>
      <c r="LK274" s="47"/>
      <c r="LL274" s="47"/>
      <c r="LM274" s="47"/>
      <c r="LN274" s="47"/>
      <c r="LO274" s="47"/>
      <c r="LP274" s="47"/>
      <c r="LQ274" s="47"/>
      <c r="LR274" s="47"/>
      <c r="LS274" s="47"/>
      <c r="LT274" s="47"/>
      <c r="LU274" s="47"/>
      <c r="LV274" s="47"/>
      <c r="LW274" s="47"/>
      <c r="LX274" s="47"/>
      <c r="LY274" s="47"/>
      <c r="LZ274" s="47"/>
      <c r="MA274" s="47"/>
      <c r="MB274" s="47"/>
      <c r="MC274" s="47"/>
      <c r="MD274" s="47"/>
      <c r="ME274" s="47"/>
      <c r="MF274" s="47"/>
      <c r="MG274" s="47"/>
      <c r="MH274" s="47"/>
      <c r="MI274" s="47"/>
      <c r="MJ274" s="47"/>
      <c r="MK274" s="47"/>
      <c r="ML274" s="47"/>
      <c r="MM274" s="47"/>
      <c r="MN274" s="47"/>
      <c r="MO274" s="47"/>
      <c r="MP274" s="47"/>
      <c r="MQ274" s="47"/>
      <c r="MR274" s="47"/>
      <c r="MS274" s="47"/>
      <c r="MT274" s="47"/>
      <c r="MU274" s="47"/>
      <c r="MV274" s="47"/>
      <c r="MW274" s="47"/>
      <c r="MX274" s="47"/>
      <c r="MY274" s="47"/>
      <c r="MZ274" s="47"/>
      <c r="NA274" s="47"/>
      <c r="NB274" s="47"/>
      <c r="NC274" s="47"/>
      <c r="ND274" s="47"/>
      <c r="NE274" s="47"/>
      <c r="NF274" s="47"/>
      <c r="NG274" s="47"/>
      <c r="NH274" s="47"/>
      <c r="NI274" s="47"/>
      <c r="NJ274" s="47"/>
      <c r="NK274" s="47"/>
      <c r="NL274" s="47"/>
      <c r="NM274" s="47"/>
      <c r="NN274" s="47"/>
      <c r="NO274" s="47"/>
      <c r="NP274" s="47"/>
      <c r="NQ274" s="47"/>
      <c r="NR274" s="47"/>
      <c r="NS274" s="47"/>
      <c r="NT274" s="47"/>
      <c r="NU274" s="47"/>
      <c r="NV274" s="47"/>
      <c r="NW274" s="47"/>
      <c r="NX274" s="47"/>
      <c r="NY274" s="47"/>
      <c r="NZ274" s="47"/>
      <c r="OA274" s="47"/>
      <c r="OB274" s="47"/>
      <c r="OC274" s="47"/>
      <c r="OD274" s="47"/>
      <c r="OE274" s="47"/>
      <c r="OF274" s="47"/>
      <c r="OG274" s="47"/>
      <c r="OH274" s="47"/>
      <c r="OI274" s="47"/>
      <c r="OJ274" s="47"/>
      <c r="OK274" s="47"/>
      <c r="OL274" s="47"/>
      <c r="OM274" s="47"/>
      <c r="ON274" s="47"/>
      <c r="OO274" s="47"/>
      <c r="OP274" s="47"/>
      <c r="OQ274" s="47"/>
      <c r="OR274" s="47"/>
      <c r="OS274" s="47"/>
      <c r="OT274" s="47"/>
      <c r="OU274" s="47"/>
      <c r="OV274" s="47"/>
      <c r="OW274" s="47"/>
      <c r="OX274" s="47"/>
      <c r="OY274" s="47"/>
      <c r="OZ274" s="47"/>
      <c r="PA274" s="47"/>
      <c r="PB274" s="47"/>
      <c r="PC274" s="47"/>
      <c r="PD274" s="47"/>
      <c r="PE274" s="47"/>
      <c r="PF274" s="47"/>
      <c r="PG274" s="47"/>
      <c r="PH274" s="47"/>
      <c r="PI274" s="47"/>
      <c r="PJ274" s="47"/>
      <c r="PK274" s="47"/>
      <c r="PL274" s="47"/>
      <c r="PM274" s="47"/>
      <c r="PN274" s="47"/>
      <c r="PO274" s="47"/>
      <c r="PP274" s="47"/>
      <c r="PQ274" s="47"/>
      <c r="PR274" s="47"/>
      <c r="PS274" s="47"/>
      <c r="PT274" s="47"/>
      <c r="PU274" s="47"/>
      <c r="PV274" s="47"/>
      <c r="PW274" s="47"/>
      <c r="PX274" s="47"/>
      <c r="PY274" s="47"/>
      <c r="PZ274" s="47"/>
      <c r="QA274" s="47"/>
      <c r="QB274" s="47"/>
      <c r="QC274" s="47"/>
      <c r="QD274" s="47"/>
      <c r="QE274" s="47"/>
      <c r="QF274" s="47"/>
      <c r="QG274" s="47"/>
      <c r="QH274" s="47"/>
      <c r="QI274" s="47"/>
      <c r="QJ274" s="47"/>
      <c r="QK274" s="47"/>
      <c r="QL274" s="47"/>
      <c r="QM274" s="47"/>
      <c r="QN274" s="47"/>
      <c r="QO274" s="47"/>
      <c r="QP274" s="47"/>
      <c r="QQ274" s="47"/>
      <c r="QR274" s="47"/>
      <c r="QS274" s="47"/>
      <c r="QT274" s="47"/>
      <c r="QU274" s="47"/>
      <c r="QV274" s="47"/>
      <c r="QW274" s="47"/>
      <c r="QX274" s="47"/>
      <c r="QY274" s="47"/>
      <c r="QZ274" s="47"/>
      <c r="RA274" s="47"/>
      <c r="RB274" s="47"/>
      <c r="RC274" s="47"/>
      <c r="RD274" s="47"/>
      <c r="RE274" s="47"/>
      <c r="RF274" s="47"/>
      <c r="RG274" s="47"/>
      <c r="RH274" s="47"/>
      <c r="RI274" s="47"/>
      <c r="RJ274" s="47"/>
      <c r="RK274" s="47"/>
      <c r="RL274" s="47"/>
      <c r="RM274" s="47"/>
      <c r="RN274" s="47"/>
      <c r="RO274" s="47"/>
      <c r="RP274" s="47"/>
      <c r="RQ274" s="47"/>
      <c r="RR274" s="47"/>
      <c r="RS274" s="47"/>
      <c r="RT274" s="47"/>
      <c r="RU274" s="47"/>
      <c r="RV274" s="47"/>
      <c r="RW274" s="47"/>
      <c r="RX274" s="47"/>
      <c r="RY274" s="47"/>
      <c r="RZ274" s="47"/>
      <c r="SA274" s="47"/>
    </row>
    <row r="275" spans="1:495" s="48" customFormat="1" ht="15" customHeight="1">
      <c r="A275" s="125"/>
      <c r="B275" s="138"/>
      <c r="C275" s="35" t="s">
        <v>6</v>
      </c>
      <c r="D275" s="20">
        <f t="shared" ref="D275:D276" si="111">D280+D300</f>
        <v>278408.59999999998</v>
      </c>
      <c r="E275" s="20">
        <f t="shared" ref="E275:F275" si="112">E280+E300</f>
        <v>33176.400000000001</v>
      </c>
      <c r="F275" s="20">
        <f t="shared" si="112"/>
        <v>33176.379999999997</v>
      </c>
      <c r="G275" s="1">
        <f>F275/D275</f>
        <v>0.11916435052652828</v>
      </c>
      <c r="H275" s="135"/>
      <c r="I275" s="58" t="s">
        <v>26</v>
      </c>
      <c r="J275" s="57">
        <f t="shared" ref="J275:J276" si="113">J280+J300</f>
        <v>2</v>
      </c>
      <c r="K275" s="75"/>
      <c r="L275" s="75"/>
      <c r="M275" s="82"/>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c r="BJ275" s="47"/>
      <c r="BK275" s="47"/>
      <c r="BL275" s="47"/>
      <c r="BM275" s="47"/>
      <c r="BN275" s="47"/>
      <c r="BO275" s="47"/>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c r="CU275" s="47"/>
      <c r="CV275" s="47"/>
      <c r="CW275" s="47"/>
      <c r="CX275" s="47"/>
      <c r="CY275" s="47"/>
      <c r="CZ275" s="47"/>
      <c r="DA275" s="47"/>
      <c r="DB275" s="47"/>
      <c r="DC275" s="47"/>
      <c r="DD275" s="47"/>
      <c r="DE275" s="47"/>
      <c r="DF275" s="47"/>
      <c r="DG275" s="47"/>
      <c r="DH275" s="47"/>
      <c r="DI275" s="47"/>
      <c r="DJ275" s="47"/>
      <c r="DK275" s="47"/>
      <c r="DL275" s="47"/>
      <c r="DM275" s="47"/>
      <c r="DN275" s="47"/>
      <c r="DO275" s="47"/>
      <c r="DP275" s="47"/>
      <c r="DQ275" s="47"/>
      <c r="DR275" s="47"/>
      <c r="DS275" s="47"/>
      <c r="DT275" s="47"/>
      <c r="DU275" s="47"/>
      <c r="DV275" s="47"/>
      <c r="DW275" s="47"/>
      <c r="DX275" s="47"/>
      <c r="DY275" s="47"/>
      <c r="DZ275" s="47"/>
      <c r="EA275" s="47"/>
      <c r="EB275" s="47"/>
      <c r="EC275" s="47"/>
      <c r="ED275" s="47"/>
      <c r="EE275" s="47"/>
      <c r="EF275" s="47"/>
      <c r="EG275" s="47"/>
      <c r="EH275" s="47"/>
      <c r="EI275" s="47"/>
      <c r="EJ275" s="47"/>
      <c r="EK275" s="47"/>
      <c r="EL275" s="47"/>
      <c r="EM275" s="47"/>
      <c r="EN275" s="47"/>
      <c r="EO275" s="47"/>
      <c r="EP275" s="47"/>
      <c r="EQ275" s="47"/>
      <c r="ER275" s="47"/>
      <c r="ES275" s="47"/>
      <c r="ET275" s="47"/>
      <c r="EU275" s="47"/>
      <c r="EV275" s="47"/>
      <c r="EW275" s="47"/>
      <c r="EX275" s="47"/>
      <c r="EY275" s="47"/>
      <c r="EZ275" s="47"/>
      <c r="FA275" s="47"/>
      <c r="FB275" s="47"/>
      <c r="FC275" s="47"/>
      <c r="FD275" s="47"/>
      <c r="FE275" s="47"/>
      <c r="FF275" s="47"/>
      <c r="FG275" s="47"/>
      <c r="FH275" s="47"/>
      <c r="FI275" s="47"/>
      <c r="FJ275" s="47"/>
      <c r="FK275" s="47"/>
      <c r="FL275" s="47"/>
      <c r="FM275" s="47"/>
      <c r="FN275" s="47"/>
      <c r="FO275" s="47"/>
      <c r="FP275" s="47"/>
      <c r="FQ275" s="47"/>
      <c r="FR275" s="47"/>
      <c r="FS275" s="47"/>
      <c r="FT275" s="47"/>
      <c r="FU275" s="47"/>
      <c r="FV275" s="47"/>
      <c r="FW275" s="47"/>
      <c r="FX275" s="47"/>
      <c r="FY275" s="47"/>
      <c r="FZ275" s="47"/>
      <c r="GA275" s="47"/>
      <c r="GB275" s="47"/>
      <c r="GC275" s="47"/>
      <c r="GD275" s="47"/>
      <c r="GE275" s="47"/>
      <c r="GF275" s="47"/>
      <c r="GG275" s="47"/>
      <c r="GH275" s="47"/>
      <c r="GI275" s="47"/>
      <c r="GJ275" s="47"/>
      <c r="GK275" s="47"/>
      <c r="GL275" s="47"/>
      <c r="GM275" s="47"/>
      <c r="GN275" s="47"/>
      <c r="GO275" s="47"/>
      <c r="GP275" s="47"/>
      <c r="GQ275" s="47"/>
      <c r="GR275" s="47"/>
      <c r="GS275" s="47"/>
      <c r="GT275" s="47"/>
      <c r="GU275" s="47"/>
      <c r="GV275" s="47"/>
      <c r="GW275" s="47"/>
      <c r="GX275" s="47"/>
      <c r="GY275" s="47"/>
      <c r="GZ275" s="47"/>
      <c r="HA275" s="47"/>
      <c r="HB275" s="47"/>
      <c r="HC275" s="47"/>
      <c r="HD275" s="47"/>
      <c r="HE275" s="47"/>
      <c r="HF275" s="47"/>
      <c r="HG275" s="47"/>
      <c r="HH275" s="47"/>
      <c r="HI275" s="47"/>
      <c r="HJ275" s="47"/>
      <c r="HK275" s="47"/>
      <c r="HL275" s="47"/>
      <c r="HM275" s="47"/>
      <c r="HN275" s="47"/>
      <c r="HO275" s="47"/>
      <c r="HP275" s="47"/>
      <c r="HQ275" s="47"/>
      <c r="HR275" s="47"/>
      <c r="HS275" s="47"/>
      <c r="HT275" s="47"/>
      <c r="HU275" s="47"/>
      <c r="HV275" s="47"/>
      <c r="HW275" s="47"/>
      <c r="HX275" s="47"/>
      <c r="HY275" s="47"/>
      <c r="HZ275" s="47"/>
      <c r="IA275" s="47"/>
      <c r="IB275" s="47"/>
      <c r="IC275" s="47"/>
      <c r="ID275" s="47"/>
      <c r="IE275" s="47"/>
      <c r="IF275" s="47"/>
      <c r="IG275" s="47"/>
      <c r="IH275" s="47"/>
      <c r="II275" s="47"/>
      <c r="IJ275" s="47"/>
      <c r="IK275" s="47"/>
      <c r="IL275" s="47"/>
      <c r="IM275" s="47"/>
      <c r="IN275" s="47"/>
      <c r="IO275" s="47"/>
      <c r="IP275" s="47"/>
      <c r="IQ275" s="47"/>
      <c r="IR275" s="47"/>
      <c r="IS275" s="47"/>
      <c r="IT275" s="47"/>
      <c r="IU275" s="47"/>
      <c r="IV275" s="47"/>
      <c r="IW275" s="47"/>
      <c r="IX275" s="47"/>
      <c r="IY275" s="47"/>
      <c r="IZ275" s="47"/>
      <c r="JA275" s="47"/>
      <c r="JB275" s="47"/>
      <c r="JC275" s="47"/>
      <c r="JD275" s="47"/>
      <c r="JE275" s="47"/>
      <c r="JF275" s="47"/>
      <c r="JG275" s="47"/>
      <c r="JH275" s="47"/>
      <c r="JI275" s="47"/>
      <c r="JJ275" s="47"/>
      <c r="JK275" s="47"/>
      <c r="JL275" s="47"/>
      <c r="JM275" s="47"/>
      <c r="JN275" s="47"/>
      <c r="JO275" s="47"/>
      <c r="JP275" s="47"/>
      <c r="JQ275" s="47"/>
      <c r="JR275" s="47"/>
      <c r="JS275" s="47"/>
      <c r="JT275" s="47"/>
      <c r="JU275" s="47"/>
      <c r="JV275" s="47"/>
      <c r="JW275" s="47"/>
      <c r="JX275" s="47"/>
      <c r="JY275" s="47"/>
      <c r="JZ275" s="47"/>
      <c r="KA275" s="47"/>
      <c r="KB275" s="47"/>
      <c r="KC275" s="47"/>
      <c r="KD275" s="47"/>
      <c r="KE275" s="47"/>
      <c r="KF275" s="47"/>
      <c r="KG275" s="47"/>
      <c r="KH275" s="47"/>
      <c r="KI275" s="47"/>
      <c r="KJ275" s="47"/>
      <c r="KK275" s="47"/>
      <c r="KL275" s="47"/>
      <c r="KM275" s="47"/>
      <c r="KN275" s="47"/>
      <c r="KO275" s="47"/>
      <c r="KP275" s="47"/>
      <c r="KQ275" s="47"/>
      <c r="KR275" s="47"/>
      <c r="KS275" s="47"/>
      <c r="KT275" s="47"/>
      <c r="KU275" s="47"/>
      <c r="KV275" s="47"/>
      <c r="KW275" s="47"/>
      <c r="KX275" s="47"/>
      <c r="KY275" s="47"/>
      <c r="KZ275" s="47"/>
      <c r="LA275" s="47"/>
      <c r="LB275" s="47"/>
      <c r="LC275" s="47"/>
      <c r="LD275" s="47"/>
      <c r="LE275" s="47"/>
      <c r="LF275" s="47"/>
      <c r="LG275" s="47"/>
      <c r="LH275" s="47"/>
      <c r="LI275" s="47"/>
      <c r="LJ275" s="47"/>
      <c r="LK275" s="47"/>
      <c r="LL275" s="47"/>
      <c r="LM275" s="47"/>
      <c r="LN275" s="47"/>
      <c r="LO275" s="47"/>
      <c r="LP275" s="47"/>
      <c r="LQ275" s="47"/>
      <c r="LR275" s="47"/>
      <c r="LS275" s="47"/>
      <c r="LT275" s="47"/>
      <c r="LU275" s="47"/>
      <c r="LV275" s="47"/>
      <c r="LW275" s="47"/>
      <c r="LX275" s="47"/>
      <c r="LY275" s="47"/>
      <c r="LZ275" s="47"/>
      <c r="MA275" s="47"/>
      <c r="MB275" s="47"/>
      <c r="MC275" s="47"/>
      <c r="MD275" s="47"/>
      <c r="ME275" s="47"/>
      <c r="MF275" s="47"/>
      <c r="MG275" s="47"/>
      <c r="MH275" s="47"/>
      <c r="MI275" s="47"/>
      <c r="MJ275" s="47"/>
      <c r="MK275" s="47"/>
      <c r="ML275" s="47"/>
      <c r="MM275" s="47"/>
      <c r="MN275" s="47"/>
      <c r="MO275" s="47"/>
      <c r="MP275" s="47"/>
      <c r="MQ275" s="47"/>
      <c r="MR275" s="47"/>
      <c r="MS275" s="47"/>
      <c r="MT275" s="47"/>
      <c r="MU275" s="47"/>
      <c r="MV275" s="47"/>
      <c r="MW275" s="47"/>
      <c r="MX275" s="47"/>
      <c r="MY275" s="47"/>
      <c r="MZ275" s="47"/>
      <c r="NA275" s="47"/>
      <c r="NB275" s="47"/>
      <c r="NC275" s="47"/>
      <c r="ND275" s="47"/>
      <c r="NE275" s="47"/>
      <c r="NF275" s="47"/>
      <c r="NG275" s="47"/>
      <c r="NH275" s="47"/>
      <c r="NI275" s="47"/>
      <c r="NJ275" s="47"/>
      <c r="NK275" s="47"/>
      <c r="NL275" s="47"/>
      <c r="NM275" s="47"/>
      <c r="NN275" s="47"/>
      <c r="NO275" s="47"/>
      <c r="NP275" s="47"/>
      <c r="NQ275" s="47"/>
      <c r="NR275" s="47"/>
      <c r="NS275" s="47"/>
      <c r="NT275" s="47"/>
      <c r="NU275" s="47"/>
      <c r="NV275" s="47"/>
      <c r="NW275" s="47"/>
      <c r="NX275" s="47"/>
      <c r="NY275" s="47"/>
      <c r="NZ275" s="47"/>
      <c r="OA275" s="47"/>
      <c r="OB275" s="47"/>
      <c r="OC275" s="47"/>
      <c r="OD275" s="47"/>
      <c r="OE275" s="47"/>
      <c r="OF275" s="47"/>
      <c r="OG275" s="47"/>
      <c r="OH275" s="47"/>
      <c r="OI275" s="47"/>
      <c r="OJ275" s="47"/>
      <c r="OK275" s="47"/>
      <c r="OL275" s="47"/>
      <c r="OM275" s="47"/>
      <c r="ON275" s="47"/>
      <c r="OO275" s="47"/>
      <c r="OP275" s="47"/>
      <c r="OQ275" s="47"/>
      <c r="OR275" s="47"/>
      <c r="OS275" s="47"/>
      <c r="OT275" s="47"/>
      <c r="OU275" s="47"/>
      <c r="OV275" s="47"/>
      <c r="OW275" s="47"/>
      <c r="OX275" s="47"/>
      <c r="OY275" s="47"/>
      <c r="OZ275" s="47"/>
      <c r="PA275" s="47"/>
      <c r="PB275" s="47"/>
      <c r="PC275" s="47"/>
      <c r="PD275" s="47"/>
      <c r="PE275" s="47"/>
      <c r="PF275" s="47"/>
      <c r="PG275" s="47"/>
      <c r="PH275" s="47"/>
      <c r="PI275" s="47"/>
      <c r="PJ275" s="47"/>
      <c r="PK275" s="47"/>
      <c r="PL275" s="47"/>
      <c r="PM275" s="47"/>
      <c r="PN275" s="47"/>
      <c r="PO275" s="47"/>
      <c r="PP275" s="47"/>
      <c r="PQ275" s="47"/>
      <c r="PR275" s="47"/>
      <c r="PS275" s="47"/>
      <c r="PT275" s="47"/>
      <c r="PU275" s="47"/>
      <c r="PV275" s="47"/>
      <c r="PW275" s="47"/>
      <c r="PX275" s="47"/>
      <c r="PY275" s="47"/>
      <c r="PZ275" s="47"/>
      <c r="QA275" s="47"/>
      <c r="QB275" s="47"/>
      <c r="QC275" s="47"/>
      <c r="QD275" s="47"/>
      <c r="QE275" s="47"/>
      <c r="QF275" s="47"/>
      <c r="QG275" s="47"/>
      <c r="QH275" s="47"/>
      <c r="QI275" s="47"/>
      <c r="QJ275" s="47"/>
      <c r="QK275" s="47"/>
      <c r="QL275" s="47"/>
      <c r="QM275" s="47"/>
      <c r="QN275" s="47"/>
      <c r="QO275" s="47"/>
      <c r="QP275" s="47"/>
      <c r="QQ275" s="47"/>
      <c r="QR275" s="47"/>
      <c r="QS275" s="47"/>
      <c r="QT275" s="47"/>
      <c r="QU275" s="47"/>
      <c r="QV275" s="47"/>
      <c r="QW275" s="47"/>
      <c r="QX275" s="47"/>
      <c r="QY275" s="47"/>
      <c r="QZ275" s="47"/>
      <c r="RA275" s="47"/>
      <c r="RB275" s="47"/>
      <c r="RC275" s="47"/>
      <c r="RD275" s="47"/>
      <c r="RE275" s="47"/>
      <c r="RF275" s="47"/>
      <c r="RG275" s="47"/>
      <c r="RH275" s="47"/>
      <c r="RI275" s="47"/>
      <c r="RJ275" s="47"/>
      <c r="RK275" s="47"/>
      <c r="RL275" s="47"/>
      <c r="RM275" s="47"/>
      <c r="RN275" s="47"/>
      <c r="RO275" s="47"/>
      <c r="RP275" s="47"/>
      <c r="RQ275" s="47"/>
      <c r="RR275" s="47"/>
      <c r="RS275" s="47"/>
      <c r="RT275" s="47"/>
      <c r="RU275" s="47"/>
      <c r="RV275" s="47"/>
      <c r="RW275" s="47"/>
      <c r="RX275" s="47"/>
      <c r="RY275" s="47"/>
      <c r="RZ275" s="47"/>
      <c r="SA275" s="47"/>
    </row>
    <row r="276" spans="1:495" s="48" customFormat="1" ht="15" customHeight="1">
      <c r="A276" s="125"/>
      <c r="B276" s="138"/>
      <c r="C276" s="35" t="s">
        <v>7</v>
      </c>
      <c r="D276" s="20">
        <f t="shared" si="111"/>
        <v>28500.1</v>
      </c>
      <c r="E276" s="20">
        <f t="shared" ref="E276:F276" si="114">E281+E301</f>
        <v>4588.32</v>
      </c>
      <c r="F276" s="20">
        <f t="shared" si="114"/>
        <v>4588.32</v>
      </c>
      <c r="G276" s="1">
        <f>F276/D276</f>
        <v>0.16099311932238833</v>
      </c>
      <c r="H276" s="135"/>
      <c r="I276" s="58" t="s">
        <v>27</v>
      </c>
      <c r="J276" s="57">
        <f t="shared" si="113"/>
        <v>6</v>
      </c>
      <c r="K276" s="75"/>
      <c r="L276" s="75"/>
      <c r="M276" s="82"/>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c r="BE276" s="47"/>
      <c r="BF276" s="47"/>
      <c r="BG276" s="47"/>
      <c r="BH276" s="47"/>
      <c r="BI276" s="47"/>
      <c r="BJ276" s="47"/>
      <c r="BK276" s="47"/>
      <c r="BL276" s="47"/>
      <c r="BM276" s="47"/>
      <c r="BN276" s="47"/>
      <c r="BO276" s="47"/>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c r="CU276" s="47"/>
      <c r="CV276" s="47"/>
      <c r="CW276" s="47"/>
      <c r="CX276" s="47"/>
      <c r="CY276" s="47"/>
      <c r="CZ276" s="47"/>
      <c r="DA276" s="47"/>
      <c r="DB276" s="47"/>
      <c r="DC276" s="47"/>
      <c r="DD276" s="47"/>
      <c r="DE276" s="47"/>
      <c r="DF276" s="47"/>
      <c r="DG276" s="47"/>
      <c r="DH276" s="47"/>
      <c r="DI276" s="47"/>
      <c r="DJ276" s="47"/>
      <c r="DK276" s="47"/>
      <c r="DL276" s="47"/>
      <c r="DM276" s="47"/>
      <c r="DN276" s="47"/>
      <c r="DO276" s="47"/>
      <c r="DP276" s="47"/>
      <c r="DQ276" s="47"/>
      <c r="DR276" s="47"/>
      <c r="DS276" s="47"/>
      <c r="DT276" s="47"/>
      <c r="DU276" s="47"/>
      <c r="DV276" s="47"/>
      <c r="DW276" s="47"/>
      <c r="DX276" s="47"/>
      <c r="DY276" s="47"/>
      <c r="DZ276" s="47"/>
      <c r="EA276" s="47"/>
      <c r="EB276" s="47"/>
      <c r="EC276" s="47"/>
      <c r="ED276" s="47"/>
      <c r="EE276" s="47"/>
      <c r="EF276" s="47"/>
      <c r="EG276" s="47"/>
      <c r="EH276" s="47"/>
      <c r="EI276" s="47"/>
      <c r="EJ276" s="47"/>
      <c r="EK276" s="47"/>
      <c r="EL276" s="47"/>
      <c r="EM276" s="47"/>
      <c r="EN276" s="47"/>
      <c r="EO276" s="47"/>
      <c r="EP276" s="47"/>
      <c r="EQ276" s="47"/>
      <c r="ER276" s="47"/>
      <c r="ES276" s="47"/>
      <c r="ET276" s="47"/>
      <c r="EU276" s="47"/>
      <c r="EV276" s="47"/>
      <c r="EW276" s="47"/>
      <c r="EX276" s="47"/>
      <c r="EY276" s="47"/>
      <c r="EZ276" s="47"/>
      <c r="FA276" s="47"/>
      <c r="FB276" s="47"/>
      <c r="FC276" s="47"/>
      <c r="FD276" s="47"/>
      <c r="FE276" s="47"/>
      <c r="FF276" s="47"/>
      <c r="FG276" s="47"/>
      <c r="FH276" s="47"/>
      <c r="FI276" s="47"/>
      <c r="FJ276" s="47"/>
      <c r="FK276" s="47"/>
      <c r="FL276" s="47"/>
      <c r="FM276" s="47"/>
      <c r="FN276" s="47"/>
      <c r="FO276" s="47"/>
      <c r="FP276" s="47"/>
      <c r="FQ276" s="47"/>
      <c r="FR276" s="47"/>
      <c r="FS276" s="47"/>
      <c r="FT276" s="47"/>
      <c r="FU276" s="47"/>
      <c r="FV276" s="47"/>
      <c r="FW276" s="47"/>
      <c r="FX276" s="47"/>
      <c r="FY276" s="47"/>
      <c r="FZ276" s="47"/>
      <c r="GA276" s="47"/>
      <c r="GB276" s="47"/>
      <c r="GC276" s="47"/>
      <c r="GD276" s="47"/>
      <c r="GE276" s="47"/>
      <c r="GF276" s="47"/>
      <c r="GG276" s="47"/>
      <c r="GH276" s="47"/>
      <c r="GI276" s="47"/>
      <c r="GJ276" s="47"/>
      <c r="GK276" s="47"/>
      <c r="GL276" s="47"/>
      <c r="GM276" s="47"/>
      <c r="GN276" s="47"/>
      <c r="GO276" s="47"/>
      <c r="GP276" s="47"/>
      <c r="GQ276" s="47"/>
      <c r="GR276" s="47"/>
      <c r="GS276" s="47"/>
      <c r="GT276" s="47"/>
      <c r="GU276" s="47"/>
      <c r="GV276" s="47"/>
      <c r="GW276" s="47"/>
      <c r="GX276" s="47"/>
      <c r="GY276" s="47"/>
      <c r="GZ276" s="47"/>
      <c r="HA276" s="47"/>
      <c r="HB276" s="47"/>
      <c r="HC276" s="47"/>
      <c r="HD276" s="47"/>
      <c r="HE276" s="47"/>
      <c r="HF276" s="47"/>
      <c r="HG276" s="47"/>
      <c r="HH276" s="47"/>
      <c r="HI276" s="47"/>
      <c r="HJ276" s="47"/>
      <c r="HK276" s="47"/>
      <c r="HL276" s="47"/>
      <c r="HM276" s="47"/>
      <c r="HN276" s="47"/>
      <c r="HO276" s="47"/>
      <c r="HP276" s="47"/>
      <c r="HQ276" s="47"/>
      <c r="HR276" s="47"/>
      <c r="HS276" s="47"/>
      <c r="HT276" s="47"/>
      <c r="HU276" s="47"/>
      <c r="HV276" s="47"/>
      <c r="HW276" s="47"/>
      <c r="HX276" s="47"/>
      <c r="HY276" s="47"/>
      <c r="HZ276" s="47"/>
      <c r="IA276" s="47"/>
      <c r="IB276" s="47"/>
      <c r="IC276" s="47"/>
      <c r="ID276" s="47"/>
      <c r="IE276" s="47"/>
      <c r="IF276" s="47"/>
      <c r="IG276" s="47"/>
      <c r="IH276" s="47"/>
      <c r="II276" s="47"/>
      <c r="IJ276" s="47"/>
      <c r="IK276" s="47"/>
      <c r="IL276" s="47"/>
      <c r="IM276" s="47"/>
      <c r="IN276" s="47"/>
      <c r="IO276" s="47"/>
      <c r="IP276" s="47"/>
      <c r="IQ276" s="47"/>
      <c r="IR276" s="47"/>
      <c r="IS276" s="47"/>
      <c r="IT276" s="47"/>
      <c r="IU276" s="47"/>
      <c r="IV276" s="47"/>
      <c r="IW276" s="47"/>
      <c r="IX276" s="47"/>
      <c r="IY276" s="47"/>
      <c r="IZ276" s="47"/>
      <c r="JA276" s="47"/>
      <c r="JB276" s="47"/>
      <c r="JC276" s="47"/>
      <c r="JD276" s="47"/>
      <c r="JE276" s="47"/>
      <c r="JF276" s="47"/>
      <c r="JG276" s="47"/>
      <c r="JH276" s="47"/>
      <c r="JI276" s="47"/>
      <c r="JJ276" s="47"/>
      <c r="JK276" s="47"/>
      <c r="JL276" s="47"/>
      <c r="JM276" s="47"/>
      <c r="JN276" s="47"/>
      <c r="JO276" s="47"/>
      <c r="JP276" s="47"/>
      <c r="JQ276" s="47"/>
      <c r="JR276" s="47"/>
      <c r="JS276" s="47"/>
      <c r="JT276" s="47"/>
      <c r="JU276" s="47"/>
      <c r="JV276" s="47"/>
      <c r="JW276" s="47"/>
      <c r="JX276" s="47"/>
      <c r="JY276" s="47"/>
      <c r="JZ276" s="47"/>
      <c r="KA276" s="47"/>
      <c r="KB276" s="47"/>
      <c r="KC276" s="47"/>
      <c r="KD276" s="47"/>
      <c r="KE276" s="47"/>
      <c r="KF276" s="47"/>
      <c r="KG276" s="47"/>
      <c r="KH276" s="47"/>
      <c r="KI276" s="47"/>
      <c r="KJ276" s="47"/>
      <c r="KK276" s="47"/>
      <c r="KL276" s="47"/>
      <c r="KM276" s="47"/>
      <c r="KN276" s="47"/>
      <c r="KO276" s="47"/>
      <c r="KP276" s="47"/>
      <c r="KQ276" s="47"/>
      <c r="KR276" s="47"/>
      <c r="KS276" s="47"/>
      <c r="KT276" s="47"/>
      <c r="KU276" s="47"/>
      <c r="KV276" s="47"/>
      <c r="KW276" s="47"/>
      <c r="KX276" s="47"/>
      <c r="KY276" s="47"/>
      <c r="KZ276" s="47"/>
      <c r="LA276" s="47"/>
      <c r="LB276" s="47"/>
      <c r="LC276" s="47"/>
      <c r="LD276" s="47"/>
      <c r="LE276" s="47"/>
      <c r="LF276" s="47"/>
      <c r="LG276" s="47"/>
      <c r="LH276" s="47"/>
      <c r="LI276" s="47"/>
      <c r="LJ276" s="47"/>
      <c r="LK276" s="47"/>
      <c r="LL276" s="47"/>
      <c r="LM276" s="47"/>
      <c r="LN276" s="47"/>
      <c r="LO276" s="47"/>
      <c r="LP276" s="47"/>
      <c r="LQ276" s="47"/>
      <c r="LR276" s="47"/>
      <c r="LS276" s="47"/>
      <c r="LT276" s="47"/>
      <c r="LU276" s="47"/>
      <c r="LV276" s="47"/>
      <c r="LW276" s="47"/>
      <c r="LX276" s="47"/>
      <c r="LY276" s="47"/>
      <c r="LZ276" s="47"/>
      <c r="MA276" s="47"/>
      <c r="MB276" s="47"/>
      <c r="MC276" s="47"/>
      <c r="MD276" s="47"/>
      <c r="ME276" s="47"/>
      <c r="MF276" s="47"/>
      <c r="MG276" s="47"/>
      <c r="MH276" s="47"/>
      <c r="MI276" s="47"/>
      <c r="MJ276" s="47"/>
      <c r="MK276" s="47"/>
      <c r="ML276" s="47"/>
      <c r="MM276" s="47"/>
      <c r="MN276" s="47"/>
      <c r="MO276" s="47"/>
      <c r="MP276" s="47"/>
      <c r="MQ276" s="47"/>
      <c r="MR276" s="47"/>
      <c r="MS276" s="47"/>
      <c r="MT276" s="47"/>
      <c r="MU276" s="47"/>
      <c r="MV276" s="47"/>
      <c r="MW276" s="47"/>
      <c r="MX276" s="47"/>
      <c r="MY276" s="47"/>
      <c r="MZ276" s="47"/>
      <c r="NA276" s="47"/>
      <c r="NB276" s="47"/>
      <c r="NC276" s="47"/>
      <c r="ND276" s="47"/>
      <c r="NE276" s="47"/>
      <c r="NF276" s="47"/>
      <c r="NG276" s="47"/>
      <c r="NH276" s="47"/>
      <c r="NI276" s="47"/>
      <c r="NJ276" s="47"/>
      <c r="NK276" s="47"/>
      <c r="NL276" s="47"/>
      <c r="NM276" s="47"/>
      <c r="NN276" s="47"/>
      <c r="NO276" s="47"/>
      <c r="NP276" s="47"/>
      <c r="NQ276" s="47"/>
      <c r="NR276" s="47"/>
      <c r="NS276" s="47"/>
      <c r="NT276" s="47"/>
      <c r="NU276" s="47"/>
      <c r="NV276" s="47"/>
      <c r="NW276" s="47"/>
      <c r="NX276" s="47"/>
      <c r="NY276" s="47"/>
      <c r="NZ276" s="47"/>
      <c r="OA276" s="47"/>
      <c r="OB276" s="47"/>
      <c r="OC276" s="47"/>
      <c r="OD276" s="47"/>
      <c r="OE276" s="47"/>
      <c r="OF276" s="47"/>
      <c r="OG276" s="47"/>
      <c r="OH276" s="47"/>
      <c r="OI276" s="47"/>
      <c r="OJ276" s="47"/>
      <c r="OK276" s="47"/>
      <c r="OL276" s="47"/>
      <c r="OM276" s="47"/>
      <c r="ON276" s="47"/>
      <c r="OO276" s="47"/>
      <c r="OP276" s="47"/>
      <c r="OQ276" s="47"/>
      <c r="OR276" s="47"/>
      <c r="OS276" s="47"/>
      <c r="OT276" s="47"/>
      <c r="OU276" s="47"/>
      <c r="OV276" s="47"/>
      <c r="OW276" s="47"/>
      <c r="OX276" s="47"/>
      <c r="OY276" s="47"/>
      <c r="OZ276" s="47"/>
      <c r="PA276" s="47"/>
      <c r="PB276" s="47"/>
      <c r="PC276" s="47"/>
      <c r="PD276" s="47"/>
      <c r="PE276" s="47"/>
      <c r="PF276" s="47"/>
      <c r="PG276" s="47"/>
      <c r="PH276" s="47"/>
      <c r="PI276" s="47"/>
      <c r="PJ276" s="47"/>
      <c r="PK276" s="47"/>
      <c r="PL276" s="47"/>
      <c r="PM276" s="47"/>
      <c r="PN276" s="47"/>
      <c r="PO276" s="47"/>
      <c r="PP276" s="47"/>
      <c r="PQ276" s="47"/>
      <c r="PR276" s="47"/>
      <c r="PS276" s="47"/>
      <c r="PT276" s="47"/>
      <c r="PU276" s="47"/>
      <c r="PV276" s="47"/>
      <c r="PW276" s="47"/>
      <c r="PX276" s="47"/>
      <c r="PY276" s="47"/>
      <c r="PZ276" s="47"/>
      <c r="QA276" s="47"/>
      <c r="QB276" s="47"/>
      <c r="QC276" s="47"/>
      <c r="QD276" s="47"/>
      <c r="QE276" s="47"/>
      <c r="QF276" s="47"/>
      <c r="QG276" s="47"/>
      <c r="QH276" s="47"/>
      <c r="QI276" s="47"/>
      <c r="QJ276" s="47"/>
      <c r="QK276" s="47"/>
      <c r="QL276" s="47"/>
      <c r="QM276" s="47"/>
      <c r="QN276" s="47"/>
      <c r="QO276" s="47"/>
      <c r="QP276" s="47"/>
      <c r="QQ276" s="47"/>
      <c r="QR276" s="47"/>
      <c r="QS276" s="47"/>
      <c r="QT276" s="47"/>
      <c r="QU276" s="47"/>
      <c r="QV276" s="47"/>
      <c r="QW276" s="47"/>
      <c r="QX276" s="47"/>
      <c r="QY276" s="47"/>
      <c r="QZ276" s="47"/>
      <c r="RA276" s="47"/>
      <c r="RB276" s="47"/>
      <c r="RC276" s="47"/>
      <c r="RD276" s="47"/>
      <c r="RE276" s="47"/>
      <c r="RF276" s="47"/>
      <c r="RG276" s="47"/>
      <c r="RH276" s="47"/>
      <c r="RI276" s="47"/>
      <c r="RJ276" s="47"/>
      <c r="RK276" s="47"/>
      <c r="RL276" s="47"/>
      <c r="RM276" s="47"/>
      <c r="RN276" s="47"/>
      <c r="RO276" s="47"/>
      <c r="RP276" s="47"/>
      <c r="RQ276" s="47"/>
      <c r="RR276" s="47"/>
      <c r="RS276" s="47"/>
      <c r="RT276" s="47"/>
      <c r="RU276" s="47"/>
      <c r="RV276" s="47"/>
      <c r="RW276" s="47"/>
      <c r="RX276" s="47"/>
      <c r="RY276" s="47"/>
      <c r="RZ276" s="47"/>
      <c r="SA276" s="47"/>
    </row>
    <row r="277" spans="1:495" s="48" customFormat="1" ht="66.75" customHeight="1">
      <c r="A277" s="125"/>
      <c r="B277" s="138"/>
      <c r="C277" s="35" t="s">
        <v>8</v>
      </c>
      <c r="D277" s="20">
        <f t="shared" ref="D277:F277" si="115">D282+D302</f>
        <v>0</v>
      </c>
      <c r="E277" s="20">
        <f t="shared" si="115"/>
        <v>0</v>
      </c>
      <c r="F277" s="20">
        <f t="shared" si="115"/>
        <v>0</v>
      </c>
      <c r="G277" s="1">
        <v>0</v>
      </c>
      <c r="H277" s="135"/>
      <c r="I277" s="58" t="s">
        <v>28</v>
      </c>
      <c r="J277" s="1">
        <f>(J274+0.5*J275)/J273</f>
        <v>0.125</v>
      </c>
      <c r="K277" s="75"/>
      <c r="L277" s="75"/>
      <c r="M277" s="83"/>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c r="BJ277" s="47"/>
      <c r="BK277" s="47"/>
      <c r="BL277" s="47"/>
      <c r="BM277" s="47"/>
      <c r="BN277" s="47"/>
      <c r="BO277" s="47"/>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c r="CU277" s="47"/>
      <c r="CV277" s="47"/>
      <c r="CW277" s="47"/>
      <c r="CX277" s="47"/>
      <c r="CY277" s="47"/>
      <c r="CZ277" s="47"/>
      <c r="DA277" s="47"/>
      <c r="DB277" s="47"/>
      <c r="DC277" s="47"/>
      <c r="DD277" s="47"/>
      <c r="DE277" s="47"/>
      <c r="DF277" s="47"/>
      <c r="DG277" s="47"/>
      <c r="DH277" s="47"/>
      <c r="DI277" s="47"/>
      <c r="DJ277" s="47"/>
      <c r="DK277" s="47"/>
      <c r="DL277" s="47"/>
      <c r="DM277" s="47"/>
      <c r="DN277" s="47"/>
      <c r="DO277" s="47"/>
      <c r="DP277" s="47"/>
      <c r="DQ277" s="47"/>
      <c r="DR277" s="47"/>
      <c r="DS277" s="47"/>
      <c r="DT277" s="47"/>
      <c r="DU277" s="47"/>
      <c r="DV277" s="47"/>
      <c r="DW277" s="47"/>
      <c r="DX277" s="47"/>
      <c r="DY277" s="47"/>
      <c r="DZ277" s="47"/>
      <c r="EA277" s="47"/>
      <c r="EB277" s="47"/>
      <c r="EC277" s="47"/>
      <c r="ED277" s="47"/>
      <c r="EE277" s="47"/>
      <c r="EF277" s="47"/>
      <c r="EG277" s="47"/>
      <c r="EH277" s="47"/>
      <c r="EI277" s="47"/>
      <c r="EJ277" s="47"/>
      <c r="EK277" s="47"/>
      <c r="EL277" s="47"/>
      <c r="EM277" s="47"/>
      <c r="EN277" s="47"/>
      <c r="EO277" s="47"/>
      <c r="EP277" s="47"/>
      <c r="EQ277" s="47"/>
      <c r="ER277" s="47"/>
      <c r="ES277" s="47"/>
      <c r="ET277" s="47"/>
      <c r="EU277" s="47"/>
      <c r="EV277" s="47"/>
      <c r="EW277" s="47"/>
      <c r="EX277" s="47"/>
      <c r="EY277" s="47"/>
      <c r="EZ277" s="47"/>
      <c r="FA277" s="47"/>
      <c r="FB277" s="47"/>
      <c r="FC277" s="47"/>
      <c r="FD277" s="47"/>
      <c r="FE277" s="47"/>
      <c r="FF277" s="47"/>
      <c r="FG277" s="47"/>
      <c r="FH277" s="47"/>
      <c r="FI277" s="47"/>
      <c r="FJ277" s="47"/>
      <c r="FK277" s="47"/>
      <c r="FL277" s="47"/>
      <c r="FM277" s="47"/>
      <c r="FN277" s="47"/>
      <c r="FO277" s="47"/>
      <c r="FP277" s="47"/>
      <c r="FQ277" s="47"/>
      <c r="FR277" s="47"/>
      <c r="FS277" s="47"/>
      <c r="FT277" s="47"/>
      <c r="FU277" s="47"/>
      <c r="FV277" s="47"/>
      <c r="FW277" s="47"/>
      <c r="FX277" s="47"/>
      <c r="FY277" s="47"/>
      <c r="FZ277" s="47"/>
      <c r="GA277" s="47"/>
      <c r="GB277" s="47"/>
      <c r="GC277" s="47"/>
      <c r="GD277" s="47"/>
      <c r="GE277" s="47"/>
      <c r="GF277" s="47"/>
      <c r="GG277" s="47"/>
      <c r="GH277" s="47"/>
      <c r="GI277" s="47"/>
      <c r="GJ277" s="47"/>
      <c r="GK277" s="47"/>
      <c r="GL277" s="47"/>
      <c r="GM277" s="47"/>
      <c r="GN277" s="47"/>
      <c r="GO277" s="47"/>
      <c r="GP277" s="47"/>
      <c r="GQ277" s="47"/>
      <c r="GR277" s="47"/>
      <c r="GS277" s="47"/>
      <c r="GT277" s="47"/>
      <c r="GU277" s="47"/>
      <c r="GV277" s="47"/>
      <c r="GW277" s="47"/>
      <c r="GX277" s="47"/>
      <c r="GY277" s="47"/>
      <c r="GZ277" s="47"/>
      <c r="HA277" s="47"/>
      <c r="HB277" s="47"/>
      <c r="HC277" s="47"/>
      <c r="HD277" s="47"/>
      <c r="HE277" s="47"/>
      <c r="HF277" s="47"/>
      <c r="HG277" s="47"/>
      <c r="HH277" s="47"/>
      <c r="HI277" s="47"/>
      <c r="HJ277" s="47"/>
      <c r="HK277" s="47"/>
      <c r="HL277" s="47"/>
      <c r="HM277" s="47"/>
      <c r="HN277" s="47"/>
      <c r="HO277" s="47"/>
      <c r="HP277" s="47"/>
      <c r="HQ277" s="47"/>
      <c r="HR277" s="47"/>
      <c r="HS277" s="47"/>
      <c r="HT277" s="47"/>
      <c r="HU277" s="47"/>
      <c r="HV277" s="47"/>
      <c r="HW277" s="47"/>
      <c r="HX277" s="47"/>
      <c r="HY277" s="47"/>
      <c r="HZ277" s="47"/>
      <c r="IA277" s="47"/>
      <c r="IB277" s="47"/>
      <c r="IC277" s="47"/>
      <c r="ID277" s="47"/>
      <c r="IE277" s="47"/>
      <c r="IF277" s="47"/>
      <c r="IG277" s="47"/>
      <c r="IH277" s="47"/>
      <c r="II277" s="47"/>
      <c r="IJ277" s="47"/>
      <c r="IK277" s="47"/>
      <c r="IL277" s="47"/>
      <c r="IM277" s="47"/>
      <c r="IN277" s="47"/>
      <c r="IO277" s="47"/>
      <c r="IP277" s="47"/>
      <c r="IQ277" s="47"/>
      <c r="IR277" s="47"/>
      <c r="IS277" s="47"/>
      <c r="IT277" s="47"/>
      <c r="IU277" s="47"/>
      <c r="IV277" s="47"/>
      <c r="IW277" s="47"/>
      <c r="IX277" s="47"/>
      <c r="IY277" s="47"/>
      <c r="IZ277" s="47"/>
      <c r="JA277" s="47"/>
      <c r="JB277" s="47"/>
      <c r="JC277" s="47"/>
      <c r="JD277" s="47"/>
      <c r="JE277" s="47"/>
      <c r="JF277" s="47"/>
      <c r="JG277" s="47"/>
      <c r="JH277" s="47"/>
      <c r="JI277" s="47"/>
      <c r="JJ277" s="47"/>
      <c r="JK277" s="47"/>
      <c r="JL277" s="47"/>
      <c r="JM277" s="47"/>
      <c r="JN277" s="47"/>
      <c r="JO277" s="47"/>
      <c r="JP277" s="47"/>
      <c r="JQ277" s="47"/>
      <c r="JR277" s="47"/>
      <c r="JS277" s="47"/>
      <c r="JT277" s="47"/>
      <c r="JU277" s="47"/>
      <c r="JV277" s="47"/>
      <c r="JW277" s="47"/>
      <c r="JX277" s="47"/>
      <c r="JY277" s="47"/>
      <c r="JZ277" s="47"/>
      <c r="KA277" s="47"/>
      <c r="KB277" s="47"/>
      <c r="KC277" s="47"/>
      <c r="KD277" s="47"/>
      <c r="KE277" s="47"/>
      <c r="KF277" s="47"/>
      <c r="KG277" s="47"/>
      <c r="KH277" s="47"/>
      <c r="KI277" s="47"/>
      <c r="KJ277" s="47"/>
      <c r="KK277" s="47"/>
      <c r="KL277" s="47"/>
      <c r="KM277" s="47"/>
      <c r="KN277" s="47"/>
      <c r="KO277" s="47"/>
      <c r="KP277" s="47"/>
      <c r="KQ277" s="47"/>
      <c r="KR277" s="47"/>
      <c r="KS277" s="47"/>
      <c r="KT277" s="47"/>
      <c r="KU277" s="47"/>
      <c r="KV277" s="47"/>
      <c r="KW277" s="47"/>
      <c r="KX277" s="47"/>
      <c r="KY277" s="47"/>
      <c r="KZ277" s="47"/>
      <c r="LA277" s="47"/>
      <c r="LB277" s="47"/>
      <c r="LC277" s="47"/>
      <c r="LD277" s="47"/>
      <c r="LE277" s="47"/>
      <c r="LF277" s="47"/>
      <c r="LG277" s="47"/>
      <c r="LH277" s="47"/>
      <c r="LI277" s="47"/>
      <c r="LJ277" s="47"/>
      <c r="LK277" s="47"/>
      <c r="LL277" s="47"/>
      <c r="LM277" s="47"/>
      <c r="LN277" s="47"/>
      <c r="LO277" s="47"/>
      <c r="LP277" s="47"/>
      <c r="LQ277" s="47"/>
      <c r="LR277" s="47"/>
      <c r="LS277" s="47"/>
      <c r="LT277" s="47"/>
      <c r="LU277" s="47"/>
      <c r="LV277" s="47"/>
      <c r="LW277" s="47"/>
      <c r="LX277" s="47"/>
      <c r="LY277" s="47"/>
      <c r="LZ277" s="47"/>
      <c r="MA277" s="47"/>
      <c r="MB277" s="47"/>
      <c r="MC277" s="47"/>
      <c r="MD277" s="47"/>
      <c r="ME277" s="47"/>
      <c r="MF277" s="47"/>
      <c r="MG277" s="47"/>
      <c r="MH277" s="47"/>
      <c r="MI277" s="47"/>
      <c r="MJ277" s="47"/>
      <c r="MK277" s="47"/>
      <c r="ML277" s="47"/>
      <c r="MM277" s="47"/>
      <c r="MN277" s="47"/>
      <c r="MO277" s="47"/>
      <c r="MP277" s="47"/>
      <c r="MQ277" s="47"/>
      <c r="MR277" s="47"/>
      <c r="MS277" s="47"/>
      <c r="MT277" s="47"/>
      <c r="MU277" s="47"/>
      <c r="MV277" s="47"/>
      <c r="MW277" s="47"/>
      <c r="MX277" s="47"/>
      <c r="MY277" s="47"/>
      <c r="MZ277" s="47"/>
      <c r="NA277" s="47"/>
      <c r="NB277" s="47"/>
      <c r="NC277" s="47"/>
      <c r="ND277" s="47"/>
      <c r="NE277" s="47"/>
      <c r="NF277" s="47"/>
      <c r="NG277" s="47"/>
      <c r="NH277" s="47"/>
      <c r="NI277" s="47"/>
      <c r="NJ277" s="47"/>
      <c r="NK277" s="47"/>
      <c r="NL277" s="47"/>
      <c r="NM277" s="47"/>
      <c r="NN277" s="47"/>
      <c r="NO277" s="47"/>
      <c r="NP277" s="47"/>
      <c r="NQ277" s="47"/>
      <c r="NR277" s="47"/>
      <c r="NS277" s="47"/>
      <c r="NT277" s="47"/>
      <c r="NU277" s="47"/>
      <c r="NV277" s="47"/>
      <c r="NW277" s="47"/>
      <c r="NX277" s="47"/>
      <c r="NY277" s="47"/>
      <c r="NZ277" s="47"/>
      <c r="OA277" s="47"/>
      <c r="OB277" s="47"/>
      <c r="OC277" s="47"/>
      <c r="OD277" s="47"/>
      <c r="OE277" s="47"/>
      <c r="OF277" s="47"/>
      <c r="OG277" s="47"/>
      <c r="OH277" s="47"/>
      <c r="OI277" s="47"/>
      <c r="OJ277" s="47"/>
      <c r="OK277" s="47"/>
      <c r="OL277" s="47"/>
      <c r="OM277" s="47"/>
      <c r="ON277" s="47"/>
      <c r="OO277" s="47"/>
      <c r="OP277" s="47"/>
      <c r="OQ277" s="47"/>
      <c r="OR277" s="47"/>
      <c r="OS277" s="47"/>
      <c r="OT277" s="47"/>
      <c r="OU277" s="47"/>
      <c r="OV277" s="47"/>
      <c r="OW277" s="47"/>
      <c r="OX277" s="47"/>
      <c r="OY277" s="47"/>
      <c r="OZ277" s="47"/>
      <c r="PA277" s="47"/>
      <c r="PB277" s="47"/>
      <c r="PC277" s="47"/>
      <c r="PD277" s="47"/>
      <c r="PE277" s="47"/>
      <c r="PF277" s="47"/>
      <c r="PG277" s="47"/>
      <c r="PH277" s="47"/>
      <c r="PI277" s="47"/>
      <c r="PJ277" s="47"/>
      <c r="PK277" s="47"/>
      <c r="PL277" s="47"/>
      <c r="PM277" s="47"/>
      <c r="PN277" s="47"/>
      <c r="PO277" s="47"/>
      <c r="PP277" s="47"/>
      <c r="PQ277" s="47"/>
      <c r="PR277" s="47"/>
      <c r="PS277" s="47"/>
      <c r="PT277" s="47"/>
      <c r="PU277" s="47"/>
      <c r="PV277" s="47"/>
      <c r="PW277" s="47"/>
      <c r="PX277" s="47"/>
      <c r="PY277" s="47"/>
      <c r="PZ277" s="47"/>
      <c r="QA277" s="47"/>
      <c r="QB277" s="47"/>
      <c r="QC277" s="47"/>
      <c r="QD277" s="47"/>
      <c r="QE277" s="47"/>
      <c r="QF277" s="47"/>
      <c r="QG277" s="47"/>
      <c r="QH277" s="47"/>
      <c r="QI277" s="47"/>
      <c r="QJ277" s="47"/>
      <c r="QK277" s="47"/>
      <c r="QL277" s="47"/>
      <c r="QM277" s="47"/>
      <c r="QN277" s="47"/>
      <c r="QO277" s="47"/>
      <c r="QP277" s="47"/>
      <c r="QQ277" s="47"/>
      <c r="QR277" s="47"/>
      <c r="QS277" s="47"/>
      <c r="QT277" s="47"/>
      <c r="QU277" s="47"/>
      <c r="QV277" s="47"/>
      <c r="QW277" s="47"/>
      <c r="QX277" s="47"/>
      <c r="QY277" s="47"/>
      <c r="QZ277" s="47"/>
      <c r="RA277" s="47"/>
      <c r="RB277" s="47"/>
      <c r="RC277" s="47"/>
      <c r="RD277" s="47"/>
      <c r="RE277" s="47"/>
      <c r="RF277" s="47"/>
      <c r="RG277" s="47"/>
      <c r="RH277" s="47"/>
      <c r="RI277" s="47"/>
      <c r="RJ277" s="47"/>
      <c r="RK277" s="47"/>
      <c r="RL277" s="47"/>
      <c r="RM277" s="47"/>
      <c r="RN277" s="47"/>
      <c r="RO277" s="47"/>
      <c r="RP277" s="47"/>
      <c r="RQ277" s="47"/>
      <c r="RR277" s="47"/>
      <c r="RS277" s="47"/>
      <c r="RT277" s="47"/>
      <c r="RU277" s="47"/>
      <c r="RV277" s="47"/>
      <c r="RW277" s="47"/>
      <c r="RX277" s="47"/>
      <c r="RY277" s="47"/>
      <c r="RZ277" s="47"/>
      <c r="SA277" s="47"/>
    </row>
    <row r="278" spans="1:495" s="48" customFormat="1" ht="15" customHeight="1">
      <c r="A278" s="157" t="s">
        <v>218</v>
      </c>
      <c r="B278" s="73" t="s">
        <v>189</v>
      </c>
      <c r="C278" s="35" t="s">
        <v>4</v>
      </c>
      <c r="D278" s="20">
        <f>SUM(D279:D282)</f>
        <v>34217.1</v>
      </c>
      <c r="E278" s="20">
        <f>E283+E288+E293</f>
        <v>14480.85</v>
      </c>
      <c r="F278" s="20">
        <f>F283+F288+F293</f>
        <v>10184.4</v>
      </c>
      <c r="G278" s="1">
        <f>F278/D278</f>
        <v>0.29764065335753176</v>
      </c>
      <c r="H278" s="135"/>
      <c r="I278" s="58" t="s">
        <v>24</v>
      </c>
      <c r="J278" s="57">
        <f>SUM(J279:J281)</f>
        <v>3</v>
      </c>
      <c r="K278" s="75" t="s">
        <v>219</v>
      </c>
      <c r="L278" s="75"/>
      <c r="M278" s="81"/>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c r="CU278" s="47"/>
      <c r="CV278" s="47"/>
      <c r="CW278" s="47"/>
      <c r="CX278" s="47"/>
      <c r="CY278" s="47"/>
      <c r="CZ278" s="47"/>
      <c r="DA278" s="47"/>
      <c r="DB278" s="47"/>
      <c r="DC278" s="47"/>
      <c r="DD278" s="47"/>
      <c r="DE278" s="47"/>
      <c r="DF278" s="47"/>
      <c r="DG278" s="47"/>
      <c r="DH278" s="47"/>
      <c r="DI278" s="47"/>
      <c r="DJ278" s="47"/>
      <c r="DK278" s="47"/>
      <c r="DL278" s="47"/>
      <c r="DM278" s="47"/>
      <c r="DN278" s="47"/>
      <c r="DO278" s="47"/>
      <c r="DP278" s="47"/>
      <c r="DQ278" s="47"/>
      <c r="DR278" s="47"/>
      <c r="DS278" s="47"/>
      <c r="DT278" s="47"/>
      <c r="DU278" s="47"/>
      <c r="DV278" s="47"/>
      <c r="DW278" s="47"/>
      <c r="DX278" s="47"/>
      <c r="DY278" s="47"/>
      <c r="DZ278" s="47"/>
      <c r="EA278" s="47"/>
      <c r="EB278" s="47"/>
      <c r="EC278" s="47"/>
      <c r="ED278" s="47"/>
      <c r="EE278" s="47"/>
      <c r="EF278" s="47"/>
      <c r="EG278" s="47"/>
      <c r="EH278" s="47"/>
      <c r="EI278" s="47"/>
      <c r="EJ278" s="47"/>
      <c r="EK278" s="47"/>
      <c r="EL278" s="47"/>
      <c r="EM278" s="47"/>
      <c r="EN278" s="47"/>
      <c r="EO278" s="47"/>
      <c r="EP278" s="47"/>
      <c r="EQ278" s="47"/>
      <c r="ER278" s="47"/>
      <c r="ES278" s="47"/>
      <c r="ET278" s="47"/>
      <c r="EU278" s="47"/>
      <c r="EV278" s="47"/>
      <c r="EW278" s="47"/>
      <c r="EX278" s="47"/>
      <c r="EY278" s="47"/>
      <c r="EZ278" s="47"/>
      <c r="FA278" s="47"/>
      <c r="FB278" s="47"/>
      <c r="FC278" s="47"/>
      <c r="FD278" s="47"/>
      <c r="FE278" s="47"/>
      <c r="FF278" s="47"/>
      <c r="FG278" s="47"/>
      <c r="FH278" s="47"/>
      <c r="FI278" s="47"/>
      <c r="FJ278" s="47"/>
      <c r="FK278" s="47"/>
      <c r="FL278" s="47"/>
      <c r="FM278" s="47"/>
      <c r="FN278" s="47"/>
      <c r="FO278" s="47"/>
      <c r="FP278" s="47"/>
      <c r="FQ278" s="47"/>
      <c r="FR278" s="47"/>
      <c r="FS278" s="47"/>
      <c r="FT278" s="47"/>
      <c r="FU278" s="47"/>
      <c r="FV278" s="47"/>
      <c r="FW278" s="47"/>
      <c r="FX278" s="47"/>
      <c r="FY278" s="47"/>
      <c r="FZ278" s="47"/>
      <c r="GA278" s="47"/>
      <c r="GB278" s="47"/>
      <c r="GC278" s="47"/>
      <c r="GD278" s="47"/>
      <c r="GE278" s="47"/>
      <c r="GF278" s="47"/>
      <c r="GG278" s="47"/>
      <c r="GH278" s="47"/>
      <c r="GI278" s="47"/>
      <c r="GJ278" s="47"/>
      <c r="GK278" s="47"/>
      <c r="GL278" s="47"/>
      <c r="GM278" s="47"/>
      <c r="GN278" s="47"/>
      <c r="GO278" s="47"/>
      <c r="GP278" s="47"/>
      <c r="GQ278" s="47"/>
      <c r="GR278" s="47"/>
      <c r="GS278" s="47"/>
      <c r="GT278" s="47"/>
      <c r="GU278" s="47"/>
      <c r="GV278" s="47"/>
      <c r="GW278" s="47"/>
      <c r="GX278" s="47"/>
      <c r="GY278" s="47"/>
      <c r="GZ278" s="47"/>
      <c r="HA278" s="47"/>
      <c r="HB278" s="47"/>
      <c r="HC278" s="47"/>
      <c r="HD278" s="47"/>
      <c r="HE278" s="47"/>
      <c r="HF278" s="47"/>
      <c r="HG278" s="47"/>
      <c r="HH278" s="47"/>
      <c r="HI278" s="47"/>
      <c r="HJ278" s="47"/>
      <c r="HK278" s="47"/>
      <c r="HL278" s="47"/>
      <c r="HM278" s="47"/>
      <c r="HN278" s="47"/>
      <c r="HO278" s="47"/>
      <c r="HP278" s="47"/>
      <c r="HQ278" s="47"/>
      <c r="HR278" s="47"/>
      <c r="HS278" s="47"/>
      <c r="HT278" s="47"/>
      <c r="HU278" s="47"/>
      <c r="HV278" s="47"/>
      <c r="HW278" s="47"/>
      <c r="HX278" s="47"/>
      <c r="HY278" s="47"/>
      <c r="HZ278" s="47"/>
      <c r="IA278" s="47"/>
      <c r="IB278" s="47"/>
      <c r="IC278" s="47"/>
      <c r="ID278" s="47"/>
      <c r="IE278" s="47"/>
      <c r="IF278" s="47"/>
      <c r="IG278" s="47"/>
      <c r="IH278" s="47"/>
      <c r="II278" s="47"/>
      <c r="IJ278" s="47"/>
      <c r="IK278" s="47"/>
      <c r="IL278" s="47"/>
      <c r="IM278" s="47"/>
      <c r="IN278" s="47"/>
      <c r="IO278" s="47"/>
      <c r="IP278" s="47"/>
      <c r="IQ278" s="47"/>
      <c r="IR278" s="47"/>
      <c r="IS278" s="47"/>
      <c r="IT278" s="47"/>
      <c r="IU278" s="47"/>
      <c r="IV278" s="47"/>
      <c r="IW278" s="47"/>
      <c r="IX278" s="47"/>
      <c r="IY278" s="47"/>
      <c r="IZ278" s="47"/>
      <c r="JA278" s="47"/>
      <c r="JB278" s="47"/>
      <c r="JC278" s="47"/>
      <c r="JD278" s="47"/>
      <c r="JE278" s="47"/>
      <c r="JF278" s="47"/>
      <c r="JG278" s="47"/>
      <c r="JH278" s="47"/>
      <c r="JI278" s="47"/>
      <c r="JJ278" s="47"/>
      <c r="JK278" s="47"/>
      <c r="JL278" s="47"/>
      <c r="JM278" s="47"/>
      <c r="JN278" s="47"/>
      <c r="JO278" s="47"/>
      <c r="JP278" s="47"/>
      <c r="JQ278" s="47"/>
      <c r="JR278" s="47"/>
      <c r="JS278" s="47"/>
      <c r="JT278" s="47"/>
      <c r="JU278" s="47"/>
      <c r="JV278" s="47"/>
      <c r="JW278" s="47"/>
      <c r="JX278" s="47"/>
      <c r="JY278" s="47"/>
      <c r="JZ278" s="47"/>
      <c r="KA278" s="47"/>
      <c r="KB278" s="47"/>
      <c r="KC278" s="47"/>
      <c r="KD278" s="47"/>
      <c r="KE278" s="47"/>
      <c r="KF278" s="47"/>
      <c r="KG278" s="47"/>
      <c r="KH278" s="47"/>
      <c r="KI278" s="47"/>
      <c r="KJ278" s="47"/>
      <c r="KK278" s="47"/>
      <c r="KL278" s="47"/>
      <c r="KM278" s="47"/>
      <c r="KN278" s="47"/>
      <c r="KO278" s="47"/>
      <c r="KP278" s="47"/>
      <c r="KQ278" s="47"/>
      <c r="KR278" s="47"/>
      <c r="KS278" s="47"/>
      <c r="KT278" s="47"/>
      <c r="KU278" s="47"/>
      <c r="KV278" s="47"/>
      <c r="KW278" s="47"/>
      <c r="KX278" s="47"/>
      <c r="KY278" s="47"/>
      <c r="KZ278" s="47"/>
      <c r="LA278" s="47"/>
      <c r="LB278" s="47"/>
      <c r="LC278" s="47"/>
      <c r="LD278" s="47"/>
      <c r="LE278" s="47"/>
      <c r="LF278" s="47"/>
      <c r="LG278" s="47"/>
      <c r="LH278" s="47"/>
      <c r="LI278" s="47"/>
      <c r="LJ278" s="47"/>
      <c r="LK278" s="47"/>
      <c r="LL278" s="47"/>
      <c r="LM278" s="47"/>
      <c r="LN278" s="47"/>
      <c r="LO278" s="47"/>
      <c r="LP278" s="47"/>
      <c r="LQ278" s="47"/>
      <c r="LR278" s="47"/>
      <c r="LS278" s="47"/>
      <c r="LT278" s="47"/>
      <c r="LU278" s="47"/>
      <c r="LV278" s="47"/>
      <c r="LW278" s="47"/>
      <c r="LX278" s="47"/>
      <c r="LY278" s="47"/>
      <c r="LZ278" s="47"/>
      <c r="MA278" s="47"/>
      <c r="MB278" s="47"/>
      <c r="MC278" s="47"/>
      <c r="MD278" s="47"/>
      <c r="ME278" s="47"/>
      <c r="MF278" s="47"/>
      <c r="MG278" s="47"/>
      <c r="MH278" s="47"/>
      <c r="MI278" s="47"/>
      <c r="MJ278" s="47"/>
      <c r="MK278" s="47"/>
      <c r="ML278" s="47"/>
      <c r="MM278" s="47"/>
      <c r="MN278" s="47"/>
      <c r="MO278" s="47"/>
      <c r="MP278" s="47"/>
      <c r="MQ278" s="47"/>
      <c r="MR278" s="47"/>
      <c r="MS278" s="47"/>
      <c r="MT278" s="47"/>
      <c r="MU278" s="47"/>
      <c r="MV278" s="47"/>
      <c r="MW278" s="47"/>
      <c r="MX278" s="47"/>
      <c r="MY278" s="47"/>
      <c r="MZ278" s="47"/>
      <c r="NA278" s="47"/>
      <c r="NB278" s="47"/>
      <c r="NC278" s="47"/>
      <c r="ND278" s="47"/>
      <c r="NE278" s="47"/>
      <c r="NF278" s="47"/>
      <c r="NG278" s="47"/>
      <c r="NH278" s="47"/>
      <c r="NI278" s="47"/>
      <c r="NJ278" s="47"/>
      <c r="NK278" s="47"/>
      <c r="NL278" s="47"/>
      <c r="NM278" s="47"/>
      <c r="NN278" s="47"/>
      <c r="NO278" s="47"/>
      <c r="NP278" s="47"/>
      <c r="NQ278" s="47"/>
      <c r="NR278" s="47"/>
      <c r="NS278" s="47"/>
      <c r="NT278" s="47"/>
      <c r="NU278" s="47"/>
      <c r="NV278" s="47"/>
      <c r="NW278" s="47"/>
      <c r="NX278" s="47"/>
      <c r="NY278" s="47"/>
      <c r="NZ278" s="47"/>
      <c r="OA278" s="47"/>
      <c r="OB278" s="47"/>
      <c r="OC278" s="47"/>
      <c r="OD278" s="47"/>
      <c r="OE278" s="47"/>
      <c r="OF278" s="47"/>
      <c r="OG278" s="47"/>
      <c r="OH278" s="47"/>
      <c r="OI278" s="47"/>
      <c r="OJ278" s="47"/>
      <c r="OK278" s="47"/>
      <c r="OL278" s="47"/>
      <c r="OM278" s="47"/>
      <c r="ON278" s="47"/>
      <c r="OO278" s="47"/>
      <c r="OP278" s="47"/>
      <c r="OQ278" s="47"/>
      <c r="OR278" s="47"/>
      <c r="OS278" s="47"/>
      <c r="OT278" s="47"/>
      <c r="OU278" s="47"/>
      <c r="OV278" s="47"/>
      <c r="OW278" s="47"/>
      <c r="OX278" s="47"/>
      <c r="OY278" s="47"/>
      <c r="OZ278" s="47"/>
      <c r="PA278" s="47"/>
      <c r="PB278" s="47"/>
      <c r="PC278" s="47"/>
      <c r="PD278" s="47"/>
      <c r="PE278" s="47"/>
      <c r="PF278" s="47"/>
      <c r="PG278" s="47"/>
      <c r="PH278" s="47"/>
      <c r="PI278" s="47"/>
      <c r="PJ278" s="47"/>
      <c r="PK278" s="47"/>
      <c r="PL278" s="47"/>
      <c r="PM278" s="47"/>
      <c r="PN278" s="47"/>
      <c r="PO278" s="47"/>
      <c r="PP278" s="47"/>
      <c r="PQ278" s="47"/>
      <c r="PR278" s="47"/>
      <c r="PS278" s="47"/>
      <c r="PT278" s="47"/>
      <c r="PU278" s="47"/>
      <c r="PV278" s="47"/>
      <c r="PW278" s="47"/>
      <c r="PX278" s="47"/>
      <c r="PY278" s="47"/>
      <c r="PZ278" s="47"/>
      <c r="QA278" s="47"/>
      <c r="QB278" s="47"/>
      <c r="QC278" s="47"/>
      <c r="QD278" s="47"/>
      <c r="QE278" s="47"/>
      <c r="QF278" s="47"/>
      <c r="QG278" s="47"/>
      <c r="QH278" s="47"/>
      <c r="QI278" s="47"/>
      <c r="QJ278" s="47"/>
      <c r="QK278" s="47"/>
      <c r="QL278" s="47"/>
      <c r="QM278" s="47"/>
      <c r="QN278" s="47"/>
      <c r="QO278" s="47"/>
      <c r="QP278" s="47"/>
      <c r="QQ278" s="47"/>
      <c r="QR278" s="47"/>
      <c r="QS278" s="47"/>
      <c r="QT278" s="47"/>
      <c r="QU278" s="47"/>
      <c r="QV278" s="47"/>
      <c r="QW278" s="47"/>
      <c r="QX278" s="47"/>
      <c r="QY278" s="47"/>
      <c r="QZ278" s="47"/>
      <c r="RA278" s="47"/>
      <c r="RB278" s="47"/>
      <c r="RC278" s="47"/>
      <c r="RD278" s="47"/>
      <c r="RE278" s="47"/>
      <c r="RF278" s="47"/>
      <c r="RG278" s="47"/>
      <c r="RH278" s="47"/>
      <c r="RI278" s="47"/>
      <c r="RJ278" s="47"/>
      <c r="RK278" s="47"/>
      <c r="RL278" s="47"/>
      <c r="RM278" s="47"/>
      <c r="RN278" s="47"/>
      <c r="RO278" s="47"/>
      <c r="RP278" s="47"/>
      <c r="RQ278" s="47"/>
      <c r="RR278" s="47"/>
      <c r="RS278" s="47"/>
      <c r="RT278" s="47"/>
      <c r="RU278" s="47"/>
      <c r="RV278" s="47"/>
      <c r="RW278" s="47"/>
      <c r="RX278" s="47"/>
      <c r="RY278" s="47"/>
      <c r="RZ278" s="47"/>
      <c r="SA278" s="47"/>
    </row>
    <row r="279" spans="1:495" s="48" customFormat="1" ht="15" customHeight="1">
      <c r="A279" s="157"/>
      <c r="B279" s="73"/>
      <c r="C279" s="35" t="s">
        <v>5</v>
      </c>
      <c r="D279" s="20">
        <f>D284+D289+D294</f>
        <v>34217.1</v>
      </c>
      <c r="E279" s="20">
        <f>E284+E289+E294</f>
        <v>14480.85</v>
      </c>
      <c r="F279" s="20">
        <f t="shared" ref="F279" si="116">F284+F289+F294</f>
        <v>10184.4</v>
      </c>
      <c r="G279" s="1">
        <f>F279/D279</f>
        <v>0.29764065335753176</v>
      </c>
      <c r="H279" s="135"/>
      <c r="I279" s="58" t="s">
        <v>25</v>
      </c>
      <c r="J279" s="57">
        <v>0</v>
      </c>
      <c r="K279" s="75"/>
      <c r="L279" s="75"/>
      <c r="M279" s="82"/>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c r="CU279" s="47"/>
      <c r="CV279" s="47"/>
      <c r="CW279" s="47"/>
      <c r="CX279" s="47"/>
      <c r="CY279" s="47"/>
      <c r="CZ279" s="47"/>
      <c r="DA279" s="47"/>
      <c r="DB279" s="47"/>
      <c r="DC279" s="47"/>
      <c r="DD279" s="47"/>
      <c r="DE279" s="47"/>
      <c r="DF279" s="47"/>
      <c r="DG279" s="47"/>
      <c r="DH279" s="47"/>
      <c r="DI279" s="47"/>
      <c r="DJ279" s="47"/>
      <c r="DK279" s="47"/>
      <c r="DL279" s="47"/>
      <c r="DM279" s="47"/>
      <c r="DN279" s="47"/>
      <c r="DO279" s="47"/>
      <c r="DP279" s="47"/>
      <c r="DQ279" s="47"/>
      <c r="DR279" s="47"/>
      <c r="DS279" s="47"/>
      <c r="DT279" s="47"/>
      <c r="DU279" s="47"/>
      <c r="DV279" s="47"/>
      <c r="DW279" s="47"/>
      <c r="DX279" s="47"/>
      <c r="DY279" s="47"/>
      <c r="DZ279" s="47"/>
      <c r="EA279" s="47"/>
      <c r="EB279" s="47"/>
      <c r="EC279" s="47"/>
      <c r="ED279" s="47"/>
      <c r="EE279" s="47"/>
      <c r="EF279" s="47"/>
      <c r="EG279" s="47"/>
      <c r="EH279" s="47"/>
      <c r="EI279" s="47"/>
      <c r="EJ279" s="47"/>
      <c r="EK279" s="47"/>
      <c r="EL279" s="47"/>
      <c r="EM279" s="47"/>
      <c r="EN279" s="47"/>
      <c r="EO279" s="47"/>
      <c r="EP279" s="47"/>
      <c r="EQ279" s="47"/>
      <c r="ER279" s="47"/>
      <c r="ES279" s="47"/>
      <c r="ET279" s="47"/>
      <c r="EU279" s="47"/>
      <c r="EV279" s="47"/>
      <c r="EW279" s="47"/>
      <c r="EX279" s="47"/>
      <c r="EY279" s="47"/>
      <c r="EZ279" s="47"/>
      <c r="FA279" s="47"/>
      <c r="FB279" s="47"/>
      <c r="FC279" s="47"/>
      <c r="FD279" s="47"/>
      <c r="FE279" s="47"/>
      <c r="FF279" s="47"/>
      <c r="FG279" s="47"/>
      <c r="FH279" s="47"/>
      <c r="FI279" s="47"/>
      <c r="FJ279" s="47"/>
      <c r="FK279" s="47"/>
      <c r="FL279" s="47"/>
      <c r="FM279" s="47"/>
      <c r="FN279" s="47"/>
      <c r="FO279" s="47"/>
      <c r="FP279" s="47"/>
      <c r="FQ279" s="47"/>
      <c r="FR279" s="47"/>
      <c r="FS279" s="47"/>
      <c r="FT279" s="47"/>
      <c r="FU279" s="47"/>
      <c r="FV279" s="47"/>
      <c r="FW279" s="47"/>
      <c r="FX279" s="47"/>
      <c r="FY279" s="47"/>
      <c r="FZ279" s="47"/>
      <c r="GA279" s="47"/>
      <c r="GB279" s="47"/>
      <c r="GC279" s="47"/>
      <c r="GD279" s="47"/>
      <c r="GE279" s="47"/>
      <c r="GF279" s="47"/>
      <c r="GG279" s="47"/>
      <c r="GH279" s="47"/>
      <c r="GI279" s="47"/>
      <c r="GJ279" s="47"/>
      <c r="GK279" s="47"/>
      <c r="GL279" s="47"/>
      <c r="GM279" s="47"/>
      <c r="GN279" s="47"/>
      <c r="GO279" s="47"/>
      <c r="GP279" s="47"/>
      <c r="GQ279" s="47"/>
      <c r="GR279" s="47"/>
      <c r="GS279" s="47"/>
      <c r="GT279" s="47"/>
      <c r="GU279" s="47"/>
      <c r="GV279" s="47"/>
      <c r="GW279" s="47"/>
      <c r="GX279" s="47"/>
      <c r="GY279" s="47"/>
      <c r="GZ279" s="47"/>
      <c r="HA279" s="47"/>
      <c r="HB279" s="47"/>
      <c r="HC279" s="47"/>
      <c r="HD279" s="47"/>
      <c r="HE279" s="47"/>
      <c r="HF279" s="47"/>
      <c r="HG279" s="47"/>
      <c r="HH279" s="47"/>
      <c r="HI279" s="47"/>
      <c r="HJ279" s="47"/>
      <c r="HK279" s="47"/>
      <c r="HL279" s="47"/>
      <c r="HM279" s="47"/>
      <c r="HN279" s="47"/>
      <c r="HO279" s="47"/>
      <c r="HP279" s="47"/>
      <c r="HQ279" s="47"/>
      <c r="HR279" s="47"/>
      <c r="HS279" s="47"/>
      <c r="HT279" s="47"/>
      <c r="HU279" s="47"/>
      <c r="HV279" s="47"/>
      <c r="HW279" s="47"/>
      <c r="HX279" s="47"/>
      <c r="HY279" s="47"/>
      <c r="HZ279" s="47"/>
      <c r="IA279" s="47"/>
      <c r="IB279" s="47"/>
      <c r="IC279" s="47"/>
      <c r="ID279" s="47"/>
      <c r="IE279" s="47"/>
      <c r="IF279" s="47"/>
      <c r="IG279" s="47"/>
      <c r="IH279" s="47"/>
      <c r="II279" s="47"/>
      <c r="IJ279" s="47"/>
      <c r="IK279" s="47"/>
      <c r="IL279" s="47"/>
      <c r="IM279" s="47"/>
      <c r="IN279" s="47"/>
      <c r="IO279" s="47"/>
      <c r="IP279" s="47"/>
      <c r="IQ279" s="47"/>
      <c r="IR279" s="47"/>
      <c r="IS279" s="47"/>
      <c r="IT279" s="47"/>
      <c r="IU279" s="47"/>
      <c r="IV279" s="47"/>
      <c r="IW279" s="47"/>
      <c r="IX279" s="47"/>
      <c r="IY279" s="47"/>
      <c r="IZ279" s="47"/>
      <c r="JA279" s="47"/>
      <c r="JB279" s="47"/>
      <c r="JC279" s="47"/>
      <c r="JD279" s="47"/>
      <c r="JE279" s="47"/>
      <c r="JF279" s="47"/>
      <c r="JG279" s="47"/>
      <c r="JH279" s="47"/>
      <c r="JI279" s="47"/>
      <c r="JJ279" s="47"/>
      <c r="JK279" s="47"/>
      <c r="JL279" s="47"/>
      <c r="JM279" s="47"/>
      <c r="JN279" s="47"/>
      <c r="JO279" s="47"/>
      <c r="JP279" s="47"/>
      <c r="JQ279" s="47"/>
      <c r="JR279" s="47"/>
      <c r="JS279" s="47"/>
      <c r="JT279" s="47"/>
      <c r="JU279" s="47"/>
      <c r="JV279" s="47"/>
      <c r="JW279" s="47"/>
      <c r="JX279" s="47"/>
      <c r="JY279" s="47"/>
      <c r="JZ279" s="47"/>
      <c r="KA279" s="47"/>
      <c r="KB279" s="47"/>
      <c r="KC279" s="47"/>
      <c r="KD279" s="47"/>
      <c r="KE279" s="47"/>
      <c r="KF279" s="47"/>
      <c r="KG279" s="47"/>
      <c r="KH279" s="47"/>
      <c r="KI279" s="47"/>
      <c r="KJ279" s="47"/>
      <c r="KK279" s="47"/>
      <c r="KL279" s="47"/>
      <c r="KM279" s="47"/>
      <c r="KN279" s="47"/>
      <c r="KO279" s="47"/>
      <c r="KP279" s="47"/>
      <c r="KQ279" s="47"/>
      <c r="KR279" s="47"/>
      <c r="KS279" s="47"/>
      <c r="KT279" s="47"/>
      <c r="KU279" s="47"/>
      <c r="KV279" s="47"/>
      <c r="KW279" s="47"/>
      <c r="KX279" s="47"/>
      <c r="KY279" s="47"/>
      <c r="KZ279" s="47"/>
      <c r="LA279" s="47"/>
      <c r="LB279" s="47"/>
      <c r="LC279" s="47"/>
      <c r="LD279" s="47"/>
      <c r="LE279" s="47"/>
      <c r="LF279" s="47"/>
      <c r="LG279" s="47"/>
      <c r="LH279" s="47"/>
      <c r="LI279" s="47"/>
      <c r="LJ279" s="47"/>
      <c r="LK279" s="47"/>
      <c r="LL279" s="47"/>
      <c r="LM279" s="47"/>
      <c r="LN279" s="47"/>
      <c r="LO279" s="47"/>
      <c r="LP279" s="47"/>
      <c r="LQ279" s="47"/>
      <c r="LR279" s="47"/>
      <c r="LS279" s="47"/>
      <c r="LT279" s="47"/>
      <c r="LU279" s="47"/>
      <c r="LV279" s="47"/>
      <c r="LW279" s="47"/>
      <c r="LX279" s="47"/>
      <c r="LY279" s="47"/>
      <c r="LZ279" s="47"/>
      <c r="MA279" s="47"/>
      <c r="MB279" s="47"/>
      <c r="MC279" s="47"/>
      <c r="MD279" s="47"/>
      <c r="ME279" s="47"/>
      <c r="MF279" s="47"/>
      <c r="MG279" s="47"/>
      <c r="MH279" s="47"/>
      <c r="MI279" s="47"/>
      <c r="MJ279" s="47"/>
      <c r="MK279" s="47"/>
      <c r="ML279" s="47"/>
      <c r="MM279" s="47"/>
      <c r="MN279" s="47"/>
      <c r="MO279" s="47"/>
      <c r="MP279" s="47"/>
      <c r="MQ279" s="47"/>
      <c r="MR279" s="47"/>
      <c r="MS279" s="47"/>
      <c r="MT279" s="47"/>
      <c r="MU279" s="47"/>
      <c r="MV279" s="47"/>
      <c r="MW279" s="47"/>
      <c r="MX279" s="47"/>
      <c r="MY279" s="47"/>
      <c r="MZ279" s="47"/>
      <c r="NA279" s="47"/>
      <c r="NB279" s="47"/>
      <c r="NC279" s="47"/>
      <c r="ND279" s="47"/>
      <c r="NE279" s="47"/>
      <c r="NF279" s="47"/>
      <c r="NG279" s="47"/>
      <c r="NH279" s="47"/>
      <c r="NI279" s="47"/>
      <c r="NJ279" s="47"/>
      <c r="NK279" s="47"/>
      <c r="NL279" s="47"/>
      <c r="NM279" s="47"/>
      <c r="NN279" s="47"/>
      <c r="NO279" s="47"/>
      <c r="NP279" s="47"/>
      <c r="NQ279" s="47"/>
      <c r="NR279" s="47"/>
      <c r="NS279" s="47"/>
      <c r="NT279" s="47"/>
      <c r="NU279" s="47"/>
      <c r="NV279" s="47"/>
      <c r="NW279" s="47"/>
      <c r="NX279" s="47"/>
      <c r="NY279" s="47"/>
      <c r="NZ279" s="47"/>
      <c r="OA279" s="47"/>
      <c r="OB279" s="47"/>
      <c r="OC279" s="47"/>
      <c r="OD279" s="47"/>
      <c r="OE279" s="47"/>
      <c r="OF279" s="47"/>
      <c r="OG279" s="47"/>
      <c r="OH279" s="47"/>
      <c r="OI279" s="47"/>
      <c r="OJ279" s="47"/>
      <c r="OK279" s="47"/>
      <c r="OL279" s="47"/>
      <c r="OM279" s="47"/>
      <c r="ON279" s="47"/>
      <c r="OO279" s="47"/>
      <c r="OP279" s="47"/>
      <c r="OQ279" s="47"/>
      <c r="OR279" s="47"/>
      <c r="OS279" s="47"/>
      <c r="OT279" s="47"/>
      <c r="OU279" s="47"/>
      <c r="OV279" s="47"/>
      <c r="OW279" s="47"/>
      <c r="OX279" s="47"/>
      <c r="OY279" s="47"/>
      <c r="OZ279" s="47"/>
      <c r="PA279" s="47"/>
      <c r="PB279" s="47"/>
      <c r="PC279" s="47"/>
      <c r="PD279" s="47"/>
      <c r="PE279" s="47"/>
      <c r="PF279" s="47"/>
      <c r="PG279" s="47"/>
      <c r="PH279" s="47"/>
      <c r="PI279" s="47"/>
      <c r="PJ279" s="47"/>
      <c r="PK279" s="47"/>
      <c r="PL279" s="47"/>
      <c r="PM279" s="47"/>
      <c r="PN279" s="47"/>
      <c r="PO279" s="47"/>
      <c r="PP279" s="47"/>
      <c r="PQ279" s="47"/>
      <c r="PR279" s="47"/>
      <c r="PS279" s="47"/>
      <c r="PT279" s="47"/>
      <c r="PU279" s="47"/>
      <c r="PV279" s="47"/>
      <c r="PW279" s="47"/>
      <c r="PX279" s="47"/>
      <c r="PY279" s="47"/>
      <c r="PZ279" s="47"/>
      <c r="QA279" s="47"/>
      <c r="QB279" s="47"/>
      <c r="QC279" s="47"/>
      <c r="QD279" s="47"/>
      <c r="QE279" s="47"/>
      <c r="QF279" s="47"/>
      <c r="QG279" s="47"/>
      <c r="QH279" s="47"/>
      <c r="QI279" s="47"/>
      <c r="QJ279" s="47"/>
      <c r="QK279" s="47"/>
      <c r="QL279" s="47"/>
      <c r="QM279" s="47"/>
      <c r="QN279" s="47"/>
      <c r="QO279" s="47"/>
      <c r="QP279" s="47"/>
      <c r="QQ279" s="47"/>
      <c r="QR279" s="47"/>
      <c r="QS279" s="47"/>
      <c r="QT279" s="47"/>
      <c r="QU279" s="47"/>
      <c r="QV279" s="47"/>
      <c r="QW279" s="47"/>
      <c r="QX279" s="47"/>
      <c r="QY279" s="47"/>
      <c r="QZ279" s="47"/>
      <c r="RA279" s="47"/>
      <c r="RB279" s="47"/>
      <c r="RC279" s="47"/>
      <c r="RD279" s="47"/>
      <c r="RE279" s="47"/>
      <c r="RF279" s="47"/>
      <c r="RG279" s="47"/>
      <c r="RH279" s="47"/>
      <c r="RI279" s="47"/>
      <c r="RJ279" s="47"/>
      <c r="RK279" s="47"/>
      <c r="RL279" s="47"/>
      <c r="RM279" s="47"/>
      <c r="RN279" s="47"/>
      <c r="RO279" s="47"/>
      <c r="RP279" s="47"/>
      <c r="RQ279" s="47"/>
      <c r="RR279" s="47"/>
      <c r="RS279" s="47"/>
      <c r="RT279" s="47"/>
      <c r="RU279" s="47"/>
      <c r="RV279" s="47"/>
      <c r="RW279" s="47"/>
      <c r="RX279" s="47"/>
      <c r="RY279" s="47"/>
      <c r="RZ279" s="47"/>
      <c r="SA279" s="47"/>
    </row>
    <row r="280" spans="1:495" s="48" customFormat="1" ht="15" customHeight="1">
      <c r="A280" s="157"/>
      <c r="B280" s="73"/>
      <c r="C280" s="35" t="s">
        <v>6</v>
      </c>
      <c r="D280" s="20">
        <v>0</v>
      </c>
      <c r="E280" s="20">
        <v>0</v>
      </c>
      <c r="F280" s="20">
        <v>0</v>
      </c>
      <c r="G280" s="1">
        <v>0</v>
      </c>
      <c r="H280" s="135"/>
      <c r="I280" s="58" t="s">
        <v>26</v>
      </c>
      <c r="J280" s="57">
        <v>1</v>
      </c>
      <c r="K280" s="75"/>
      <c r="L280" s="75"/>
      <c r="M280" s="82"/>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c r="CU280" s="47"/>
      <c r="CV280" s="47"/>
      <c r="CW280" s="47"/>
      <c r="CX280" s="47"/>
      <c r="CY280" s="47"/>
      <c r="CZ280" s="47"/>
      <c r="DA280" s="47"/>
      <c r="DB280" s="47"/>
      <c r="DC280" s="47"/>
      <c r="DD280" s="47"/>
      <c r="DE280" s="47"/>
      <c r="DF280" s="47"/>
      <c r="DG280" s="47"/>
      <c r="DH280" s="47"/>
      <c r="DI280" s="47"/>
      <c r="DJ280" s="47"/>
      <c r="DK280" s="47"/>
      <c r="DL280" s="47"/>
      <c r="DM280" s="47"/>
      <c r="DN280" s="47"/>
      <c r="DO280" s="47"/>
      <c r="DP280" s="47"/>
      <c r="DQ280" s="47"/>
      <c r="DR280" s="47"/>
      <c r="DS280" s="47"/>
      <c r="DT280" s="47"/>
      <c r="DU280" s="47"/>
      <c r="DV280" s="47"/>
      <c r="DW280" s="47"/>
      <c r="DX280" s="47"/>
      <c r="DY280" s="47"/>
      <c r="DZ280" s="47"/>
      <c r="EA280" s="47"/>
      <c r="EB280" s="47"/>
      <c r="EC280" s="47"/>
      <c r="ED280" s="47"/>
      <c r="EE280" s="47"/>
      <c r="EF280" s="47"/>
      <c r="EG280" s="47"/>
      <c r="EH280" s="47"/>
      <c r="EI280" s="47"/>
      <c r="EJ280" s="47"/>
      <c r="EK280" s="47"/>
      <c r="EL280" s="47"/>
      <c r="EM280" s="47"/>
      <c r="EN280" s="47"/>
      <c r="EO280" s="47"/>
      <c r="EP280" s="47"/>
      <c r="EQ280" s="47"/>
      <c r="ER280" s="47"/>
      <c r="ES280" s="47"/>
      <c r="ET280" s="47"/>
      <c r="EU280" s="47"/>
      <c r="EV280" s="47"/>
      <c r="EW280" s="47"/>
      <c r="EX280" s="47"/>
      <c r="EY280" s="47"/>
      <c r="EZ280" s="47"/>
      <c r="FA280" s="47"/>
      <c r="FB280" s="47"/>
      <c r="FC280" s="47"/>
      <c r="FD280" s="47"/>
      <c r="FE280" s="47"/>
      <c r="FF280" s="47"/>
      <c r="FG280" s="47"/>
      <c r="FH280" s="47"/>
      <c r="FI280" s="47"/>
      <c r="FJ280" s="47"/>
      <c r="FK280" s="47"/>
      <c r="FL280" s="47"/>
      <c r="FM280" s="47"/>
      <c r="FN280" s="47"/>
      <c r="FO280" s="47"/>
      <c r="FP280" s="47"/>
      <c r="FQ280" s="47"/>
      <c r="FR280" s="47"/>
      <c r="FS280" s="47"/>
      <c r="FT280" s="47"/>
      <c r="FU280" s="47"/>
      <c r="FV280" s="47"/>
      <c r="FW280" s="47"/>
      <c r="FX280" s="47"/>
      <c r="FY280" s="47"/>
      <c r="FZ280" s="47"/>
      <c r="GA280" s="47"/>
      <c r="GB280" s="47"/>
      <c r="GC280" s="47"/>
      <c r="GD280" s="47"/>
      <c r="GE280" s="47"/>
      <c r="GF280" s="47"/>
      <c r="GG280" s="47"/>
      <c r="GH280" s="47"/>
      <c r="GI280" s="47"/>
      <c r="GJ280" s="47"/>
      <c r="GK280" s="47"/>
      <c r="GL280" s="47"/>
      <c r="GM280" s="47"/>
      <c r="GN280" s="47"/>
      <c r="GO280" s="47"/>
      <c r="GP280" s="47"/>
      <c r="GQ280" s="47"/>
      <c r="GR280" s="47"/>
      <c r="GS280" s="47"/>
      <c r="GT280" s="47"/>
      <c r="GU280" s="47"/>
      <c r="GV280" s="47"/>
      <c r="GW280" s="47"/>
      <c r="GX280" s="47"/>
      <c r="GY280" s="47"/>
      <c r="GZ280" s="47"/>
      <c r="HA280" s="47"/>
      <c r="HB280" s="47"/>
      <c r="HC280" s="47"/>
      <c r="HD280" s="47"/>
      <c r="HE280" s="47"/>
      <c r="HF280" s="47"/>
      <c r="HG280" s="47"/>
      <c r="HH280" s="47"/>
      <c r="HI280" s="47"/>
      <c r="HJ280" s="47"/>
      <c r="HK280" s="47"/>
      <c r="HL280" s="47"/>
      <c r="HM280" s="47"/>
      <c r="HN280" s="47"/>
      <c r="HO280" s="47"/>
      <c r="HP280" s="47"/>
      <c r="HQ280" s="47"/>
      <c r="HR280" s="47"/>
      <c r="HS280" s="47"/>
      <c r="HT280" s="47"/>
      <c r="HU280" s="47"/>
      <c r="HV280" s="47"/>
      <c r="HW280" s="47"/>
      <c r="HX280" s="47"/>
      <c r="HY280" s="47"/>
      <c r="HZ280" s="47"/>
      <c r="IA280" s="47"/>
      <c r="IB280" s="47"/>
      <c r="IC280" s="47"/>
      <c r="ID280" s="47"/>
      <c r="IE280" s="47"/>
      <c r="IF280" s="47"/>
      <c r="IG280" s="47"/>
      <c r="IH280" s="47"/>
      <c r="II280" s="47"/>
      <c r="IJ280" s="47"/>
      <c r="IK280" s="47"/>
      <c r="IL280" s="47"/>
      <c r="IM280" s="47"/>
      <c r="IN280" s="47"/>
      <c r="IO280" s="47"/>
      <c r="IP280" s="47"/>
      <c r="IQ280" s="47"/>
      <c r="IR280" s="47"/>
      <c r="IS280" s="47"/>
      <c r="IT280" s="47"/>
      <c r="IU280" s="47"/>
      <c r="IV280" s="47"/>
      <c r="IW280" s="47"/>
      <c r="IX280" s="47"/>
      <c r="IY280" s="47"/>
      <c r="IZ280" s="47"/>
      <c r="JA280" s="47"/>
      <c r="JB280" s="47"/>
      <c r="JC280" s="47"/>
      <c r="JD280" s="47"/>
      <c r="JE280" s="47"/>
      <c r="JF280" s="47"/>
      <c r="JG280" s="47"/>
      <c r="JH280" s="47"/>
      <c r="JI280" s="47"/>
      <c r="JJ280" s="47"/>
      <c r="JK280" s="47"/>
      <c r="JL280" s="47"/>
      <c r="JM280" s="47"/>
      <c r="JN280" s="47"/>
      <c r="JO280" s="47"/>
      <c r="JP280" s="47"/>
      <c r="JQ280" s="47"/>
      <c r="JR280" s="47"/>
      <c r="JS280" s="47"/>
      <c r="JT280" s="47"/>
      <c r="JU280" s="47"/>
      <c r="JV280" s="47"/>
      <c r="JW280" s="47"/>
      <c r="JX280" s="47"/>
      <c r="JY280" s="47"/>
      <c r="JZ280" s="47"/>
      <c r="KA280" s="47"/>
      <c r="KB280" s="47"/>
      <c r="KC280" s="47"/>
      <c r="KD280" s="47"/>
      <c r="KE280" s="47"/>
      <c r="KF280" s="47"/>
      <c r="KG280" s="47"/>
      <c r="KH280" s="47"/>
      <c r="KI280" s="47"/>
      <c r="KJ280" s="47"/>
      <c r="KK280" s="47"/>
      <c r="KL280" s="47"/>
      <c r="KM280" s="47"/>
      <c r="KN280" s="47"/>
      <c r="KO280" s="47"/>
      <c r="KP280" s="47"/>
      <c r="KQ280" s="47"/>
      <c r="KR280" s="47"/>
      <c r="KS280" s="47"/>
      <c r="KT280" s="47"/>
      <c r="KU280" s="47"/>
      <c r="KV280" s="47"/>
      <c r="KW280" s="47"/>
      <c r="KX280" s="47"/>
      <c r="KY280" s="47"/>
      <c r="KZ280" s="47"/>
      <c r="LA280" s="47"/>
      <c r="LB280" s="47"/>
      <c r="LC280" s="47"/>
      <c r="LD280" s="47"/>
      <c r="LE280" s="47"/>
      <c r="LF280" s="47"/>
      <c r="LG280" s="47"/>
      <c r="LH280" s="47"/>
      <c r="LI280" s="47"/>
      <c r="LJ280" s="47"/>
      <c r="LK280" s="47"/>
      <c r="LL280" s="47"/>
      <c r="LM280" s="47"/>
      <c r="LN280" s="47"/>
      <c r="LO280" s="47"/>
      <c r="LP280" s="47"/>
      <c r="LQ280" s="47"/>
      <c r="LR280" s="47"/>
      <c r="LS280" s="47"/>
      <c r="LT280" s="47"/>
      <c r="LU280" s="47"/>
      <c r="LV280" s="47"/>
      <c r="LW280" s="47"/>
      <c r="LX280" s="47"/>
      <c r="LY280" s="47"/>
      <c r="LZ280" s="47"/>
      <c r="MA280" s="47"/>
      <c r="MB280" s="47"/>
      <c r="MC280" s="47"/>
      <c r="MD280" s="47"/>
      <c r="ME280" s="47"/>
      <c r="MF280" s="47"/>
      <c r="MG280" s="47"/>
      <c r="MH280" s="47"/>
      <c r="MI280" s="47"/>
      <c r="MJ280" s="47"/>
      <c r="MK280" s="47"/>
      <c r="ML280" s="47"/>
      <c r="MM280" s="47"/>
      <c r="MN280" s="47"/>
      <c r="MO280" s="47"/>
      <c r="MP280" s="47"/>
      <c r="MQ280" s="47"/>
      <c r="MR280" s="47"/>
      <c r="MS280" s="47"/>
      <c r="MT280" s="47"/>
      <c r="MU280" s="47"/>
      <c r="MV280" s="47"/>
      <c r="MW280" s="47"/>
      <c r="MX280" s="47"/>
      <c r="MY280" s="47"/>
      <c r="MZ280" s="47"/>
      <c r="NA280" s="47"/>
      <c r="NB280" s="47"/>
      <c r="NC280" s="47"/>
      <c r="ND280" s="47"/>
      <c r="NE280" s="47"/>
      <c r="NF280" s="47"/>
      <c r="NG280" s="47"/>
      <c r="NH280" s="47"/>
      <c r="NI280" s="47"/>
      <c r="NJ280" s="47"/>
      <c r="NK280" s="47"/>
      <c r="NL280" s="47"/>
      <c r="NM280" s="47"/>
      <c r="NN280" s="47"/>
      <c r="NO280" s="47"/>
      <c r="NP280" s="47"/>
      <c r="NQ280" s="47"/>
      <c r="NR280" s="47"/>
      <c r="NS280" s="47"/>
      <c r="NT280" s="47"/>
      <c r="NU280" s="47"/>
      <c r="NV280" s="47"/>
      <c r="NW280" s="47"/>
      <c r="NX280" s="47"/>
      <c r="NY280" s="47"/>
      <c r="NZ280" s="47"/>
      <c r="OA280" s="47"/>
      <c r="OB280" s="47"/>
      <c r="OC280" s="47"/>
      <c r="OD280" s="47"/>
      <c r="OE280" s="47"/>
      <c r="OF280" s="47"/>
      <c r="OG280" s="47"/>
      <c r="OH280" s="47"/>
      <c r="OI280" s="47"/>
      <c r="OJ280" s="47"/>
      <c r="OK280" s="47"/>
      <c r="OL280" s="47"/>
      <c r="OM280" s="47"/>
      <c r="ON280" s="47"/>
      <c r="OO280" s="47"/>
      <c r="OP280" s="47"/>
      <c r="OQ280" s="47"/>
      <c r="OR280" s="47"/>
      <c r="OS280" s="47"/>
      <c r="OT280" s="47"/>
      <c r="OU280" s="47"/>
      <c r="OV280" s="47"/>
      <c r="OW280" s="47"/>
      <c r="OX280" s="47"/>
      <c r="OY280" s="47"/>
      <c r="OZ280" s="47"/>
      <c r="PA280" s="47"/>
      <c r="PB280" s="47"/>
      <c r="PC280" s="47"/>
      <c r="PD280" s="47"/>
      <c r="PE280" s="47"/>
      <c r="PF280" s="47"/>
      <c r="PG280" s="47"/>
      <c r="PH280" s="47"/>
      <c r="PI280" s="47"/>
      <c r="PJ280" s="47"/>
      <c r="PK280" s="47"/>
      <c r="PL280" s="47"/>
      <c r="PM280" s="47"/>
      <c r="PN280" s="47"/>
      <c r="PO280" s="47"/>
      <c r="PP280" s="47"/>
      <c r="PQ280" s="47"/>
      <c r="PR280" s="47"/>
      <c r="PS280" s="47"/>
      <c r="PT280" s="47"/>
      <c r="PU280" s="47"/>
      <c r="PV280" s="47"/>
      <c r="PW280" s="47"/>
      <c r="PX280" s="47"/>
      <c r="PY280" s="47"/>
      <c r="PZ280" s="47"/>
      <c r="QA280" s="47"/>
      <c r="QB280" s="47"/>
      <c r="QC280" s="47"/>
      <c r="QD280" s="47"/>
      <c r="QE280" s="47"/>
      <c r="QF280" s="47"/>
      <c r="QG280" s="47"/>
      <c r="QH280" s="47"/>
      <c r="QI280" s="47"/>
      <c r="QJ280" s="47"/>
      <c r="QK280" s="47"/>
      <c r="QL280" s="47"/>
      <c r="QM280" s="47"/>
      <c r="QN280" s="47"/>
      <c r="QO280" s="47"/>
      <c r="QP280" s="47"/>
      <c r="QQ280" s="47"/>
      <c r="QR280" s="47"/>
      <c r="QS280" s="47"/>
      <c r="QT280" s="47"/>
      <c r="QU280" s="47"/>
      <c r="QV280" s="47"/>
      <c r="QW280" s="47"/>
      <c r="QX280" s="47"/>
      <c r="QY280" s="47"/>
      <c r="QZ280" s="47"/>
      <c r="RA280" s="47"/>
      <c r="RB280" s="47"/>
      <c r="RC280" s="47"/>
      <c r="RD280" s="47"/>
      <c r="RE280" s="47"/>
      <c r="RF280" s="47"/>
      <c r="RG280" s="47"/>
      <c r="RH280" s="47"/>
      <c r="RI280" s="47"/>
      <c r="RJ280" s="47"/>
      <c r="RK280" s="47"/>
      <c r="RL280" s="47"/>
      <c r="RM280" s="47"/>
      <c r="RN280" s="47"/>
      <c r="RO280" s="47"/>
      <c r="RP280" s="47"/>
      <c r="RQ280" s="47"/>
      <c r="RR280" s="47"/>
      <c r="RS280" s="47"/>
      <c r="RT280" s="47"/>
      <c r="RU280" s="47"/>
      <c r="RV280" s="47"/>
      <c r="RW280" s="47"/>
      <c r="RX280" s="47"/>
      <c r="RY280" s="47"/>
      <c r="RZ280" s="47"/>
      <c r="SA280" s="47"/>
    </row>
    <row r="281" spans="1:495" s="48" customFormat="1" ht="15" customHeight="1">
      <c r="A281" s="157"/>
      <c r="B281" s="73"/>
      <c r="C281" s="35" t="s">
        <v>7</v>
      </c>
      <c r="D281" s="20">
        <v>0</v>
      </c>
      <c r="E281" s="20">
        <v>0</v>
      </c>
      <c r="F281" s="20">
        <v>0</v>
      </c>
      <c r="G281" s="1">
        <v>0</v>
      </c>
      <c r="H281" s="135"/>
      <c r="I281" s="58" t="s">
        <v>27</v>
      </c>
      <c r="J281" s="57">
        <v>2</v>
      </c>
      <c r="K281" s="75"/>
      <c r="L281" s="75"/>
      <c r="M281" s="82"/>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c r="CU281" s="47"/>
      <c r="CV281" s="47"/>
      <c r="CW281" s="47"/>
      <c r="CX281" s="47"/>
      <c r="CY281" s="47"/>
      <c r="CZ281" s="47"/>
      <c r="DA281" s="47"/>
      <c r="DB281" s="47"/>
      <c r="DC281" s="47"/>
      <c r="DD281" s="47"/>
      <c r="DE281" s="47"/>
      <c r="DF281" s="47"/>
      <c r="DG281" s="47"/>
      <c r="DH281" s="47"/>
      <c r="DI281" s="47"/>
      <c r="DJ281" s="47"/>
      <c r="DK281" s="47"/>
      <c r="DL281" s="47"/>
      <c r="DM281" s="47"/>
      <c r="DN281" s="47"/>
      <c r="DO281" s="47"/>
      <c r="DP281" s="47"/>
      <c r="DQ281" s="47"/>
      <c r="DR281" s="47"/>
      <c r="DS281" s="47"/>
      <c r="DT281" s="47"/>
      <c r="DU281" s="47"/>
      <c r="DV281" s="47"/>
      <c r="DW281" s="47"/>
      <c r="DX281" s="47"/>
      <c r="DY281" s="47"/>
      <c r="DZ281" s="47"/>
      <c r="EA281" s="47"/>
      <c r="EB281" s="47"/>
      <c r="EC281" s="47"/>
      <c r="ED281" s="47"/>
      <c r="EE281" s="47"/>
      <c r="EF281" s="47"/>
      <c r="EG281" s="47"/>
      <c r="EH281" s="47"/>
      <c r="EI281" s="47"/>
      <c r="EJ281" s="47"/>
      <c r="EK281" s="47"/>
      <c r="EL281" s="47"/>
      <c r="EM281" s="47"/>
      <c r="EN281" s="47"/>
      <c r="EO281" s="47"/>
      <c r="EP281" s="47"/>
      <c r="EQ281" s="47"/>
      <c r="ER281" s="47"/>
      <c r="ES281" s="47"/>
      <c r="ET281" s="47"/>
      <c r="EU281" s="47"/>
      <c r="EV281" s="47"/>
      <c r="EW281" s="47"/>
      <c r="EX281" s="47"/>
      <c r="EY281" s="47"/>
      <c r="EZ281" s="47"/>
      <c r="FA281" s="47"/>
      <c r="FB281" s="47"/>
      <c r="FC281" s="47"/>
      <c r="FD281" s="47"/>
      <c r="FE281" s="47"/>
      <c r="FF281" s="47"/>
      <c r="FG281" s="47"/>
      <c r="FH281" s="47"/>
      <c r="FI281" s="47"/>
      <c r="FJ281" s="47"/>
      <c r="FK281" s="47"/>
      <c r="FL281" s="47"/>
      <c r="FM281" s="47"/>
      <c r="FN281" s="47"/>
      <c r="FO281" s="47"/>
      <c r="FP281" s="47"/>
      <c r="FQ281" s="47"/>
      <c r="FR281" s="47"/>
      <c r="FS281" s="47"/>
      <c r="FT281" s="47"/>
      <c r="FU281" s="47"/>
      <c r="FV281" s="47"/>
      <c r="FW281" s="47"/>
      <c r="FX281" s="47"/>
      <c r="FY281" s="47"/>
      <c r="FZ281" s="47"/>
      <c r="GA281" s="47"/>
      <c r="GB281" s="47"/>
      <c r="GC281" s="47"/>
      <c r="GD281" s="47"/>
      <c r="GE281" s="47"/>
      <c r="GF281" s="47"/>
      <c r="GG281" s="47"/>
      <c r="GH281" s="47"/>
      <c r="GI281" s="47"/>
      <c r="GJ281" s="47"/>
      <c r="GK281" s="47"/>
      <c r="GL281" s="47"/>
      <c r="GM281" s="47"/>
      <c r="GN281" s="47"/>
      <c r="GO281" s="47"/>
      <c r="GP281" s="47"/>
      <c r="GQ281" s="47"/>
      <c r="GR281" s="47"/>
      <c r="GS281" s="47"/>
      <c r="GT281" s="47"/>
      <c r="GU281" s="47"/>
      <c r="GV281" s="47"/>
      <c r="GW281" s="47"/>
      <c r="GX281" s="47"/>
      <c r="GY281" s="47"/>
      <c r="GZ281" s="47"/>
      <c r="HA281" s="47"/>
      <c r="HB281" s="47"/>
      <c r="HC281" s="47"/>
      <c r="HD281" s="47"/>
      <c r="HE281" s="47"/>
      <c r="HF281" s="47"/>
      <c r="HG281" s="47"/>
      <c r="HH281" s="47"/>
      <c r="HI281" s="47"/>
      <c r="HJ281" s="47"/>
      <c r="HK281" s="47"/>
      <c r="HL281" s="47"/>
      <c r="HM281" s="47"/>
      <c r="HN281" s="47"/>
      <c r="HO281" s="47"/>
      <c r="HP281" s="47"/>
      <c r="HQ281" s="47"/>
      <c r="HR281" s="47"/>
      <c r="HS281" s="47"/>
      <c r="HT281" s="47"/>
      <c r="HU281" s="47"/>
      <c r="HV281" s="47"/>
      <c r="HW281" s="47"/>
      <c r="HX281" s="47"/>
      <c r="HY281" s="47"/>
      <c r="HZ281" s="47"/>
      <c r="IA281" s="47"/>
      <c r="IB281" s="47"/>
      <c r="IC281" s="47"/>
      <c r="ID281" s="47"/>
      <c r="IE281" s="47"/>
      <c r="IF281" s="47"/>
      <c r="IG281" s="47"/>
      <c r="IH281" s="47"/>
      <c r="II281" s="47"/>
      <c r="IJ281" s="47"/>
      <c r="IK281" s="47"/>
      <c r="IL281" s="47"/>
      <c r="IM281" s="47"/>
      <c r="IN281" s="47"/>
      <c r="IO281" s="47"/>
      <c r="IP281" s="47"/>
      <c r="IQ281" s="47"/>
      <c r="IR281" s="47"/>
      <c r="IS281" s="47"/>
      <c r="IT281" s="47"/>
      <c r="IU281" s="47"/>
      <c r="IV281" s="47"/>
      <c r="IW281" s="47"/>
      <c r="IX281" s="47"/>
      <c r="IY281" s="47"/>
      <c r="IZ281" s="47"/>
      <c r="JA281" s="47"/>
      <c r="JB281" s="47"/>
      <c r="JC281" s="47"/>
      <c r="JD281" s="47"/>
      <c r="JE281" s="47"/>
      <c r="JF281" s="47"/>
      <c r="JG281" s="47"/>
      <c r="JH281" s="47"/>
      <c r="JI281" s="47"/>
      <c r="JJ281" s="47"/>
      <c r="JK281" s="47"/>
      <c r="JL281" s="47"/>
      <c r="JM281" s="47"/>
      <c r="JN281" s="47"/>
      <c r="JO281" s="47"/>
      <c r="JP281" s="47"/>
      <c r="JQ281" s="47"/>
      <c r="JR281" s="47"/>
      <c r="JS281" s="47"/>
      <c r="JT281" s="47"/>
      <c r="JU281" s="47"/>
      <c r="JV281" s="47"/>
      <c r="JW281" s="47"/>
      <c r="JX281" s="47"/>
      <c r="JY281" s="47"/>
      <c r="JZ281" s="47"/>
      <c r="KA281" s="47"/>
      <c r="KB281" s="47"/>
      <c r="KC281" s="47"/>
      <c r="KD281" s="47"/>
      <c r="KE281" s="47"/>
      <c r="KF281" s="47"/>
      <c r="KG281" s="47"/>
      <c r="KH281" s="47"/>
      <c r="KI281" s="47"/>
      <c r="KJ281" s="47"/>
      <c r="KK281" s="47"/>
      <c r="KL281" s="47"/>
      <c r="KM281" s="47"/>
      <c r="KN281" s="47"/>
      <c r="KO281" s="47"/>
      <c r="KP281" s="47"/>
      <c r="KQ281" s="47"/>
      <c r="KR281" s="47"/>
      <c r="KS281" s="47"/>
      <c r="KT281" s="47"/>
      <c r="KU281" s="47"/>
      <c r="KV281" s="47"/>
      <c r="KW281" s="47"/>
      <c r="KX281" s="47"/>
      <c r="KY281" s="47"/>
      <c r="KZ281" s="47"/>
      <c r="LA281" s="47"/>
      <c r="LB281" s="47"/>
      <c r="LC281" s="47"/>
      <c r="LD281" s="47"/>
      <c r="LE281" s="47"/>
      <c r="LF281" s="47"/>
      <c r="LG281" s="47"/>
      <c r="LH281" s="47"/>
      <c r="LI281" s="47"/>
      <c r="LJ281" s="47"/>
      <c r="LK281" s="47"/>
      <c r="LL281" s="47"/>
      <c r="LM281" s="47"/>
      <c r="LN281" s="47"/>
      <c r="LO281" s="47"/>
      <c r="LP281" s="47"/>
      <c r="LQ281" s="47"/>
      <c r="LR281" s="47"/>
      <c r="LS281" s="47"/>
      <c r="LT281" s="47"/>
      <c r="LU281" s="47"/>
      <c r="LV281" s="47"/>
      <c r="LW281" s="47"/>
      <c r="LX281" s="47"/>
      <c r="LY281" s="47"/>
      <c r="LZ281" s="47"/>
      <c r="MA281" s="47"/>
      <c r="MB281" s="47"/>
      <c r="MC281" s="47"/>
      <c r="MD281" s="47"/>
      <c r="ME281" s="47"/>
      <c r="MF281" s="47"/>
      <c r="MG281" s="47"/>
      <c r="MH281" s="47"/>
      <c r="MI281" s="47"/>
      <c r="MJ281" s="47"/>
      <c r="MK281" s="47"/>
      <c r="ML281" s="47"/>
      <c r="MM281" s="47"/>
      <c r="MN281" s="47"/>
      <c r="MO281" s="47"/>
      <c r="MP281" s="47"/>
      <c r="MQ281" s="47"/>
      <c r="MR281" s="47"/>
      <c r="MS281" s="47"/>
      <c r="MT281" s="47"/>
      <c r="MU281" s="47"/>
      <c r="MV281" s="47"/>
      <c r="MW281" s="47"/>
      <c r="MX281" s="47"/>
      <c r="MY281" s="47"/>
      <c r="MZ281" s="47"/>
      <c r="NA281" s="47"/>
      <c r="NB281" s="47"/>
      <c r="NC281" s="47"/>
      <c r="ND281" s="47"/>
      <c r="NE281" s="47"/>
      <c r="NF281" s="47"/>
      <c r="NG281" s="47"/>
      <c r="NH281" s="47"/>
      <c r="NI281" s="47"/>
      <c r="NJ281" s="47"/>
      <c r="NK281" s="47"/>
      <c r="NL281" s="47"/>
      <c r="NM281" s="47"/>
      <c r="NN281" s="47"/>
      <c r="NO281" s="47"/>
      <c r="NP281" s="47"/>
      <c r="NQ281" s="47"/>
      <c r="NR281" s="47"/>
      <c r="NS281" s="47"/>
      <c r="NT281" s="47"/>
      <c r="NU281" s="47"/>
      <c r="NV281" s="47"/>
      <c r="NW281" s="47"/>
      <c r="NX281" s="47"/>
      <c r="NY281" s="47"/>
      <c r="NZ281" s="47"/>
      <c r="OA281" s="47"/>
      <c r="OB281" s="47"/>
      <c r="OC281" s="47"/>
      <c r="OD281" s="47"/>
      <c r="OE281" s="47"/>
      <c r="OF281" s="47"/>
      <c r="OG281" s="47"/>
      <c r="OH281" s="47"/>
      <c r="OI281" s="47"/>
      <c r="OJ281" s="47"/>
      <c r="OK281" s="47"/>
      <c r="OL281" s="47"/>
      <c r="OM281" s="47"/>
      <c r="ON281" s="47"/>
      <c r="OO281" s="47"/>
      <c r="OP281" s="47"/>
      <c r="OQ281" s="47"/>
      <c r="OR281" s="47"/>
      <c r="OS281" s="47"/>
      <c r="OT281" s="47"/>
      <c r="OU281" s="47"/>
      <c r="OV281" s="47"/>
      <c r="OW281" s="47"/>
      <c r="OX281" s="47"/>
      <c r="OY281" s="47"/>
      <c r="OZ281" s="47"/>
      <c r="PA281" s="47"/>
      <c r="PB281" s="47"/>
      <c r="PC281" s="47"/>
      <c r="PD281" s="47"/>
      <c r="PE281" s="47"/>
      <c r="PF281" s="47"/>
      <c r="PG281" s="47"/>
      <c r="PH281" s="47"/>
      <c r="PI281" s="47"/>
      <c r="PJ281" s="47"/>
      <c r="PK281" s="47"/>
      <c r="PL281" s="47"/>
      <c r="PM281" s="47"/>
      <c r="PN281" s="47"/>
      <c r="PO281" s="47"/>
      <c r="PP281" s="47"/>
      <c r="PQ281" s="47"/>
      <c r="PR281" s="47"/>
      <c r="PS281" s="47"/>
      <c r="PT281" s="47"/>
      <c r="PU281" s="47"/>
      <c r="PV281" s="47"/>
      <c r="PW281" s="47"/>
      <c r="PX281" s="47"/>
      <c r="PY281" s="47"/>
      <c r="PZ281" s="47"/>
      <c r="QA281" s="47"/>
      <c r="QB281" s="47"/>
      <c r="QC281" s="47"/>
      <c r="QD281" s="47"/>
      <c r="QE281" s="47"/>
      <c r="QF281" s="47"/>
      <c r="QG281" s="47"/>
      <c r="QH281" s="47"/>
      <c r="QI281" s="47"/>
      <c r="QJ281" s="47"/>
      <c r="QK281" s="47"/>
      <c r="QL281" s="47"/>
      <c r="QM281" s="47"/>
      <c r="QN281" s="47"/>
      <c r="QO281" s="47"/>
      <c r="QP281" s="47"/>
      <c r="QQ281" s="47"/>
      <c r="QR281" s="47"/>
      <c r="QS281" s="47"/>
      <c r="QT281" s="47"/>
      <c r="QU281" s="47"/>
      <c r="QV281" s="47"/>
      <c r="QW281" s="47"/>
      <c r="QX281" s="47"/>
      <c r="QY281" s="47"/>
      <c r="QZ281" s="47"/>
      <c r="RA281" s="47"/>
      <c r="RB281" s="47"/>
      <c r="RC281" s="47"/>
      <c r="RD281" s="47"/>
      <c r="RE281" s="47"/>
      <c r="RF281" s="47"/>
      <c r="RG281" s="47"/>
      <c r="RH281" s="47"/>
      <c r="RI281" s="47"/>
      <c r="RJ281" s="47"/>
      <c r="RK281" s="47"/>
      <c r="RL281" s="47"/>
      <c r="RM281" s="47"/>
      <c r="RN281" s="47"/>
      <c r="RO281" s="47"/>
      <c r="RP281" s="47"/>
      <c r="RQ281" s="47"/>
      <c r="RR281" s="47"/>
      <c r="RS281" s="47"/>
      <c r="RT281" s="47"/>
      <c r="RU281" s="47"/>
      <c r="RV281" s="47"/>
      <c r="RW281" s="47"/>
      <c r="RX281" s="47"/>
      <c r="RY281" s="47"/>
      <c r="RZ281" s="47"/>
      <c r="SA281" s="47"/>
    </row>
    <row r="282" spans="1:495" s="48" customFormat="1" ht="30.75" customHeight="1">
      <c r="A282" s="157"/>
      <c r="B282" s="73"/>
      <c r="C282" s="35" t="s">
        <v>8</v>
      </c>
      <c r="D282" s="20">
        <v>0</v>
      </c>
      <c r="E282" s="20">
        <v>0</v>
      </c>
      <c r="F282" s="20">
        <v>0</v>
      </c>
      <c r="G282" s="1">
        <v>0</v>
      </c>
      <c r="H282" s="135"/>
      <c r="I282" s="58" t="s">
        <v>28</v>
      </c>
      <c r="J282" s="1">
        <f>(J279+0.5*J280)/J278</f>
        <v>0.16666666666666666</v>
      </c>
      <c r="K282" s="75"/>
      <c r="L282" s="75"/>
      <c r="M282" s="83"/>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c r="CU282" s="47"/>
      <c r="CV282" s="47"/>
      <c r="CW282" s="47"/>
      <c r="CX282" s="47"/>
      <c r="CY282" s="47"/>
      <c r="CZ282" s="47"/>
      <c r="DA282" s="47"/>
      <c r="DB282" s="47"/>
      <c r="DC282" s="47"/>
      <c r="DD282" s="47"/>
      <c r="DE282" s="47"/>
      <c r="DF282" s="47"/>
      <c r="DG282" s="47"/>
      <c r="DH282" s="47"/>
      <c r="DI282" s="47"/>
      <c r="DJ282" s="47"/>
      <c r="DK282" s="47"/>
      <c r="DL282" s="47"/>
      <c r="DM282" s="47"/>
      <c r="DN282" s="47"/>
      <c r="DO282" s="47"/>
      <c r="DP282" s="47"/>
      <c r="DQ282" s="47"/>
      <c r="DR282" s="47"/>
      <c r="DS282" s="47"/>
      <c r="DT282" s="47"/>
      <c r="DU282" s="47"/>
      <c r="DV282" s="47"/>
      <c r="DW282" s="47"/>
      <c r="DX282" s="47"/>
      <c r="DY282" s="47"/>
      <c r="DZ282" s="47"/>
      <c r="EA282" s="47"/>
      <c r="EB282" s="47"/>
      <c r="EC282" s="47"/>
      <c r="ED282" s="47"/>
      <c r="EE282" s="47"/>
      <c r="EF282" s="47"/>
      <c r="EG282" s="47"/>
      <c r="EH282" s="47"/>
      <c r="EI282" s="47"/>
      <c r="EJ282" s="47"/>
      <c r="EK282" s="47"/>
      <c r="EL282" s="47"/>
      <c r="EM282" s="47"/>
      <c r="EN282" s="47"/>
      <c r="EO282" s="47"/>
      <c r="EP282" s="47"/>
      <c r="EQ282" s="47"/>
      <c r="ER282" s="47"/>
      <c r="ES282" s="47"/>
      <c r="ET282" s="47"/>
      <c r="EU282" s="47"/>
      <c r="EV282" s="47"/>
      <c r="EW282" s="47"/>
      <c r="EX282" s="47"/>
      <c r="EY282" s="47"/>
      <c r="EZ282" s="47"/>
      <c r="FA282" s="47"/>
      <c r="FB282" s="47"/>
      <c r="FC282" s="47"/>
      <c r="FD282" s="47"/>
      <c r="FE282" s="47"/>
      <c r="FF282" s="47"/>
      <c r="FG282" s="47"/>
      <c r="FH282" s="47"/>
      <c r="FI282" s="47"/>
      <c r="FJ282" s="47"/>
      <c r="FK282" s="47"/>
      <c r="FL282" s="47"/>
      <c r="FM282" s="47"/>
      <c r="FN282" s="47"/>
      <c r="FO282" s="47"/>
      <c r="FP282" s="47"/>
      <c r="FQ282" s="47"/>
      <c r="FR282" s="47"/>
      <c r="FS282" s="47"/>
      <c r="FT282" s="47"/>
      <c r="FU282" s="47"/>
      <c r="FV282" s="47"/>
      <c r="FW282" s="47"/>
      <c r="FX282" s="47"/>
      <c r="FY282" s="47"/>
      <c r="FZ282" s="47"/>
      <c r="GA282" s="47"/>
      <c r="GB282" s="47"/>
      <c r="GC282" s="47"/>
      <c r="GD282" s="47"/>
      <c r="GE282" s="47"/>
      <c r="GF282" s="47"/>
      <c r="GG282" s="47"/>
      <c r="GH282" s="47"/>
      <c r="GI282" s="47"/>
      <c r="GJ282" s="47"/>
      <c r="GK282" s="47"/>
      <c r="GL282" s="47"/>
      <c r="GM282" s="47"/>
      <c r="GN282" s="47"/>
      <c r="GO282" s="47"/>
      <c r="GP282" s="47"/>
      <c r="GQ282" s="47"/>
      <c r="GR282" s="47"/>
      <c r="GS282" s="47"/>
      <c r="GT282" s="47"/>
      <c r="GU282" s="47"/>
      <c r="GV282" s="47"/>
      <c r="GW282" s="47"/>
      <c r="GX282" s="47"/>
      <c r="GY282" s="47"/>
      <c r="GZ282" s="47"/>
      <c r="HA282" s="47"/>
      <c r="HB282" s="47"/>
      <c r="HC282" s="47"/>
      <c r="HD282" s="47"/>
      <c r="HE282" s="47"/>
      <c r="HF282" s="47"/>
      <c r="HG282" s="47"/>
      <c r="HH282" s="47"/>
      <c r="HI282" s="47"/>
      <c r="HJ282" s="47"/>
      <c r="HK282" s="47"/>
      <c r="HL282" s="47"/>
      <c r="HM282" s="47"/>
      <c r="HN282" s="47"/>
      <c r="HO282" s="47"/>
      <c r="HP282" s="47"/>
      <c r="HQ282" s="47"/>
      <c r="HR282" s="47"/>
      <c r="HS282" s="47"/>
      <c r="HT282" s="47"/>
      <c r="HU282" s="47"/>
      <c r="HV282" s="47"/>
      <c r="HW282" s="47"/>
      <c r="HX282" s="47"/>
      <c r="HY282" s="47"/>
      <c r="HZ282" s="47"/>
      <c r="IA282" s="47"/>
      <c r="IB282" s="47"/>
      <c r="IC282" s="47"/>
      <c r="ID282" s="47"/>
      <c r="IE282" s="47"/>
      <c r="IF282" s="47"/>
      <c r="IG282" s="47"/>
      <c r="IH282" s="47"/>
      <c r="II282" s="47"/>
      <c r="IJ282" s="47"/>
      <c r="IK282" s="47"/>
      <c r="IL282" s="47"/>
      <c r="IM282" s="47"/>
      <c r="IN282" s="47"/>
      <c r="IO282" s="47"/>
      <c r="IP282" s="47"/>
      <c r="IQ282" s="47"/>
      <c r="IR282" s="47"/>
      <c r="IS282" s="47"/>
      <c r="IT282" s="47"/>
      <c r="IU282" s="47"/>
      <c r="IV282" s="47"/>
      <c r="IW282" s="47"/>
      <c r="IX282" s="47"/>
      <c r="IY282" s="47"/>
      <c r="IZ282" s="47"/>
      <c r="JA282" s="47"/>
      <c r="JB282" s="47"/>
      <c r="JC282" s="47"/>
      <c r="JD282" s="47"/>
      <c r="JE282" s="47"/>
      <c r="JF282" s="47"/>
      <c r="JG282" s="47"/>
      <c r="JH282" s="47"/>
      <c r="JI282" s="47"/>
      <c r="JJ282" s="47"/>
      <c r="JK282" s="47"/>
      <c r="JL282" s="47"/>
      <c r="JM282" s="47"/>
      <c r="JN282" s="47"/>
      <c r="JO282" s="47"/>
      <c r="JP282" s="47"/>
      <c r="JQ282" s="47"/>
      <c r="JR282" s="47"/>
      <c r="JS282" s="47"/>
      <c r="JT282" s="47"/>
      <c r="JU282" s="47"/>
      <c r="JV282" s="47"/>
      <c r="JW282" s="47"/>
      <c r="JX282" s="47"/>
      <c r="JY282" s="47"/>
      <c r="JZ282" s="47"/>
      <c r="KA282" s="47"/>
      <c r="KB282" s="47"/>
      <c r="KC282" s="47"/>
      <c r="KD282" s="47"/>
      <c r="KE282" s="47"/>
      <c r="KF282" s="47"/>
      <c r="KG282" s="47"/>
      <c r="KH282" s="47"/>
      <c r="KI282" s="47"/>
      <c r="KJ282" s="47"/>
      <c r="KK282" s="47"/>
      <c r="KL282" s="47"/>
      <c r="KM282" s="47"/>
      <c r="KN282" s="47"/>
      <c r="KO282" s="47"/>
      <c r="KP282" s="47"/>
      <c r="KQ282" s="47"/>
      <c r="KR282" s="47"/>
      <c r="KS282" s="47"/>
      <c r="KT282" s="47"/>
      <c r="KU282" s="47"/>
      <c r="KV282" s="47"/>
      <c r="KW282" s="47"/>
      <c r="KX282" s="47"/>
      <c r="KY282" s="47"/>
      <c r="KZ282" s="47"/>
      <c r="LA282" s="47"/>
      <c r="LB282" s="47"/>
      <c r="LC282" s="47"/>
      <c r="LD282" s="47"/>
      <c r="LE282" s="47"/>
      <c r="LF282" s="47"/>
      <c r="LG282" s="47"/>
      <c r="LH282" s="47"/>
      <c r="LI282" s="47"/>
      <c r="LJ282" s="47"/>
      <c r="LK282" s="47"/>
      <c r="LL282" s="47"/>
      <c r="LM282" s="47"/>
      <c r="LN282" s="47"/>
      <c r="LO282" s="47"/>
      <c r="LP282" s="47"/>
      <c r="LQ282" s="47"/>
      <c r="LR282" s="47"/>
      <c r="LS282" s="47"/>
      <c r="LT282" s="47"/>
      <c r="LU282" s="47"/>
      <c r="LV282" s="47"/>
      <c r="LW282" s="47"/>
      <c r="LX282" s="47"/>
      <c r="LY282" s="47"/>
      <c r="LZ282" s="47"/>
      <c r="MA282" s="47"/>
      <c r="MB282" s="47"/>
      <c r="MC282" s="47"/>
      <c r="MD282" s="47"/>
      <c r="ME282" s="47"/>
      <c r="MF282" s="47"/>
      <c r="MG282" s="47"/>
      <c r="MH282" s="47"/>
      <c r="MI282" s="47"/>
      <c r="MJ282" s="47"/>
      <c r="MK282" s="47"/>
      <c r="ML282" s="47"/>
      <c r="MM282" s="47"/>
      <c r="MN282" s="47"/>
      <c r="MO282" s="47"/>
      <c r="MP282" s="47"/>
      <c r="MQ282" s="47"/>
      <c r="MR282" s="47"/>
      <c r="MS282" s="47"/>
      <c r="MT282" s="47"/>
      <c r="MU282" s="47"/>
      <c r="MV282" s="47"/>
      <c r="MW282" s="47"/>
      <c r="MX282" s="47"/>
      <c r="MY282" s="47"/>
      <c r="MZ282" s="47"/>
      <c r="NA282" s="47"/>
      <c r="NB282" s="47"/>
      <c r="NC282" s="47"/>
      <c r="ND282" s="47"/>
      <c r="NE282" s="47"/>
      <c r="NF282" s="47"/>
      <c r="NG282" s="47"/>
      <c r="NH282" s="47"/>
      <c r="NI282" s="47"/>
      <c r="NJ282" s="47"/>
      <c r="NK282" s="47"/>
      <c r="NL282" s="47"/>
      <c r="NM282" s="47"/>
      <c r="NN282" s="47"/>
      <c r="NO282" s="47"/>
      <c r="NP282" s="47"/>
      <c r="NQ282" s="47"/>
      <c r="NR282" s="47"/>
      <c r="NS282" s="47"/>
      <c r="NT282" s="47"/>
      <c r="NU282" s="47"/>
      <c r="NV282" s="47"/>
      <c r="NW282" s="47"/>
      <c r="NX282" s="47"/>
      <c r="NY282" s="47"/>
      <c r="NZ282" s="47"/>
      <c r="OA282" s="47"/>
      <c r="OB282" s="47"/>
      <c r="OC282" s="47"/>
      <c r="OD282" s="47"/>
      <c r="OE282" s="47"/>
      <c r="OF282" s="47"/>
      <c r="OG282" s="47"/>
      <c r="OH282" s="47"/>
      <c r="OI282" s="47"/>
      <c r="OJ282" s="47"/>
      <c r="OK282" s="47"/>
      <c r="OL282" s="47"/>
      <c r="OM282" s="47"/>
      <c r="ON282" s="47"/>
      <c r="OO282" s="47"/>
      <c r="OP282" s="47"/>
      <c r="OQ282" s="47"/>
      <c r="OR282" s="47"/>
      <c r="OS282" s="47"/>
      <c r="OT282" s="47"/>
      <c r="OU282" s="47"/>
      <c r="OV282" s="47"/>
      <c r="OW282" s="47"/>
      <c r="OX282" s="47"/>
      <c r="OY282" s="47"/>
      <c r="OZ282" s="47"/>
      <c r="PA282" s="47"/>
      <c r="PB282" s="47"/>
      <c r="PC282" s="47"/>
      <c r="PD282" s="47"/>
      <c r="PE282" s="47"/>
      <c r="PF282" s="47"/>
      <c r="PG282" s="47"/>
      <c r="PH282" s="47"/>
      <c r="PI282" s="47"/>
      <c r="PJ282" s="47"/>
      <c r="PK282" s="47"/>
      <c r="PL282" s="47"/>
      <c r="PM282" s="47"/>
      <c r="PN282" s="47"/>
      <c r="PO282" s="47"/>
      <c r="PP282" s="47"/>
      <c r="PQ282" s="47"/>
      <c r="PR282" s="47"/>
      <c r="PS282" s="47"/>
      <c r="PT282" s="47"/>
      <c r="PU282" s="47"/>
      <c r="PV282" s="47"/>
      <c r="PW282" s="47"/>
      <c r="PX282" s="47"/>
      <c r="PY282" s="47"/>
      <c r="PZ282" s="47"/>
      <c r="QA282" s="47"/>
      <c r="QB282" s="47"/>
      <c r="QC282" s="47"/>
      <c r="QD282" s="47"/>
      <c r="QE282" s="47"/>
      <c r="QF282" s="47"/>
      <c r="QG282" s="47"/>
      <c r="QH282" s="47"/>
      <c r="QI282" s="47"/>
      <c r="QJ282" s="47"/>
      <c r="QK282" s="47"/>
      <c r="QL282" s="47"/>
      <c r="QM282" s="47"/>
      <c r="QN282" s="47"/>
      <c r="QO282" s="47"/>
      <c r="QP282" s="47"/>
      <c r="QQ282" s="47"/>
      <c r="QR282" s="47"/>
      <c r="QS282" s="47"/>
      <c r="QT282" s="47"/>
      <c r="QU282" s="47"/>
      <c r="QV282" s="47"/>
      <c r="QW282" s="47"/>
      <c r="QX282" s="47"/>
      <c r="QY282" s="47"/>
      <c r="QZ282" s="47"/>
      <c r="RA282" s="47"/>
      <c r="RB282" s="47"/>
      <c r="RC282" s="47"/>
      <c r="RD282" s="47"/>
      <c r="RE282" s="47"/>
      <c r="RF282" s="47"/>
      <c r="RG282" s="47"/>
      <c r="RH282" s="47"/>
      <c r="RI282" s="47"/>
      <c r="RJ282" s="47"/>
      <c r="RK282" s="47"/>
      <c r="RL282" s="47"/>
      <c r="RM282" s="47"/>
      <c r="RN282" s="47"/>
      <c r="RO282" s="47"/>
      <c r="RP282" s="47"/>
      <c r="RQ282" s="47"/>
      <c r="RR282" s="47"/>
      <c r="RS282" s="47"/>
      <c r="RT282" s="47"/>
      <c r="RU282" s="47"/>
      <c r="RV282" s="47"/>
      <c r="RW282" s="47"/>
      <c r="RX282" s="47"/>
      <c r="RY282" s="47"/>
      <c r="RZ282" s="47"/>
      <c r="SA282" s="47"/>
    </row>
    <row r="283" spans="1:495" s="48" customFormat="1" ht="15" customHeight="1">
      <c r="A283" s="157" t="s">
        <v>220</v>
      </c>
      <c r="B283" s="94" t="s">
        <v>190</v>
      </c>
      <c r="C283" s="35" t="s">
        <v>4</v>
      </c>
      <c r="D283" s="20">
        <v>17496.7</v>
      </c>
      <c r="E283" s="20">
        <f>E284</f>
        <v>14480.85</v>
      </c>
      <c r="F283" s="20">
        <f>F284</f>
        <v>10184.4</v>
      </c>
      <c r="G283" s="1">
        <f>F283/D283</f>
        <v>0.58207547708996554</v>
      </c>
      <c r="H283" s="94" t="s">
        <v>364</v>
      </c>
      <c r="I283" s="94" t="s">
        <v>396</v>
      </c>
      <c r="J283" s="78" t="s">
        <v>145</v>
      </c>
      <c r="K283" s="75" t="s">
        <v>336</v>
      </c>
      <c r="L283" s="75"/>
      <c r="M283" s="81">
        <v>834</v>
      </c>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c r="CU283" s="47"/>
      <c r="CV283" s="47"/>
      <c r="CW283" s="47"/>
      <c r="CX283" s="47"/>
      <c r="CY283" s="47"/>
      <c r="CZ283" s="47"/>
      <c r="DA283" s="47"/>
      <c r="DB283" s="47"/>
      <c r="DC283" s="47"/>
      <c r="DD283" s="47"/>
      <c r="DE283" s="47"/>
      <c r="DF283" s="47"/>
      <c r="DG283" s="47"/>
      <c r="DH283" s="47"/>
      <c r="DI283" s="47"/>
      <c r="DJ283" s="47"/>
      <c r="DK283" s="47"/>
      <c r="DL283" s="47"/>
      <c r="DM283" s="47"/>
      <c r="DN283" s="47"/>
      <c r="DO283" s="47"/>
      <c r="DP283" s="47"/>
      <c r="DQ283" s="47"/>
      <c r="DR283" s="47"/>
      <c r="DS283" s="47"/>
      <c r="DT283" s="47"/>
      <c r="DU283" s="47"/>
      <c r="DV283" s="47"/>
      <c r="DW283" s="47"/>
      <c r="DX283" s="47"/>
      <c r="DY283" s="47"/>
      <c r="DZ283" s="47"/>
      <c r="EA283" s="47"/>
      <c r="EB283" s="47"/>
      <c r="EC283" s="47"/>
      <c r="ED283" s="47"/>
      <c r="EE283" s="47"/>
      <c r="EF283" s="47"/>
      <c r="EG283" s="47"/>
      <c r="EH283" s="47"/>
      <c r="EI283" s="47"/>
      <c r="EJ283" s="47"/>
      <c r="EK283" s="47"/>
      <c r="EL283" s="47"/>
      <c r="EM283" s="47"/>
      <c r="EN283" s="47"/>
      <c r="EO283" s="47"/>
      <c r="EP283" s="47"/>
      <c r="EQ283" s="47"/>
      <c r="ER283" s="47"/>
      <c r="ES283" s="47"/>
      <c r="ET283" s="47"/>
      <c r="EU283" s="47"/>
      <c r="EV283" s="47"/>
      <c r="EW283" s="47"/>
      <c r="EX283" s="47"/>
      <c r="EY283" s="47"/>
      <c r="EZ283" s="47"/>
      <c r="FA283" s="47"/>
      <c r="FB283" s="47"/>
      <c r="FC283" s="47"/>
      <c r="FD283" s="47"/>
      <c r="FE283" s="47"/>
      <c r="FF283" s="47"/>
      <c r="FG283" s="47"/>
      <c r="FH283" s="47"/>
      <c r="FI283" s="47"/>
      <c r="FJ283" s="47"/>
      <c r="FK283" s="47"/>
      <c r="FL283" s="47"/>
      <c r="FM283" s="47"/>
      <c r="FN283" s="47"/>
      <c r="FO283" s="47"/>
      <c r="FP283" s="47"/>
      <c r="FQ283" s="47"/>
      <c r="FR283" s="47"/>
      <c r="FS283" s="47"/>
      <c r="FT283" s="47"/>
      <c r="FU283" s="47"/>
      <c r="FV283" s="47"/>
      <c r="FW283" s="47"/>
      <c r="FX283" s="47"/>
      <c r="FY283" s="47"/>
      <c r="FZ283" s="47"/>
      <c r="GA283" s="47"/>
      <c r="GB283" s="47"/>
      <c r="GC283" s="47"/>
      <c r="GD283" s="47"/>
      <c r="GE283" s="47"/>
      <c r="GF283" s="47"/>
      <c r="GG283" s="47"/>
      <c r="GH283" s="47"/>
      <c r="GI283" s="47"/>
      <c r="GJ283" s="47"/>
      <c r="GK283" s="47"/>
      <c r="GL283" s="47"/>
      <c r="GM283" s="47"/>
      <c r="GN283" s="47"/>
      <c r="GO283" s="47"/>
      <c r="GP283" s="47"/>
      <c r="GQ283" s="47"/>
      <c r="GR283" s="47"/>
      <c r="GS283" s="47"/>
      <c r="GT283" s="47"/>
      <c r="GU283" s="47"/>
      <c r="GV283" s="47"/>
      <c r="GW283" s="47"/>
      <c r="GX283" s="47"/>
      <c r="GY283" s="47"/>
      <c r="GZ283" s="47"/>
      <c r="HA283" s="47"/>
      <c r="HB283" s="47"/>
      <c r="HC283" s="47"/>
      <c r="HD283" s="47"/>
      <c r="HE283" s="47"/>
      <c r="HF283" s="47"/>
      <c r="HG283" s="47"/>
      <c r="HH283" s="47"/>
      <c r="HI283" s="47"/>
      <c r="HJ283" s="47"/>
      <c r="HK283" s="47"/>
      <c r="HL283" s="47"/>
      <c r="HM283" s="47"/>
      <c r="HN283" s="47"/>
      <c r="HO283" s="47"/>
      <c r="HP283" s="47"/>
      <c r="HQ283" s="47"/>
      <c r="HR283" s="47"/>
      <c r="HS283" s="47"/>
      <c r="HT283" s="47"/>
      <c r="HU283" s="47"/>
      <c r="HV283" s="47"/>
      <c r="HW283" s="47"/>
      <c r="HX283" s="47"/>
      <c r="HY283" s="47"/>
      <c r="HZ283" s="47"/>
      <c r="IA283" s="47"/>
      <c r="IB283" s="47"/>
      <c r="IC283" s="47"/>
      <c r="ID283" s="47"/>
      <c r="IE283" s="47"/>
      <c r="IF283" s="47"/>
      <c r="IG283" s="47"/>
      <c r="IH283" s="47"/>
      <c r="II283" s="47"/>
      <c r="IJ283" s="47"/>
      <c r="IK283" s="47"/>
      <c r="IL283" s="47"/>
      <c r="IM283" s="47"/>
      <c r="IN283" s="47"/>
      <c r="IO283" s="47"/>
      <c r="IP283" s="47"/>
      <c r="IQ283" s="47"/>
      <c r="IR283" s="47"/>
      <c r="IS283" s="47"/>
      <c r="IT283" s="47"/>
      <c r="IU283" s="47"/>
      <c r="IV283" s="47"/>
      <c r="IW283" s="47"/>
      <c r="IX283" s="47"/>
      <c r="IY283" s="47"/>
      <c r="IZ283" s="47"/>
      <c r="JA283" s="47"/>
      <c r="JB283" s="47"/>
      <c r="JC283" s="47"/>
      <c r="JD283" s="47"/>
      <c r="JE283" s="47"/>
      <c r="JF283" s="47"/>
      <c r="JG283" s="47"/>
      <c r="JH283" s="47"/>
      <c r="JI283" s="47"/>
      <c r="JJ283" s="47"/>
      <c r="JK283" s="47"/>
      <c r="JL283" s="47"/>
      <c r="JM283" s="47"/>
      <c r="JN283" s="47"/>
      <c r="JO283" s="47"/>
      <c r="JP283" s="47"/>
      <c r="JQ283" s="47"/>
      <c r="JR283" s="47"/>
      <c r="JS283" s="47"/>
      <c r="JT283" s="47"/>
      <c r="JU283" s="47"/>
      <c r="JV283" s="47"/>
      <c r="JW283" s="47"/>
      <c r="JX283" s="47"/>
      <c r="JY283" s="47"/>
      <c r="JZ283" s="47"/>
      <c r="KA283" s="47"/>
      <c r="KB283" s="47"/>
      <c r="KC283" s="47"/>
      <c r="KD283" s="47"/>
      <c r="KE283" s="47"/>
      <c r="KF283" s="47"/>
      <c r="KG283" s="47"/>
      <c r="KH283" s="47"/>
      <c r="KI283" s="47"/>
      <c r="KJ283" s="47"/>
      <c r="KK283" s="47"/>
      <c r="KL283" s="47"/>
      <c r="KM283" s="47"/>
      <c r="KN283" s="47"/>
      <c r="KO283" s="47"/>
      <c r="KP283" s="47"/>
      <c r="KQ283" s="47"/>
      <c r="KR283" s="47"/>
      <c r="KS283" s="47"/>
      <c r="KT283" s="47"/>
      <c r="KU283" s="47"/>
      <c r="KV283" s="47"/>
      <c r="KW283" s="47"/>
      <c r="KX283" s="47"/>
      <c r="KY283" s="47"/>
      <c r="KZ283" s="47"/>
      <c r="LA283" s="47"/>
      <c r="LB283" s="47"/>
      <c r="LC283" s="47"/>
      <c r="LD283" s="47"/>
      <c r="LE283" s="47"/>
      <c r="LF283" s="47"/>
      <c r="LG283" s="47"/>
      <c r="LH283" s="47"/>
      <c r="LI283" s="47"/>
      <c r="LJ283" s="47"/>
      <c r="LK283" s="47"/>
      <c r="LL283" s="47"/>
      <c r="LM283" s="47"/>
      <c r="LN283" s="47"/>
      <c r="LO283" s="47"/>
      <c r="LP283" s="47"/>
      <c r="LQ283" s="47"/>
      <c r="LR283" s="47"/>
      <c r="LS283" s="47"/>
      <c r="LT283" s="47"/>
      <c r="LU283" s="47"/>
      <c r="LV283" s="47"/>
      <c r="LW283" s="47"/>
      <c r="LX283" s="47"/>
      <c r="LY283" s="47"/>
      <c r="LZ283" s="47"/>
      <c r="MA283" s="47"/>
      <c r="MB283" s="47"/>
      <c r="MC283" s="47"/>
      <c r="MD283" s="47"/>
      <c r="ME283" s="47"/>
      <c r="MF283" s="47"/>
      <c r="MG283" s="47"/>
      <c r="MH283" s="47"/>
      <c r="MI283" s="47"/>
      <c r="MJ283" s="47"/>
      <c r="MK283" s="47"/>
      <c r="ML283" s="47"/>
      <c r="MM283" s="47"/>
      <c r="MN283" s="47"/>
      <c r="MO283" s="47"/>
      <c r="MP283" s="47"/>
      <c r="MQ283" s="47"/>
      <c r="MR283" s="47"/>
      <c r="MS283" s="47"/>
      <c r="MT283" s="47"/>
      <c r="MU283" s="47"/>
      <c r="MV283" s="47"/>
      <c r="MW283" s="47"/>
      <c r="MX283" s="47"/>
      <c r="MY283" s="47"/>
      <c r="MZ283" s="47"/>
      <c r="NA283" s="47"/>
      <c r="NB283" s="47"/>
      <c r="NC283" s="47"/>
      <c r="ND283" s="47"/>
      <c r="NE283" s="47"/>
      <c r="NF283" s="47"/>
      <c r="NG283" s="47"/>
      <c r="NH283" s="47"/>
      <c r="NI283" s="47"/>
      <c r="NJ283" s="47"/>
      <c r="NK283" s="47"/>
      <c r="NL283" s="47"/>
      <c r="NM283" s="47"/>
      <c r="NN283" s="47"/>
      <c r="NO283" s="47"/>
      <c r="NP283" s="47"/>
      <c r="NQ283" s="47"/>
      <c r="NR283" s="47"/>
      <c r="NS283" s="47"/>
      <c r="NT283" s="47"/>
      <c r="NU283" s="47"/>
      <c r="NV283" s="47"/>
      <c r="NW283" s="47"/>
      <c r="NX283" s="47"/>
      <c r="NY283" s="47"/>
      <c r="NZ283" s="47"/>
      <c r="OA283" s="47"/>
      <c r="OB283" s="47"/>
      <c r="OC283" s="47"/>
      <c r="OD283" s="47"/>
      <c r="OE283" s="47"/>
      <c r="OF283" s="47"/>
      <c r="OG283" s="47"/>
      <c r="OH283" s="47"/>
      <c r="OI283" s="47"/>
      <c r="OJ283" s="47"/>
      <c r="OK283" s="47"/>
      <c r="OL283" s="47"/>
      <c r="OM283" s="47"/>
      <c r="ON283" s="47"/>
      <c r="OO283" s="47"/>
      <c r="OP283" s="47"/>
      <c r="OQ283" s="47"/>
      <c r="OR283" s="47"/>
      <c r="OS283" s="47"/>
      <c r="OT283" s="47"/>
      <c r="OU283" s="47"/>
      <c r="OV283" s="47"/>
      <c r="OW283" s="47"/>
      <c r="OX283" s="47"/>
      <c r="OY283" s="47"/>
      <c r="OZ283" s="47"/>
      <c r="PA283" s="47"/>
      <c r="PB283" s="47"/>
      <c r="PC283" s="47"/>
      <c r="PD283" s="47"/>
      <c r="PE283" s="47"/>
      <c r="PF283" s="47"/>
      <c r="PG283" s="47"/>
      <c r="PH283" s="47"/>
      <c r="PI283" s="47"/>
      <c r="PJ283" s="47"/>
      <c r="PK283" s="47"/>
      <c r="PL283" s="47"/>
      <c r="PM283" s="47"/>
      <c r="PN283" s="47"/>
      <c r="PO283" s="47"/>
      <c r="PP283" s="47"/>
      <c r="PQ283" s="47"/>
      <c r="PR283" s="47"/>
      <c r="PS283" s="47"/>
      <c r="PT283" s="47"/>
      <c r="PU283" s="47"/>
      <c r="PV283" s="47"/>
      <c r="PW283" s="47"/>
      <c r="PX283" s="47"/>
      <c r="PY283" s="47"/>
      <c r="PZ283" s="47"/>
      <c r="QA283" s="47"/>
      <c r="QB283" s="47"/>
      <c r="QC283" s="47"/>
      <c r="QD283" s="47"/>
      <c r="QE283" s="47"/>
      <c r="QF283" s="47"/>
      <c r="QG283" s="47"/>
      <c r="QH283" s="47"/>
      <c r="QI283" s="47"/>
      <c r="QJ283" s="47"/>
      <c r="QK283" s="47"/>
      <c r="QL283" s="47"/>
      <c r="QM283" s="47"/>
      <c r="QN283" s="47"/>
      <c r="QO283" s="47"/>
      <c r="QP283" s="47"/>
      <c r="QQ283" s="47"/>
      <c r="QR283" s="47"/>
      <c r="QS283" s="47"/>
      <c r="QT283" s="47"/>
      <c r="QU283" s="47"/>
      <c r="QV283" s="47"/>
      <c r="QW283" s="47"/>
      <c r="QX283" s="47"/>
      <c r="QY283" s="47"/>
      <c r="QZ283" s="47"/>
      <c r="RA283" s="47"/>
      <c r="RB283" s="47"/>
      <c r="RC283" s="47"/>
      <c r="RD283" s="47"/>
      <c r="RE283" s="47"/>
      <c r="RF283" s="47"/>
      <c r="RG283" s="47"/>
      <c r="RH283" s="47"/>
      <c r="RI283" s="47"/>
      <c r="RJ283" s="47"/>
      <c r="RK283" s="47"/>
      <c r="RL283" s="47"/>
      <c r="RM283" s="47"/>
      <c r="RN283" s="47"/>
      <c r="RO283" s="47"/>
      <c r="RP283" s="47"/>
      <c r="RQ283" s="47"/>
      <c r="RR283" s="47"/>
      <c r="RS283" s="47"/>
      <c r="RT283" s="47"/>
      <c r="RU283" s="47"/>
      <c r="RV283" s="47"/>
      <c r="RW283" s="47"/>
      <c r="RX283" s="47"/>
      <c r="RY283" s="47"/>
      <c r="RZ283" s="47"/>
      <c r="SA283" s="47"/>
    </row>
    <row r="284" spans="1:495" s="48" customFormat="1" ht="15" customHeight="1">
      <c r="A284" s="157"/>
      <c r="B284" s="85"/>
      <c r="C284" s="35" t="s">
        <v>5</v>
      </c>
      <c r="D284" s="20">
        <f>D283</f>
        <v>17496.7</v>
      </c>
      <c r="E284" s="20">
        <v>14480.85</v>
      </c>
      <c r="F284" s="20">
        <v>10184.4</v>
      </c>
      <c r="G284" s="1">
        <f>F284/D284</f>
        <v>0.58207547708996554</v>
      </c>
      <c r="H284" s="85"/>
      <c r="I284" s="85"/>
      <c r="J284" s="176"/>
      <c r="K284" s="75"/>
      <c r="L284" s="75"/>
      <c r="M284" s="82"/>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c r="CU284" s="47"/>
      <c r="CV284" s="47"/>
      <c r="CW284" s="47"/>
      <c r="CX284" s="47"/>
      <c r="CY284" s="47"/>
      <c r="CZ284" s="47"/>
      <c r="DA284" s="47"/>
      <c r="DB284" s="47"/>
      <c r="DC284" s="47"/>
      <c r="DD284" s="47"/>
      <c r="DE284" s="47"/>
      <c r="DF284" s="47"/>
      <c r="DG284" s="47"/>
      <c r="DH284" s="47"/>
      <c r="DI284" s="47"/>
      <c r="DJ284" s="47"/>
      <c r="DK284" s="47"/>
      <c r="DL284" s="47"/>
      <c r="DM284" s="47"/>
      <c r="DN284" s="47"/>
      <c r="DO284" s="47"/>
      <c r="DP284" s="47"/>
      <c r="DQ284" s="47"/>
      <c r="DR284" s="47"/>
      <c r="DS284" s="47"/>
      <c r="DT284" s="47"/>
      <c r="DU284" s="47"/>
      <c r="DV284" s="47"/>
      <c r="DW284" s="47"/>
      <c r="DX284" s="47"/>
      <c r="DY284" s="47"/>
      <c r="DZ284" s="47"/>
      <c r="EA284" s="47"/>
      <c r="EB284" s="47"/>
      <c r="EC284" s="47"/>
      <c r="ED284" s="47"/>
      <c r="EE284" s="47"/>
      <c r="EF284" s="47"/>
      <c r="EG284" s="47"/>
      <c r="EH284" s="47"/>
      <c r="EI284" s="47"/>
      <c r="EJ284" s="47"/>
      <c r="EK284" s="47"/>
      <c r="EL284" s="47"/>
      <c r="EM284" s="47"/>
      <c r="EN284" s="47"/>
      <c r="EO284" s="47"/>
      <c r="EP284" s="47"/>
      <c r="EQ284" s="47"/>
      <c r="ER284" s="47"/>
      <c r="ES284" s="47"/>
      <c r="ET284" s="47"/>
      <c r="EU284" s="47"/>
      <c r="EV284" s="47"/>
      <c r="EW284" s="47"/>
      <c r="EX284" s="47"/>
      <c r="EY284" s="47"/>
      <c r="EZ284" s="47"/>
      <c r="FA284" s="47"/>
      <c r="FB284" s="47"/>
      <c r="FC284" s="47"/>
      <c r="FD284" s="47"/>
      <c r="FE284" s="47"/>
      <c r="FF284" s="47"/>
      <c r="FG284" s="47"/>
      <c r="FH284" s="47"/>
      <c r="FI284" s="47"/>
      <c r="FJ284" s="47"/>
      <c r="FK284" s="47"/>
      <c r="FL284" s="47"/>
      <c r="FM284" s="47"/>
      <c r="FN284" s="47"/>
      <c r="FO284" s="47"/>
      <c r="FP284" s="47"/>
      <c r="FQ284" s="47"/>
      <c r="FR284" s="47"/>
      <c r="FS284" s="47"/>
      <c r="FT284" s="47"/>
      <c r="FU284" s="47"/>
      <c r="FV284" s="47"/>
      <c r="FW284" s="47"/>
      <c r="FX284" s="47"/>
      <c r="FY284" s="47"/>
      <c r="FZ284" s="47"/>
      <c r="GA284" s="47"/>
      <c r="GB284" s="47"/>
      <c r="GC284" s="47"/>
      <c r="GD284" s="47"/>
      <c r="GE284" s="47"/>
      <c r="GF284" s="47"/>
      <c r="GG284" s="47"/>
      <c r="GH284" s="47"/>
      <c r="GI284" s="47"/>
      <c r="GJ284" s="47"/>
      <c r="GK284" s="47"/>
      <c r="GL284" s="47"/>
      <c r="GM284" s="47"/>
      <c r="GN284" s="47"/>
      <c r="GO284" s="47"/>
      <c r="GP284" s="47"/>
      <c r="GQ284" s="47"/>
      <c r="GR284" s="47"/>
      <c r="GS284" s="47"/>
      <c r="GT284" s="47"/>
      <c r="GU284" s="47"/>
      <c r="GV284" s="47"/>
      <c r="GW284" s="47"/>
      <c r="GX284" s="47"/>
      <c r="GY284" s="47"/>
      <c r="GZ284" s="47"/>
      <c r="HA284" s="47"/>
      <c r="HB284" s="47"/>
      <c r="HC284" s="47"/>
      <c r="HD284" s="47"/>
      <c r="HE284" s="47"/>
      <c r="HF284" s="47"/>
      <c r="HG284" s="47"/>
      <c r="HH284" s="47"/>
      <c r="HI284" s="47"/>
      <c r="HJ284" s="47"/>
      <c r="HK284" s="47"/>
      <c r="HL284" s="47"/>
      <c r="HM284" s="47"/>
      <c r="HN284" s="47"/>
      <c r="HO284" s="47"/>
      <c r="HP284" s="47"/>
      <c r="HQ284" s="47"/>
      <c r="HR284" s="47"/>
      <c r="HS284" s="47"/>
      <c r="HT284" s="47"/>
      <c r="HU284" s="47"/>
      <c r="HV284" s="47"/>
      <c r="HW284" s="47"/>
      <c r="HX284" s="47"/>
      <c r="HY284" s="47"/>
      <c r="HZ284" s="47"/>
      <c r="IA284" s="47"/>
      <c r="IB284" s="47"/>
      <c r="IC284" s="47"/>
      <c r="ID284" s="47"/>
      <c r="IE284" s="47"/>
      <c r="IF284" s="47"/>
      <c r="IG284" s="47"/>
      <c r="IH284" s="47"/>
      <c r="II284" s="47"/>
      <c r="IJ284" s="47"/>
      <c r="IK284" s="47"/>
      <c r="IL284" s="47"/>
      <c r="IM284" s="47"/>
      <c r="IN284" s="47"/>
      <c r="IO284" s="47"/>
      <c r="IP284" s="47"/>
      <c r="IQ284" s="47"/>
      <c r="IR284" s="47"/>
      <c r="IS284" s="47"/>
      <c r="IT284" s="47"/>
      <c r="IU284" s="47"/>
      <c r="IV284" s="47"/>
      <c r="IW284" s="47"/>
      <c r="IX284" s="47"/>
      <c r="IY284" s="47"/>
      <c r="IZ284" s="47"/>
      <c r="JA284" s="47"/>
      <c r="JB284" s="47"/>
      <c r="JC284" s="47"/>
      <c r="JD284" s="47"/>
      <c r="JE284" s="47"/>
      <c r="JF284" s="47"/>
      <c r="JG284" s="47"/>
      <c r="JH284" s="47"/>
      <c r="JI284" s="47"/>
      <c r="JJ284" s="47"/>
      <c r="JK284" s="47"/>
      <c r="JL284" s="47"/>
      <c r="JM284" s="47"/>
      <c r="JN284" s="47"/>
      <c r="JO284" s="47"/>
      <c r="JP284" s="47"/>
      <c r="JQ284" s="47"/>
      <c r="JR284" s="47"/>
      <c r="JS284" s="47"/>
      <c r="JT284" s="47"/>
      <c r="JU284" s="47"/>
      <c r="JV284" s="47"/>
      <c r="JW284" s="47"/>
      <c r="JX284" s="47"/>
      <c r="JY284" s="47"/>
      <c r="JZ284" s="47"/>
      <c r="KA284" s="47"/>
      <c r="KB284" s="47"/>
      <c r="KC284" s="47"/>
      <c r="KD284" s="47"/>
      <c r="KE284" s="47"/>
      <c r="KF284" s="47"/>
      <c r="KG284" s="47"/>
      <c r="KH284" s="47"/>
      <c r="KI284" s="47"/>
      <c r="KJ284" s="47"/>
      <c r="KK284" s="47"/>
      <c r="KL284" s="47"/>
      <c r="KM284" s="47"/>
      <c r="KN284" s="47"/>
      <c r="KO284" s="47"/>
      <c r="KP284" s="47"/>
      <c r="KQ284" s="47"/>
      <c r="KR284" s="47"/>
      <c r="KS284" s="47"/>
      <c r="KT284" s="47"/>
      <c r="KU284" s="47"/>
      <c r="KV284" s="47"/>
      <c r="KW284" s="47"/>
      <c r="KX284" s="47"/>
      <c r="KY284" s="47"/>
      <c r="KZ284" s="47"/>
      <c r="LA284" s="47"/>
      <c r="LB284" s="47"/>
      <c r="LC284" s="47"/>
      <c r="LD284" s="47"/>
      <c r="LE284" s="47"/>
      <c r="LF284" s="47"/>
      <c r="LG284" s="47"/>
      <c r="LH284" s="47"/>
      <c r="LI284" s="47"/>
      <c r="LJ284" s="47"/>
      <c r="LK284" s="47"/>
      <c r="LL284" s="47"/>
      <c r="LM284" s="47"/>
      <c r="LN284" s="47"/>
      <c r="LO284" s="47"/>
      <c r="LP284" s="47"/>
      <c r="LQ284" s="47"/>
      <c r="LR284" s="47"/>
      <c r="LS284" s="47"/>
      <c r="LT284" s="47"/>
      <c r="LU284" s="47"/>
      <c r="LV284" s="47"/>
      <c r="LW284" s="47"/>
      <c r="LX284" s="47"/>
      <c r="LY284" s="47"/>
      <c r="LZ284" s="47"/>
      <c r="MA284" s="47"/>
      <c r="MB284" s="47"/>
      <c r="MC284" s="47"/>
      <c r="MD284" s="47"/>
      <c r="ME284" s="47"/>
      <c r="MF284" s="47"/>
      <c r="MG284" s="47"/>
      <c r="MH284" s="47"/>
      <c r="MI284" s="47"/>
      <c r="MJ284" s="47"/>
      <c r="MK284" s="47"/>
      <c r="ML284" s="47"/>
      <c r="MM284" s="47"/>
      <c r="MN284" s="47"/>
      <c r="MO284" s="47"/>
      <c r="MP284" s="47"/>
      <c r="MQ284" s="47"/>
      <c r="MR284" s="47"/>
      <c r="MS284" s="47"/>
      <c r="MT284" s="47"/>
      <c r="MU284" s="47"/>
      <c r="MV284" s="47"/>
      <c r="MW284" s="47"/>
      <c r="MX284" s="47"/>
      <c r="MY284" s="47"/>
      <c r="MZ284" s="47"/>
      <c r="NA284" s="47"/>
      <c r="NB284" s="47"/>
      <c r="NC284" s="47"/>
      <c r="ND284" s="47"/>
      <c r="NE284" s="47"/>
      <c r="NF284" s="47"/>
      <c r="NG284" s="47"/>
      <c r="NH284" s="47"/>
      <c r="NI284" s="47"/>
      <c r="NJ284" s="47"/>
      <c r="NK284" s="47"/>
      <c r="NL284" s="47"/>
      <c r="NM284" s="47"/>
      <c r="NN284" s="47"/>
      <c r="NO284" s="47"/>
      <c r="NP284" s="47"/>
      <c r="NQ284" s="47"/>
      <c r="NR284" s="47"/>
      <c r="NS284" s="47"/>
      <c r="NT284" s="47"/>
      <c r="NU284" s="47"/>
      <c r="NV284" s="47"/>
      <c r="NW284" s="47"/>
      <c r="NX284" s="47"/>
      <c r="NY284" s="47"/>
      <c r="NZ284" s="47"/>
      <c r="OA284" s="47"/>
      <c r="OB284" s="47"/>
      <c r="OC284" s="47"/>
      <c r="OD284" s="47"/>
      <c r="OE284" s="47"/>
      <c r="OF284" s="47"/>
      <c r="OG284" s="47"/>
      <c r="OH284" s="47"/>
      <c r="OI284" s="47"/>
      <c r="OJ284" s="47"/>
      <c r="OK284" s="47"/>
      <c r="OL284" s="47"/>
      <c r="OM284" s="47"/>
      <c r="ON284" s="47"/>
      <c r="OO284" s="47"/>
      <c r="OP284" s="47"/>
      <c r="OQ284" s="47"/>
      <c r="OR284" s="47"/>
      <c r="OS284" s="47"/>
      <c r="OT284" s="47"/>
      <c r="OU284" s="47"/>
      <c r="OV284" s="47"/>
      <c r="OW284" s="47"/>
      <c r="OX284" s="47"/>
      <c r="OY284" s="47"/>
      <c r="OZ284" s="47"/>
      <c r="PA284" s="47"/>
      <c r="PB284" s="47"/>
      <c r="PC284" s="47"/>
      <c r="PD284" s="47"/>
      <c r="PE284" s="47"/>
      <c r="PF284" s="47"/>
      <c r="PG284" s="47"/>
      <c r="PH284" s="47"/>
      <c r="PI284" s="47"/>
      <c r="PJ284" s="47"/>
      <c r="PK284" s="47"/>
      <c r="PL284" s="47"/>
      <c r="PM284" s="47"/>
      <c r="PN284" s="47"/>
      <c r="PO284" s="47"/>
      <c r="PP284" s="47"/>
      <c r="PQ284" s="47"/>
      <c r="PR284" s="47"/>
      <c r="PS284" s="47"/>
      <c r="PT284" s="47"/>
      <c r="PU284" s="47"/>
      <c r="PV284" s="47"/>
      <c r="PW284" s="47"/>
      <c r="PX284" s="47"/>
      <c r="PY284" s="47"/>
      <c r="PZ284" s="47"/>
      <c r="QA284" s="47"/>
      <c r="QB284" s="47"/>
      <c r="QC284" s="47"/>
      <c r="QD284" s="47"/>
      <c r="QE284" s="47"/>
      <c r="QF284" s="47"/>
      <c r="QG284" s="47"/>
      <c r="QH284" s="47"/>
      <c r="QI284" s="47"/>
      <c r="QJ284" s="47"/>
      <c r="QK284" s="47"/>
      <c r="QL284" s="47"/>
      <c r="QM284" s="47"/>
      <c r="QN284" s="47"/>
      <c r="QO284" s="47"/>
      <c r="QP284" s="47"/>
      <c r="QQ284" s="47"/>
      <c r="QR284" s="47"/>
      <c r="QS284" s="47"/>
      <c r="QT284" s="47"/>
      <c r="QU284" s="47"/>
      <c r="QV284" s="47"/>
      <c r="QW284" s="47"/>
      <c r="QX284" s="47"/>
      <c r="QY284" s="47"/>
      <c r="QZ284" s="47"/>
      <c r="RA284" s="47"/>
      <c r="RB284" s="47"/>
      <c r="RC284" s="47"/>
      <c r="RD284" s="47"/>
      <c r="RE284" s="47"/>
      <c r="RF284" s="47"/>
      <c r="RG284" s="47"/>
      <c r="RH284" s="47"/>
      <c r="RI284" s="47"/>
      <c r="RJ284" s="47"/>
      <c r="RK284" s="47"/>
      <c r="RL284" s="47"/>
      <c r="RM284" s="47"/>
      <c r="RN284" s="47"/>
      <c r="RO284" s="47"/>
      <c r="RP284" s="47"/>
      <c r="RQ284" s="47"/>
      <c r="RR284" s="47"/>
      <c r="RS284" s="47"/>
      <c r="RT284" s="47"/>
      <c r="RU284" s="47"/>
      <c r="RV284" s="47"/>
      <c r="RW284" s="47"/>
      <c r="RX284" s="47"/>
      <c r="RY284" s="47"/>
      <c r="RZ284" s="47"/>
      <c r="SA284" s="47"/>
    </row>
    <row r="285" spans="1:495" s="48" customFormat="1" ht="15" customHeight="1">
      <c r="A285" s="157"/>
      <c r="B285" s="85"/>
      <c r="C285" s="35" t="s">
        <v>6</v>
      </c>
      <c r="D285" s="20">
        <v>0</v>
      </c>
      <c r="E285" s="20">
        <v>0</v>
      </c>
      <c r="F285" s="20">
        <v>0</v>
      </c>
      <c r="G285" s="1">
        <v>0</v>
      </c>
      <c r="H285" s="85"/>
      <c r="I285" s="85"/>
      <c r="J285" s="176"/>
      <c r="K285" s="75"/>
      <c r="L285" s="75"/>
      <c r="M285" s="82"/>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c r="CU285" s="47"/>
      <c r="CV285" s="47"/>
      <c r="CW285" s="47"/>
      <c r="CX285" s="47"/>
      <c r="CY285" s="47"/>
      <c r="CZ285" s="47"/>
      <c r="DA285" s="47"/>
      <c r="DB285" s="47"/>
      <c r="DC285" s="47"/>
      <c r="DD285" s="47"/>
      <c r="DE285" s="47"/>
      <c r="DF285" s="47"/>
      <c r="DG285" s="47"/>
      <c r="DH285" s="47"/>
      <c r="DI285" s="47"/>
      <c r="DJ285" s="47"/>
      <c r="DK285" s="47"/>
      <c r="DL285" s="47"/>
      <c r="DM285" s="47"/>
      <c r="DN285" s="47"/>
      <c r="DO285" s="47"/>
      <c r="DP285" s="47"/>
      <c r="DQ285" s="47"/>
      <c r="DR285" s="47"/>
      <c r="DS285" s="47"/>
      <c r="DT285" s="47"/>
      <c r="DU285" s="47"/>
      <c r="DV285" s="47"/>
      <c r="DW285" s="47"/>
      <c r="DX285" s="47"/>
      <c r="DY285" s="47"/>
      <c r="DZ285" s="47"/>
      <c r="EA285" s="47"/>
      <c r="EB285" s="47"/>
      <c r="EC285" s="47"/>
      <c r="ED285" s="47"/>
      <c r="EE285" s="47"/>
      <c r="EF285" s="47"/>
      <c r="EG285" s="47"/>
      <c r="EH285" s="47"/>
      <c r="EI285" s="47"/>
      <c r="EJ285" s="47"/>
      <c r="EK285" s="47"/>
      <c r="EL285" s="47"/>
      <c r="EM285" s="47"/>
      <c r="EN285" s="47"/>
      <c r="EO285" s="47"/>
      <c r="EP285" s="47"/>
      <c r="EQ285" s="47"/>
      <c r="ER285" s="47"/>
      <c r="ES285" s="47"/>
      <c r="ET285" s="47"/>
      <c r="EU285" s="47"/>
      <c r="EV285" s="47"/>
      <c r="EW285" s="47"/>
      <c r="EX285" s="47"/>
      <c r="EY285" s="47"/>
      <c r="EZ285" s="47"/>
      <c r="FA285" s="47"/>
      <c r="FB285" s="47"/>
      <c r="FC285" s="47"/>
      <c r="FD285" s="47"/>
      <c r="FE285" s="47"/>
      <c r="FF285" s="47"/>
      <c r="FG285" s="47"/>
      <c r="FH285" s="47"/>
      <c r="FI285" s="47"/>
      <c r="FJ285" s="47"/>
      <c r="FK285" s="47"/>
      <c r="FL285" s="47"/>
      <c r="FM285" s="47"/>
      <c r="FN285" s="47"/>
      <c r="FO285" s="47"/>
      <c r="FP285" s="47"/>
      <c r="FQ285" s="47"/>
      <c r="FR285" s="47"/>
      <c r="FS285" s="47"/>
      <c r="FT285" s="47"/>
      <c r="FU285" s="47"/>
      <c r="FV285" s="47"/>
      <c r="FW285" s="47"/>
      <c r="FX285" s="47"/>
      <c r="FY285" s="47"/>
      <c r="FZ285" s="47"/>
      <c r="GA285" s="47"/>
      <c r="GB285" s="47"/>
      <c r="GC285" s="47"/>
      <c r="GD285" s="47"/>
      <c r="GE285" s="47"/>
      <c r="GF285" s="47"/>
      <c r="GG285" s="47"/>
      <c r="GH285" s="47"/>
      <c r="GI285" s="47"/>
      <c r="GJ285" s="47"/>
      <c r="GK285" s="47"/>
      <c r="GL285" s="47"/>
      <c r="GM285" s="47"/>
      <c r="GN285" s="47"/>
      <c r="GO285" s="47"/>
      <c r="GP285" s="47"/>
      <c r="GQ285" s="47"/>
      <c r="GR285" s="47"/>
      <c r="GS285" s="47"/>
      <c r="GT285" s="47"/>
      <c r="GU285" s="47"/>
      <c r="GV285" s="47"/>
      <c r="GW285" s="47"/>
      <c r="GX285" s="47"/>
      <c r="GY285" s="47"/>
      <c r="GZ285" s="47"/>
      <c r="HA285" s="47"/>
      <c r="HB285" s="47"/>
      <c r="HC285" s="47"/>
      <c r="HD285" s="47"/>
      <c r="HE285" s="47"/>
      <c r="HF285" s="47"/>
      <c r="HG285" s="47"/>
      <c r="HH285" s="47"/>
      <c r="HI285" s="47"/>
      <c r="HJ285" s="47"/>
      <c r="HK285" s="47"/>
      <c r="HL285" s="47"/>
      <c r="HM285" s="47"/>
      <c r="HN285" s="47"/>
      <c r="HO285" s="47"/>
      <c r="HP285" s="47"/>
      <c r="HQ285" s="47"/>
      <c r="HR285" s="47"/>
      <c r="HS285" s="47"/>
      <c r="HT285" s="47"/>
      <c r="HU285" s="47"/>
      <c r="HV285" s="47"/>
      <c r="HW285" s="47"/>
      <c r="HX285" s="47"/>
      <c r="HY285" s="47"/>
      <c r="HZ285" s="47"/>
      <c r="IA285" s="47"/>
      <c r="IB285" s="47"/>
      <c r="IC285" s="47"/>
      <c r="ID285" s="47"/>
      <c r="IE285" s="47"/>
      <c r="IF285" s="47"/>
      <c r="IG285" s="47"/>
      <c r="IH285" s="47"/>
      <c r="II285" s="47"/>
      <c r="IJ285" s="47"/>
      <c r="IK285" s="47"/>
      <c r="IL285" s="47"/>
      <c r="IM285" s="47"/>
      <c r="IN285" s="47"/>
      <c r="IO285" s="47"/>
      <c r="IP285" s="47"/>
      <c r="IQ285" s="47"/>
      <c r="IR285" s="47"/>
      <c r="IS285" s="47"/>
      <c r="IT285" s="47"/>
      <c r="IU285" s="47"/>
      <c r="IV285" s="47"/>
      <c r="IW285" s="47"/>
      <c r="IX285" s="47"/>
      <c r="IY285" s="47"/>
      <c r="IZ285" s="47"/>
      <c r="JA285" s="47"/>
      <c r="JB285" s="47"/>
      <c r="JC285" s="47"/>
      <c r="JD285" s="47"/>
      <c r="JE285" s="47"/>
      <c r="JF285" s="47"/>
      <c r="JG285" s="47"/>
      <c r="JH285" s="47"/>
      <c r="JI285" s="47"/>
      <c r="JJ285" s="47"/>
      <c r="JK285" s="47"/>
      <c r="JL285" s="47"/>
      <c r="JM285" s="47"/>
      <c r="JN285" s="47"/>
      <c r="JO285" s="47"/>
      <c r="JP285" s="47"/>
      <c r="JQ285" s="47"/>
      <c r="JR285" s="47"/>
      <c r="JS285" s="47"/>
      <c r="JT285" s="47"/>
      <c r="JU285" s="47"/>
      <c r="JV285" s="47"/>
      <c r="JW285" s="47"/>
      <c r="JX285" s="47"/>
      <c r="JY285" s="47"/>
      <c r="JZ285" s="47"/>
      <c r="KA285" s="47"/>
      <c r="KB285" s="47"/>
      <c r="KC285" s="47"/>
      <c r="KD285" s="47"/>
      <c r="KE285" s="47"/>
      <c r="KF285" s="47"/>
      <c r="KG285" s="47"/>
      <c r="KH285" s="47"/>
      <c r="KI285" s="47"/>
      <c r="KJ285" s="47"/>
      <c r="KK285" s="47"/>
      <c r="KL285" s="47"/>
      <c r="KM285" s="47"/>
      <c r="KN285" s="47"/>
      <c r="KO285" s="47"/>
      <c r="KP285" s="47"/>
      <c r="KQ285" s="47"/>
      <c r="KR285" s="47"/>
      <c r="KS285" s="47"/>
      <c r="KT285" s="47"/>
      <c r="KU285" s="47"/>
      <c r="KV285" s="47"/>
      <c r="KW285" s="47"/>
      <c r="KX285" s="47"/>
      <c r="KY285" s="47"/>
      <c r="KZ285" s="47"/>
      <c r="LA285" s="47"/>
      <c r="LB285" s="47"/>
      <c r="LC285" s="47"/>
      <c r="LD285" s="47"/>
      <c r="LE285" s="47"/>
      <c r="LF285" s="47"/>
      <c r="LG285" s="47"/>
      <c r="LH285" s="47"/>
      <c r="LI285" s="47"/>
      <c r="LJ285" s="47"/>
      <c r="LK285" s="47"/>
      <c r="LL285" s="47"/>
      <c r="LM285" s="47"/>
      <c r="LN285" s="47"/>
      <c r="LO285" s="47"/>
      <c r="LP285" s="47"/>
      <c r="LQ285" s="47"/>
      <c r="LR285" s="47"/>
      <c r="LS285" s="47"/>
      <c r="LT285" s="47"/>
      <c r="LU285" s="47"/>
      <c r="LV285" s="47"/>
      <c r="LW285" s="47"/>
      <c r="LX285" s="47"/>
      <c r="LY285" s="47"/>
      <c r="LZ285" s="47"/>
      <c r="MA285" s="47"/>
      <c r="MB285" s="47"/>
      <c r="MC285" s="47"/>
      <c r="MD285" s="47"/>
      <c r="ME285" s="47"/>
      <c r="MF285" s="47"/>
      <c r="MG285" s="47"/>
      <c r="MH285" s="47"/>
      <c r="MI285" s="47"/>
      <c r="MJ285" s="47"/>
      <c r="MK285" s="47"/>
      <c r="ML285" s="47"/>
      <c r="MM285" s="47"/>
      <c r="MN285" s="47"/>
      <c r="MO285" s="47"/>
      <c r="MP285" s="47"/>
      <c r="MQ285" s="47"/>
      <c r="MR285" s="47"/>
      <c r="MS285" s="47"/>
      <c r="MT285" s="47"/>
      <c r="MU285" s="47"/>
      <c r="MV285" s="47"/>
      <c r="MW285" s="47"/>
      <c r="MX285" s="47"/>
      <c r="MY285" s="47"/>
      <c r="MZ285" s="47"/>
      <c r="NA285" s="47"/>
      <c r="NB285" s="47"/>
      <c r="NC285" s="47"/>
      <c r="ND285" s="47"/>
      <c r="NE285" s="47"/>
      <c r="NF285" s="47"/>
      <c r="NG285" s="47"/>
      <c r="NH285" s="47"/>
      <c r="NI285" s="47"/>
      <c r="NJ285" s="47"/>
      <c r="NK285" s="47"/>
      <c r="NL285" s="47"/>
      <c r="NM285" s="47"/>
      <c r="NN285" s="47"/>
      <c r="NO285" s="47"/>
      <c r="NP285" s="47"/>
      <c r="NQ285" s="47"/>
      <c r="NR285" s="47"/>
      <c r="NS285" s="47"/>
      <c r="NT285" s="47"/>
      <c r="NU285" s="47"/>
      <c r="NV285" s="47"/>
      <c r="NW285" s="47"/>
      <c r="NX285" s="47"/>
      <c r="NY285" s="47"/>
      <c r="NZ285" s="47"/>
      <c r="OA285" s="47"/>
      <c r="OB285" s="47"/>
      <c r="OC285" s="47"/>
      <c r="OD285" s="47"/>
      <c r="OE285" s="47"/>
      <c r="OF285" s="47"/>
      <c r="OG285" s="47"/>
      <c r="OH285" s="47"/>
      <c r="OI285" s="47"/>
      <c r="OJ285" s="47"/>
      <c r="OK285" s="47"/>
      <c r="OL285" s="47"/>
      <c r="OM285" s="47"/>
      <c r="ON285" s="47"/>
      <c r="OO285" s="47"/>
      <c r="OP285" s="47"/>
      <c r="OQ285" s="47"/>
      <c r="OR285" s="47"/>
      <c r="OS285" s="47"/>
      <c r="OT285" s="47"/>
      <c r="OU285" s="47"/>
      <c r="OV285" s="47"/>
      <c r="OW285" s="47"/>
      <c r="OX285" s="47"/>
      <c r="OY285" s="47"/>
      <c r="OZ285" s="47"/>
      <c r="PA285" s="47"/>
      <c r="PB285" s="47"/>
      <c r="PC285" s="47"/>
      <c r="PD285" s="47"/>
      <c r="PE285" s="47"/>
      <c r="PF285" s="47"/>
      <c r="PG285" s="47"/>
      <c r="PH285" s="47"/>
      <c r="PI285" s="47"/>
      <c r="PJ285" s="47"/>
      <c r="PK285" s="47"/>
      <c r="PL285" s="47"/>
      <c r="PM285" s="47"/>
      <c r="PN285" s="47"/>
      <c r="PO285" s="47"/>
      <c r="PP285" s="47"/>
      <c r="PQ285" s="47"/>
      <c r="PR285" s="47"/>
      <c r="PS285" s="47"/>
      <c r="PT285" s="47"/>
      <c r="PU285" s="47"/>
      <c r="PV285" s="47"/>
      <c r="PW285" s="47"/>
      <c r="PX285" s="47"/>
      <c r="PY285" s="47"/>
      <c r="PZ285" s="47"/>
      <c r="QA285" s="47"/>
      <c r="QB285" s="47"/>
      <c r="QC285" s="47"/>
      <c r="QD285" s="47"/>
      <c r="QE285" s="47"/>
      <c r="QF285" s="47"/>
      <c r="QG285" s="47"/>
      <c r="QH285" s="47"/>
      <c r="QI285" s="47"/>
      <c r="QJ285" s="47"/>
      <c r="QK285" s="47"/>
      <c r="QL285" s="47"/>
      <c r="QM285" s="47"/>
      <c r="QN285" s="47"/>
      <c r="QO285" s="47"/>
      <c r="QP285" s="47"/>
      <c r="QQ285" s="47"/>
      <c r="QR285" s="47"/>
      <c r="QS285" s="47"/>
      <c r="QT285" s="47"/>
      <c r="QU285" s="47"/>
      <c r="QV285" s="47"/>
      <c r="QW285" s="47"/>
      <c r="QX285" s="47"/>
      <c r="QY285" s="47"/>
      <c r="QZ285" s="47"/>
      <c r="RA285" s="47"/>
      <c r="RB285" s="47"/>
      <c r="RC285" s="47"/>
      <c r="RD285" s="47"/>
      <c r="RE285" s="47"/>
      <c r="RF285" s="47"/>
      <c r="RG285" s="47"/>
      <c r="RH285" s="47"/>
      <c r="RI285" s="47"/>
      <c r="RJ285" s="47"/>
      <c r="RK285" s="47"/>
      <c r="RL285" s="47"/>
      <c r="RM285" s="47"/>
      <c r="RN285" s="47"/>
      <c r="RO285" s="47"/>
      <c r="RP285" s="47"/>
      <c r="RQ285" s="47"/>
      <c r="RR285" s="47"/>
      <c r="RS285" s="47"/>
      <c r="RT285" s="47"/>
      <c r="RU285" s="47"/>
      <c r="RV285" s="47"/>
      <c r="RW285" s="47"/>
      <c r="RX285" s="47"/>
      <c r="RY285" s="47"/>
      <c r="RZ285" s="47"/>
      <c r="SA285" s="47"/>
    </row>
    <row r="286" spans="1:495" s="48" customFormat="1" ht="15" customHeight="1">
      <c r="A286" s="157"/>
      <c r="B286" s="85"/>
      <c r="C286" s="35" t="s">
        <v>7</v>
      </c>
      <c r="D286" s="20">
        <v>0</v>
      </c>
      <c r="E286" s="20">
        <v>0</v>
      </c>
      <c r="F286" s="20">
        <v>0</v>
      </c>
      <c r="G286" s="1">
        <v>0</v>
      </c>
      <c r="H286" s="85"/>
      <c r="I286" s="85"/>
      <c r="J286" s="176"/>
      <c r="K286" s="75"/>
      <c r="L286" s="75"/>
      <c r="M286" s="82"/>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c r="CU286" s="47"/>
      <c r="CV286" s="47"/>
      <c r="CW286" s="47"/>
      <c r="CX286" s="47"/>
      <c r="CY286" s="47"/>
      <c r="CZ286" s="47"/>
      <c r="DA286" s="47"/>
      <c r="DB286" s="47"/>
      <c r="DC286" s="47"/>
      <c r="DD286" s="47"/>
      <c r="DE286" s="47"/>
      <c r="DF286" s="47"/>
      <c r="DG286" s="47"/>
      <c r="DH286" s="47"/>
      <c r="DI286" s="47"/>
      <c r="DJ286" s="47"/>
      <c r="DK286" s="47"/>
      <c r="DL286" s="47"/>
      <c r="DM286" s="47"/>
      <c r="DN286" s="47"/>
      <c r="DO286" s="47"/>
      <c r="DP286" s="47"/>
      <c r="DQ286" s="47"/>
      <c r="DR286" s="47"/>
      <c r="DS286" s="47"/>
      <c r="DT286" s="47"/>
      <c r="DU286" s="47"/>
      <c r="DV286" s="47"/>
      <c r="DW286" s="47"/>
      <c r="DX286" s="47"/>
      <c r="DY286" s="47"/>
      <c r="DZ286" s="47"/>
      <c r="EA286" s="47"/>
      <c r="EB286" s="47"/>
      <c r="EC286" s="47"/>
      <c r="ED286" s="47"/>
      <c r="EE286" s="47"/>
      <c r="EF286" s="47"/>
      <c r="EG286" s="47"/>
      <c r="EH286" s="47"/>
      <c r="EI286" s="47"/>
      <c r="EJ286" s="47"/>
      <c r="EK286" s="47"/>
      <c r="EL286" s="47"/>
      <c r="EM286" s="47"/>
      <c r="EN286" s="47"/>
      <c r="EO286" s="47"/>
      <c r="EP286" s="47"/>
      <c r="EQ286" s="47"/>
      <c r="ER286" s="47"/>
      <c r="ES286" s="47"/>
      <c r="ET286" s="47"/>
      <c r="EU286" s="47"/>
      <c r="EV286" s="47"/>
      <c r="EW286" s="47"/>
      <c r="EX286" s="47"/>
      <c r="EY286" s="47"/>
      <c r="EZ286" s="47"/>
      <c r="FA286" s="47"/>
      <c r="FB286" s="47"/>
      <c r="FC286" s="47"/>
      <c r="FD286" s="47"/>
      <c r="FE286" s="47"/>
      <c r="FF286" s="47"/>
      <c r="FG286" s="47"/>
      <c r="FH286" s="47"/>
      <c r="FI286" s="47"/>
      <c r="FJ286" s="47"/>
      <c r="FK286" s="47"/>
      <c r="FL286" s="47"/>
      <c r="FM286" s="47"/>
      <c r="FN286" s="47"/>
      <c r="FO286" s="47"/>
      <c r="FP286" s="47"/>
      <c r="FQ286" s="47"/>
      <c r="FR286" s="47"/>
      <c r="FS286" s="47"/>
      <c r="FT286" s="47"/>
      <c r="FU286" s="47"/>
      <c r="FV286" s="47"/>
      <c r="FW286" s="47"/>
      <c r="FX286" s="47"/>
      <c r="FY286" s="47"/>
      <c r="FZ286" s="47"/>
      <c r="GA286" s="47"/>
      <c r="GB286" s="47"/>
      <c r="GC286" s="47"/>
      <c r="GD286" s="47"/>
      <c r="GE286" s="47"/>
      <c r="GF286" s="47"/>
      <c r="GG286" s="47"/>
      <c r="GH286" s="47"/>
      <c r="GI286" s="47"/>
      <c r="GJ286" s="47"/>
      <c r="GK286" s="47"/>
      <c r="GL286" s="47"/>
      <c r="GM286" s="47"/>
      <c r="GN286" s="47"/>
      <c r="GO286" s="47"/>
      <c r="GP286" s="47"/>
      <c r="GQ286" s="47"/>
      <c r="GR286" s="47"/>
      <c r="GS286" s="47"/>
      <c r="GT286" s="47"/>
      <c r="GU286" s="47"/>
      <c r="GV286" s="47"/>
      <c r="GW286" s="47"/>
      <c r="GX286" s="47"/>
      <c r="GY286" s="47"/>
      <c r="GZ286" s="47"/>
      <c r="HA286" s="47"/>
      <c r="HB286" s="47"/>
      <c r="HC286" s="47"/>
      <c r="HD286" s="47"/>
      <c r="HE286" s="47"/>
      <c r="HF286" s="47"/>
      <c r="HG286" s="47"/>
      <c r="HH286" s="47"/>
      <c r="HI286" s="47"/>
      <c r="HJ286" s="47"/>
      <c r="HK286" s="47"/>
      <c r="HL286" s="47"/>
      <c r="HM286" s="47"/>
      <c r="HN286" s="47"/>
      <c r="HO286" s="47"/>
      <c r="HP286" s="47"/>
      <c r="HQ286" s="47"/>
      <c r="HR286" s="47"/>
      <c r="HS286" s="47"/>
      <c r="HT286" s="47"/>
      <c r="HU286" s="47"/>
      <c r="HV286" s="47"/>
      <c r="HW286" s="47"/>
      <c r="HX286" s="47"/>
      <c r="HY286" s="47"/>
      <c r="HZ286" s="47"/>
      <c r="IA286" s="47"/>
      <c r="IB286" s="47"/>
      <c r="IC286" s="47"/>
      <c r="ID286" s="47"/>
      <c r="IE286" s="47"/>
      <c r="IF286" s="47"/>
      <c r="IG286" s="47"/>
      <c r="IH286" s="47"/>
      <c r="II286" s="47"/>
      <c r="IJ286" s="47"/>
      <c r="IK286" s="47"/>
      <c r="IL286" s="47"/>
      <c r="IM286" s="47"/>
      <c r="IN286" s="47"/>
      <c r="IO286" s="47"/>
      <c r="IP286" s="47"/>
      <c r="IQ286" s="47"/>
      <c r="IR286" s="47"/>
      <c r="IS286" s="47"/>
      <c r="IT286" s="47"/>
      <c r="IU286" s="47"/>
      <c r="IV286" s="47"/>
      <c r="IW286" s="47"/>
      <c r="IX286" s="47"/>
      <c r="IY286" s="47"/>
      <c r="IZ286" s="47"/>
      <c r="JA286" s="47"/>
      <c r="JB286" s="47"/>
      <c r="JC286" s="47"/>
      <c r="JD286" s="47"/>
      <c r="JE286" s="47"/>
      <c r="JF286" s="47"/>
      <c r="JG286" s="47"/>
      <c r="JH286" s="47"/>
      <c r="JI286" s="47"/>
      <c r="JJ286" s="47"/>
      <c r="JK286" s="47"/>
      <c r="JL286" s="47"/>
      <c r="JM286" s="47"/>
      <c r="JN286" s="47"/>
      <c r="JO286" s="47"/>
      <c r="JP286" s="47"/>
      <c r="JQ286" s="47"/>
      <c r="JR286" s="47"/>
      <c r="JS286" s="47"/>
      <c r="JT286" s="47"/>
      <c r="JU286" s="47"/>
      <c r="JV286" s="47"/>
      <c r="JW286" s="47"/>
      <c r="JX286" s="47"/>
      <c r="JY286" s="47"/>
      <c r="JZ286" s="47"/>
      <c r="KA286" s="47"/>
      <c r="KB286" s="47"/>
      <c r="KC286" s="47"/>
      <c r="KD286" s="47"/>
      <c r="KE286" s="47"/>
      <c r="KF286" s="47"/>
      <c r="KG286" s="47"/>
      <c r="KH286" s="47"/>
      <c r="KI286" s="47"/>
      <c r="KJ286" s="47"/>
      <c r="KK286" s="47"/>
      <c r="KL286" s="47"/>
      <c r="KM286" s="47"/>
      <c r="KN286" s="47"/>
      <c r="KO286" s="47"/>
      <c r="KP286" s="47"/>
      <c r="KQ286" s="47"/>
      <c r="KR286" s="47"/>
      <c r="KS286" s="47"/>
      <c r="KT286" s="47"/>
      <c r="KU286" s="47"/>
      <c r="KV286" s="47"/>
      <c r="KW286" s="47"/>
      <c r="KX286" s="47"/>
      <c r="KY286" s="47"/>
      <c r="KZ286" s="47"/>
      <c r="LA286" s="47"/>
      <c r="LB286" s="47"/>
      <c r="LC286" s="47"/>
      <c r="LD286" s="47"/>
      <c r="LE286" s="47"/>
      <c r="LF286" s="47"/>
      <c r="LG286" s="47"/>
      <c r="LH286" s="47"/>
      <c r="LI286" s="47"/>
      <c r="LJ286" s="47"/>
      <c r="LK286" s="47"/>
      <c r="LL286" s="47"/>
      <c r="LM286" s="47"/>
      <c r="LN286" s="47"/>
      <c r="LO286" s="47"/>
      <c r="LP286" s="47"/>
      <c r="LQ286" s="47"/>
      <c r="LR286" s="47"/>
      <c r="LS286" s="47"/>
      <c r="LT286" s="47"/>
      <c r="LU286" s="47"/>
      <c r="LV286" s="47"/>
      <c r="LW286" s="47"/>
      <c r="LX286" s="47"/>
      <c r="LY286" s="47"/>
      <c r="LZ286" s="47"/>
      <c r="MA286" s="47"/>
      <c r="MB286" s="47"/>
      <c r="MC286" s="47"/>
      <c r="MD286" s="47"/>
      <c r="ME286" s="47"/>
      <c r="MF286" s="47"/>
      <c r="MG286" s="47"/>
      <c r="MH286" s="47"/>
      <c r="MI286" s="47"/>
      <c r="MJ286" s="47"/>
      <c r="MK286" s="47"/>
      <c r="ML286" s="47"/>
      <c r="MM286" s="47"/>
      <c r="MN286" s="47"/>
      <c r="MO286" s="47"/>
      <c r="MP286" s="47"/>
      <c r="MQ286" s="47"/>
      <c r="MR286" s="47"/>
      <c r="MS286" s="47"/>
      <c r="MT286" s="47"/>
      <c r="MU286" s="47"/>
      <c r="MV286" s="47"/>
      <c r="MW286" s="47"/>
      <c r="MX286" s="47"/>
      <c r="MY286" s="47"/>
      <c r="MZ286" s="47"/>
      <c r="NA286" s="47"/>
      <c r="NB286" s="47"/>
      <c r="NC286" s="47"/>
      <c r="ND286" s="47"/>
      <c r="NE286" s="47"/>
      <c r="NF286" s="47"/>
      <c r="NG286" s="47"/>
      <c r="NH286" s="47"/>
      <c r="NI286" s="47"/>
      <c r="NJ286" s="47"/>
      <c r="NK286" s="47"/>
      <c r="NL286" s="47"/>
      <c r="NM286" s="47"/>
      <c r="NN286" s="47"/>
      <c r="NO286" s="47"/>
      <c r="NP286" s="47"/>
      <c r="NQ286" s="47"/>
      <c r="NR286" s="47"/>
      <c r="NS286" s="47"/>
      <c r="NT286" s="47"/>
      <c r="NU286" s="47"/>
      <c r="NV286" s="47"/>
      <c r="NW286" s="47"/>
      <c r="NX286" s="47"/>
      <c r="NY286" s="47"/>
      <c r="NZ286" s="47"/>
      <c r="OA286" s="47"/>
      <c r="OB286" s="47"/>
      <c r="OC286" s="47"/>
      <c r="OD286" s="47"/>
      <c r="OE286" s="47"/>
      <c r="OF286" s="47"/>
      <c r="OG286" s="47"/>
      <c r="OH286" s="47"/>
      <c r="OI286" s="47"/>
      <c r="OJ286" s="47"/>
      <c r="OK286" s="47"/>
      <c r="OL286" s="47"/>
      <c r="OM286" s="47"/>
      <c r="ON286" s="47"/>
      <c r="OO286" s="47"/>
      <c r="OP286" s="47"/>
      <c r="OQ286" s="47"/>
      <c r="OR286" s="47"/>
      <c r="OS286" s="47"/>
      <c r="OT286" s="47"/>
      <c r="OU286" s="47"/>
      <c r="OV286" s="47"/>
      <c r="OW286" s="47"/>
      <c r="OX286" s="47"/>
      <c r="OY286" s="47"/>
      <c r="OZ286" s="47"/>
      <c r="PA286" s="47"/>
      <c r="PB286" s="47"/>
      <c r="PC286" s="47"/>
      <c r="PD286" s="47"/>
      <c r="PE286" s="47"/>
      <c r="PF286" s="47"/>
      <c r="PG286" s="47"/>
      <c r="PH286" s="47"/>
      <c r="PI286" s="47"/>
      <c r="PJ286" s="47"/>
      <c r="PK286" s="47"/>
      <c r="PL286" s="47"/>
      <c r="PM286" s="47"/>
      <c r="PN286" s="47"/>
      <c r="PO286" s="47"/>
      <c r="PP286" s="47"/>
      <c r="PQ286" s="47"/>
      <c r="PR286" s="47"/>
      <c r="PS286" s="47"/>
      <c r="PT286" s="47"/>
      <c r="PU286" s="47"/>
      <c r="PV286" s="47"/>
      <c r="PW286" s="47"/>
      <c r="PX286" s="47"/>
      <c r="PY286" s="47"/>
      <c r="PZ286" s="47"/>
      <c r="QA286" s="47"/>
      <c r="QB286" s="47"/>
      <c r="QC286" s="47"/>
      <c r="QD286" s="47"/>
      <c r="QE286" s="47"/>
      <c r="QF286" s="47"/>
      <c r="QG286" s="47"/>
      <c r="QH286" s="47"/>
      <c r="QI286" s="47"/>
      <c r="QJ286" s="47"/>
      <c r="QK286" s="47"/>
      <c r="QL286" s="47"/>
      <c r="QM286" s="47"/>
      <c r="QN286" s="47"/>
      <c r="QO286" s="47"/>
      <c r="QP286" s="47"/>
      <c r="QQ286" s="47"/>
      <c r="QR286" s="47"/>
      <c r="QS286" s="47"/>
      <c r="QT286" s="47"/>
      <c r="QU286" s="47"/>
      <c r="QV286" s="47"/>
      <c r="QW286" s="47"/>
      <c r="QX286" s="47"/>
      <c r="QY286" s="47"/>
      <c r="QZ286" s="47"/>
      <c r="RA286" s="47"/>
      <c r="RB286" s="47"/>
      <c r="RC286" s="47"/>
      <c r="RD286" s="47"/>
      <c r="RE286" s="47"/>
      <c r="RF286" s="47"/>
      <c r="RG286" s="47"/>
      <c r="RH286" s="47"/>
      <c r="RI286" s="47"/>
      <c r="RJ286" s="47"/>
      <c r="RK286" s="47"/>
      <c r="RL286" s="47"/>
      <c r="RM286" s="47"/>
      <c r="RN286" s="47"/>
      <c r="RO286" s="47"/>
      <c r="RP286" s="47"/>
      <c r="RQ286" s="47"/>
      <c r="RR286" s="47"/>
      <c r="RS286" s="47"/>
      <c r="RT286" s="47"/>
      <c r="RU286" s="47"/>
      <c r="RV286" s="47"/>
      <c r="RW286" s="47"/>
      <c r="RX286" s="47"/>
      <c r="RY286" s="47"/>
      <c r="RZ286" s="47"/>
      <c r="SA286" s="47"/>
    </row>
    <row r="287" spans="1:495" s="48" customFormat="1" ht="229.5" customHeight="1">
      <c r="A287" s="157"/>
      <c r="B287" s="86"/>
      <c r="C287" s="35" t="s">
        <v>8</v>
      </c>
      <c r="D287" s="20">
        <v>0</v>
      </c>
      <c r="E287" s="20">
        <v>0</v>
      </c>
      <c r="F287" s="20">
        <v>0</v>
      </c>
      <c r="G287" s="1">
        <v>0</v>
      </c>
      <c r="H287" s="86"/>
      <c r="I287" s="86"/>
      <c r="J287" s="177"/>
      <c r="K287" s="75"/>
      <c r="L287" s="75"/>
      <c r="M287" s="83"/>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c r="CU287" s="47"/>
      <c r="CV287" s="47"/>
      <c r="CW287" s="47"/>
      <c r="CX287" s="47"/>
      <c r="CY287" s="47"/>
      <c r="CZ287" s="47"/>
      <c r="DA287" s="47"/>
      <c r="DB287" s="47"/>
      <c r="DC287" s="47"/>
      <c r="DD287" s="47"/>
      <c r="DE287" s="47"/>
      <c r="DF287" s="47"/>
      <c r="DG287" s="47"/>
      <c r="DH287" s="47"/>
      <c r="DI287" s="47"/>
      <c r="DJ287" s="47"/>
      <c r="DK287" s="47"/>
      <c r="DL287" s="47"/>
      <c r="DM287" s="47"/>
      <c r="DN287" s="47"/>
      <c r="DO287" s="47"/>
      <c r="DP287" s="47"/>
      <c r="DQ287" s="47"/>
      <c r="DR287" s="47"/>
      <c r="DS287" s="47"/>
      <c r="DT287" s="47"/>
      <c r="DU287" s="47"/>
      <c r="DV287" s="47"/>
      <c r="DW287" s="47"/>
      <c r="DX287" s="47"/>
      <c r="DY287" s="47"/>
      <c r="DZ287" s="47"/>
      <c r="EA287" s="47"/>
      <c r="EB287" s="47"/>
      <c r="EC287" s="47"/>
      <c r="ED287" s="47"/>
      <c r="EE287" s="47"/>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FZ287" s="47"/>
      <c r="GA287" s="47"/>
      <c r="GB287" s="47"/>
      <c r="GC287" s="47"/>
      <c r="GD287" s="47"/>
      <c r="GE287" s="47"/>
      <c r="GF287" s="47"/>
      <c r="GG287" s="47"/>
      <c r="GH287" s="47"/>
      <c r="GI287" s="47"/>
      <c r="GJ287" s="47"/>
      <c r="GK287" s="47"/>
      <c r="GL287" s="47"/>
      <c r="GM287" s="47"/>
      <c r="GN287" s="47"/>
      <c r="GO287" s="47"/>
      <c r="GP287" s="47"/>
      <c r="GQ287" s="47"/>
      <c r="GR287" s="47"/>
      <c r="GS287" s="47"/>
      <c r="GT287" s="47"/>
      <c r="GU287" s="47"/>
      <c r="GV287" s="47"/>
      <c r="GW287" s="47"/>
      <c r="GX287" s="47"/>
      <c r="GY287" s="47"/>
      <c r="GZ287" s="47"/>
      <c r="HA287" s="47"/>
      <c r="HB287" s="47"/>
      <c r="HC287" s="47"/>
      <c r="HD287" s="47"/>
      <c r="HE287" s="47"/>
      <c r="HF287" s="47"/>
      <c r="HG287" s="47"/>
      <c r="HH287" s="47"/>
      <c r="HI287" s="47"/>
      <c r="HJ287" s="47"/>
      <c r="HK287" s="47"/>
      <c r="HL287" s="47"/>
      <c r="HM287" s="47"/>
      <c r="HN287" s="47"/>
      <c r="HO287" s="47"/>
      <c r="HP287" s="47"/>
      <c r="HQ287" s="47"/>
      <c r="HR287" s="47"/>
      <c r="HS287" s="47"/>
      <c r="HT287" s="47"/>
      <c r="HU287" s="47"/>
      <c r="HV287" s="47"/>
      <c r="HW287" s="47"/>
      <c r="HX287" s="47"/>
      <c r="HY287" s="47"/>
      <c r="HZ287" s="47"/>
      <c r="IA287" s="47"/>
      <c r="IB287" s="47"/>
      <c r="IC287" s="47"/>
      <c r="ID287" s="47"/>
      <c r="IE287" s="47"/>
      <c r="IF287" s="47"/>
      <c r="IG287" s="47"/>
      <c r="IH287" s="47"/>
      <c r="II287" s="47"/>
      <c r="IJ287" s="47"/>
      <c r="IK287" s="47"/>
      <c r="IL287" s="47"/>
      <c r="IM287" s="47"/>
      <c r="IN287" s="47"/>
      <c r="IO287" s="47"/>
      <c r="IP287" s="47"/>
      <c r="IQ287" s="47"/>
      <c r="IR287" s="47"/>
      <c r="IS287" s="47"/>
      <c r="IT287" s="47"/>
      <c r="IU287" s="47"/>
      <c r="IV287" s="47"/>
      <c r="IW287" s="47"/>
      <c r="IX287" s="47"/>
      <c r="IY287" s="47"/>
      <c r="IZ287" s="47"/>
      <c r="JA287" s="47"/>
      <c r="JB287" s="47"/>
      <c r="JC287" s="47"/>
      <c r="JD287" s="47"/>
      <c r="JE287" s="47"/>
      <c r="JF287" s="47"/>
      <c r="JG287" s="47"/>
      <c r="JH287" s="47"/>
      <c r="JI287" s="47"/>
      <c r="JJ287" s="47"/>
      <c r="JK287" s="47"/>
      <c r="JL287" s="47"/>
      <c r="JM287" s="47"/>
      <c r="JN287" s="47"/>
      <c r="JO287" s="47"/>
      <c r="JP287" s="47"/>
      <c r="JQ287" s="47"/>
      <c r="JR287" s="47"/>
      <c r="JS287" s="47"/>
      <c r="JT287" s="47"/>
      <c r="JU287" s="47"/>
      <c r="JV287" s="47"/>
      <c r="JW287" s="47"/>
      <c r="JX287" s="47"/>
      <c r="JY287" s="47"/>
      <c r="JZ287" s="47"/>
      <c r="KA287" s="47"/>
      <c r="KB287" s="47"/>
      <c r="KC287" s="47"/>
      <c r="KD287" s="47"/>
      <c r="KE287" s="47"/>
      <c r="KF287" s="47"/>
      <c r="KG287" s="47"/>
      <c r="KH287" s="47"/>
      <c r="KI287" s="47"/>
      <c r="KJ287" s="47"/>
      <c r="KK287" s="47"/>
      <c r="KL287" s="47"/>
      <c r="KM287" s="47"/>
      <c r="KN287" s="47"/>
      <c r="KO287" s="47"/>
      <c r="KP287" s="47"/>
      <c r="KQ287" s="47"/>
      <c r="KR287" s="47"/>
      <c r="KS287" s="47"/>
      <c r="KT287" s="47"/>
      <c r="KU287" s="47"/>
      <c r="KV287" s="47"/>
      <c r="KW287" s="47"/>
      <c r="KX287" s="47"/>
      <c r="KY287" s="47"/>
      <c r="KZ287" s="47"/>
      <c r="LA287" s="47"/>
      <c r="LB287" s="47"/>
      <c r="LC287" s="47"/>
      <c r="LD287" s="47"/>
      <c r="LE287" s="47"/>
      <c r="LF287" s="47"/>
      <c r="LG287" s="47"/>
      <c r="LH287" s="47"/>
      <c r="LI287" s="47"/>
      <c r="LJ287" s="47"/>
      <c r="LK287" s="47"/>
      <c r="LL287" s="47"/>
      <c r="LM287" s="47"/>
      <c r="LN287" s="47"/>
      <c r="LO287" s="47"/>
      <c r="LP287" s="47"/>
      <c r="LQ287" s="47"/>
      <c r="LR287" s="47"/>
      <c r="LS287" s="47"/>
      <c r="LT287" s="47"/>
      <c r="LU287" s="47"/>
      <c r="LV287" s="47"/>
      <c r="LW287" s="47"/>
      <c r="LX287" s="47"/>
      <c r="LY287" s="47"/>
      <c r="LZ287" s="47"/>
      <c r="MA287" s="47"/>
      <c r="MB287" s="47"/>
      <c r="MC287" s="47"/>
      <c r="MD287" s="47"/>
      <c r="ME287" s="47"/>
      <c r="MF287" s="47"/>
      <c r="MG287" s="47"/>
      <c r="MH287" s="47"/>
      <c r="MI287" s="47"/>
      <c r="MJ287" s="47"/>
      <c r="MK287" s="47"/>
      <c r="ML287" s="47"/>
      <c r="MM287" s="47"/>
      <c r="MN287" s="47"/>
      <c r="MO287" s="47"/>
      <c r="MP287" s="47"/>
      <c r="MQ287" s="47"/>
      <c r="MR287" s="47"/>
      <c r="MS287" s="47"/>
      <c r="MT287" s="47"/>
      <c r="MU287" s="47"/>
      <c r="MV287" s="47"/>
      <c r="MW287" s="47"/>
      <c r="MX287" s="47"/>
      <c r="MY287" s="47"/>
      <c r="MZ287" s="47"/>
      <c r="NA287" s="47"/>
      <c r="NB287" s="47"/>
      <c r="NC287" s="47"/>
      <c r="ND287" s="47"/>
      <c r="NE287" s="47"/>
      <c r="NF287" s="47"/>
      <c r="NG287" s="47"/>
      <c r="NH287" s="47"/>
      <c r="NI287" s="47"/>
      <c r="NJ287" s="47"/>
      <c r="NK287" s="47"/>
      <c r="NL287" s="47"/>
      <c r="NM287" s="47"/>
      <c r="NN287" s="47"/>
      <c r="NO287" s="47"/>
      <c r="NP287" s="47"/>
      <c r="NQ287" s="47"/>
      <c r="NR287" s="47"/>
      <c r="NS287" s="47"/>
      <c r="NT287" s="47"/>
      <c r="NU287" s="47"/>
      <c r="NV287" s="47"/>
      <c r="NW287" s="47"/>
      <c r="NX287" s="47"/>
      <c r="NY287" s="47"/>
      <c r="NZ287" s="47"/>
      <c r="OA287" s="47"/>
      <c r="OB287" s="47"/>
      <c r="OC287" s="47"/>
      <c r="OD287" s="47"/>
      <c r="OE287" s="47"/>
      <c r="OF287" s="47"/>
      <c r="OG287" s="47"/>
      <c r="OH287" s="47"/>
      <c r="OI287" s="47"/>
      <c r="OJ287" s="47"/>
      <c r="OK287" s="47"/>
      <c r="OL287" s="47"/>
      <c r="OM287" s="47"/>
      <c r="ON287" s="47"/>
      <c r="OO287" s="47"/>
      <c r="OP287" s="47"/>
      <c r="OQ287" s="47"/>
      <c r="OR287" s="47"/>
      <c r="OS287" s="47"/>
      <c r="OT287" s="47"/>
      <c r="OU287" s="47"/>
      <c r="OV287" s="47"/>
      <c r="OW287" s="47"/>
      <c r="OX287" s="47"/>
      <c r="OY287" s="47"/>
      <c r="OZ287" s="47"/>
      <c r="PA287" s="47"/>
      <c r="PB287" s="47"/>
      <c r="PC287" s="47"/>
      <c r="PD287" s="47"/>
      <c r="PE287" s="47"/>
      <c r="PF287" s="47"/>
      <c r="PG287" s="47"/>
      <c r="PH287" s="47"/>
      <c r="PI287" s="47"/>
      <c r="PJ287" s="47"/>
      <c r="PK287" s="47"/>
      <c r="PL287" s="47"/>
      <c r="PM287" s="47"/>
      <c r="PN287" s="47"/>
      <c r="PO287" s="47"/>
      <c r="PP287" s="47"/>
      <c r="PQ287" s="47"/>
      <c r="PR287" s="47"/>
      <c r="PS287" s="47"/>
      <c r="PT287" s="47"/>
      <c r="PU287" s="47"/>
      <c r="PV287" s="47"/>
      <c r="PW287" s="47"/>
      <c r="PX287" s="47"/>
      <c r="PY287" s="47"/>
      <c r="PZ287" s="47"/>
      <c r="QA287" s="47"/>
      <c r="QB287" s="47"/>
      <c r="QC287" s="47"/>
      <c r="QD287" s="47"/>
      <c r="QE287" s="47"/>
      <c r="QF287" s="47"/>
      <c r="QG287" s="47"/>
      <c r="QH287" s="47"/>
      <c r="QI287" s="47"/>
      <c r="QJ287" s="47"/>
      <c r="QK287" s="47"/>
      <c r="QL287" s="47"/>
      <c r="QM287" s="47"/>
      <c r="QN287" s="47"/>
      <c r="QO287" s="47"/>
      <c r="QP287" s="47"/>
      <c r="QQ287" s="47"/>
      <c r="QR287" s="47"/>
      <c r="QS287" s="47"/>
      <c r="QT287" s="47"/>
      <c r="QU287" s="47"/>
      <c r="QV287" s="47"/>
      <c r="QW287" s="47"/>
      <c r="QX287" s="47"/>
      <c r="QY287" s="47"/>
      <c r="QZ287" s="47"/>
      <c r="RA287" s="47"/>
      <c r="RB287" s="47"/>
      <c r="RC287" s="47"/>
      <c r="RD287" s="47"/>
      <c r="RE287" s="47"/>
      <c r="RF287" s="47"/>
      <c r="RG287" s="47"/>
      <c r="RH287" s="47"/>
      <c r="RI287" s="47"/>
      <c r="RJ287" s="47"/>
      <c r="RK287" s="47"/>
      <c r="RL287" s="47"/>
      <c r="RM287" s="47"/>
      <c r="RN287" s="47"/>
      <c r="RO287" s="47"/>
      <c r="RP287" s="47"/>
      <c r="RQ287" s="47"/>
      <c r="RR287" s="47"/>
      <c r="RS287" s="47"/>
      <c r="RT287" s="47"/>
      <c r="RU287" s="47"/>
      <c r="RV287" s="47"/>
      <c r="RW287" s="47"/>
      <c r="RX287" s="47"/>
      <c r="RY287" s="47"/>
      <c r="RZ287" s="47"/>
      <c r="SA287" s="47"/>
    </row>
    <row r="288" spans="1:495" s="48" customFormat="1" ht="15" customHeight="1">
      <c r="A288" s="157" t="s">
        <v>221</v>
      </c>
      <c r="B288" s="94" t="s">
        <v>191</v>
      </c>
      <c r="C288" s="35" t="s">
        <v>4</v>
      </c>
      <c r="D288" s="20">
        <v>6720.4</v>
      </c>
      <c r="E288" s="20">
        <v>0</v>
      </c>
      <c r="F288" s="20">
        <v>0</v>
      </c>
      <c r="G288" s="1">
        <v>0</v>
      </c>
      <c r="H288" s="94" t="s">
        <v>365</v>
      </c>
      <c r="I288" s="94" t="s">
        <v>366</v>
      </c>
      <c r="J288" s="78" t="s">
        <v>146</v>
      </c>
      <c r="K288" s="75" t="s">
        <v>222</v>
      </c>
      <c r="L288" s="75" t="s">
        <v>302</v>
      </c>
      <c r="M288" s="81">
        <v>834</v>
      </c>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c r="CU288" s="47"/>
      <c r="CV288" s="47"/>
      <c r="CW288" s="47"/>
      <c r="CX288" s="47"/>
      <c r="CY288" s="47"/>
      <c r="CZ288" s="47"/>
      <c r="DA288" s="47"/>
      <c r="DB288" s="47"/>
      <c r="DC288" s="47"/>
      <c r="DD288" s="47"/>
      <c r="DE288" s="47"/>
      <c r="DF288" s="47"/>
      <c r="DG288" s="47"/>
      <c r="DH288" s="47"/>
      <c r="DI288" s="47"/>
      <c r="DJ288" s="47"/>
      <c r="DK288" s="47"/>
      <c r="DL288" s="47"/>
      <c r="DM288" s="47"/>
      <c r="DN288" s="47"/>
      <c r="DO288" s="47"/>
      <c r="DP288" s="47"/>
      <c r="DQ288" s="47"/>
      <c r="DR288" s="47"/>
      <c r="DS288" s="47"/>
      <c r="DT288" s="47"/>
      <c r="DU288" s="47"/>
      <c r="DV288" s="47"/>
      <c r="DW288" s="47"/>
      <c r="DX288" s="47"/>
      <c r="DY288" s="47"/>
      <c r="DZ288" s="47"/>
      <c r="EA288" s="47"/>
      <c r="EB288" s="47"/>
      <c r="EC288" s="47"/>
      <c r="ED288" s="47"/>
      <c r="EE288" s="47"/>
      <c r="EF288" s="47"/>
      <c r="EG288" s="47"/>
      <c r="EH288" s="47"/>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FZ288" s="47"/>
      <c r="GA288" s="47"/>
      <c r="GB288" s="47"/>
      <c r="GC288" s="47"/>
      <c r="GD288" s="47"/>
      <c r="GE288" s="47"/>
      <c r="GF288" s="47"/>
      <c r="GG288" s="47"/>
      <c r="GH288" s="47"/>
      <c r="GI288" s="47"/>
      <c r="GJ288" s="47"/>
      <c r="GK288" s="47"/>
      <c r="GL288" s="47"/>
      <c r="GM288" s="47"/>
      <c r="GN288" s="47"/>
      <c r="GO288" s="47"/>
      <c r="GP288" s="47"/>
      <c r="GQ288" s="47"/>
      <c r="GR288" s="47"/>
      <c r="GS288" s="47"/>
      <c r="GT288" s="47"/>
      <c r="GU288" s="47"/>
      <c r="GV288" s="47"/>
      <c r="GW288" s="47"/>
      <c r="GX288" s="47"/>
      <c r="GY288" s="47"/>
      <c r="GZ288" s="47"/>
      <c r="HA288" s="47"/>
      <c r="HB288" s="47"/>
      <c r="HC288" s="47"/>
      <c r="HD288" s="47"/>
      <c r="HE288" s="47"/>
      <c r="HF288" s="47"/>
      <c r="HG288" s="47"/>
      <c r="HH288" s="47"/>
      <c r="HI288" s="47"/>
      <c r="HJ288" s="47"/>
      <c r="HK288" s="47"/>
      <c r="HL288" s="47"/>
      <c r="HM288" s="47"/>
      <c r="HN288" s="47"/>
      <c r="HO288" s="47"/>
      <c r="HP288" s="47"/>
      <c r="HQ288" s="47"/>
      <c r="HR288" s="47"/>
      <c r="HS288" s="47"/>
      <c r="HT288" s="47"/>
      <c r="HU288" s="47"/>
      <c r="HV288" s="47"/>
      <c r="HW288" s="47"/>
      <c r="HX288" s="47"/>
      <c r="HY288" s="47"/>
      <c r="HZ288" s="47"/>
      <c r="IA288" s="47"/>
      <c r="IB288" s="47"/>
      <c r="IC288" s="47"/>
      <c r="ID288" s="47"/>
      <c r="IE288" s="47"/>
      <c r="IF288" s="47"/>
      <c r="IG288" s="47"/>
      <c r="IH288" s="47"/>
      <c r="II288" s="47"/>
      <c r="IJ288" s="47"/>
      <c r="IK288" s="47"/>
      <c r="IL288" s="47"/>
      <c r="IM288" s="47"/>
      <c r="IN288" s="47"/>
      <c r="IO288" s="47"/>
      <c r="IP288" s="47"/>
      <c r="IQ288" s="47"/>
      <c r="IR288" s="47"/>
      <c r="IS288" s="47"/>
      <c r="IT288" s="47"/>
      <c r="IU288" s="47"/>
      <c r="IV288" s="47"/>
      <c r="IW288" s="47"/>
      <c r="IX288" s="47"/>
      <c r="IY288" s="47"/>
      <c r="IZ288" s="47"/>
      <c r="JA288" s="47"/>
      <c r="JB288" s="47"/>
      <c r="JC288" s="47"/>
      <c r="JD288" s="47"/>
      <c r="JE288" s="47"/>
      <c r="JF288" s="47"/>
      <c r="JG288" s="47"/>
      <c r="JH288" s="47"/>
      <c r="JI288" s="47"/>
      <c r="JJ288" s="47"/>
      <c r="JK288" s="47"/>
      <c r="JL288" s="47"/>
      <c r="JM288" s="47"/>
      <c r="JN288" s="47"/>
      <c r="JO288" s="47"/>
      <c r="JP288" s="47"/>
      <c r="JQ288" s="47"/>
      <c r="JR288" s="47"/>
      <c r="JS288" s="47"/>
      <c r="JT288" s="47"/>
      <c r="JU288" s="47"/>
      <c r="JV288" s="47"/>
      <c r="JW288" s="47"/>
      <c r="JX288" s="47"/>
      <c r="JY288" s="47"/>
      <c r="JZ288" s="47"/>
      <c r="KA288" s="47"/>
      <c r="KB288" s="47"/>
      <c r="KC288" s="47"/>
      <c r="KD288" s="47"/>
      <c r="KE288" s="47"/>
      <c r="KF288" s="47"/>
      <c r="KG288" s="47"/>
      <c r="KH288" s="47"/>
      <c r="KI288" s="47"/>
      <c r="KJ288" s="47"/>
      <c r="KK288" s="47"/>
      <c r="KL288" s="47"/>
      <c r="KM288" s="47"/>
      <c r="KN288" s="47"/>
      <c r="KO288" s="47"/>
      <c r="KP288" s="47"/>
      <c r="KQ288" s="47"/>
      <c r="KR288" s="47"/>
      <c r="KS288" s="47"/>
      <c r="KT288" s="47"/>
      <c r="KU288" s="47"/>
      <c r="KV288" s="47"/>
      <c r="KW288" s="47"/>
      <c r="KX288" s="47"/>
      <c r="KY288" s="47"/>
      <c r="KZ288" s="47"/>
      <c r="LA288" s="47"/>
      <c r="LB288" s="47"/>
      <c r="LC288" s="47"/>
      <c r="LD288" s="47"/>
      <c r="LE288" s="47"/>
      <c r="LF288" s="47"/>
      <c r="LG288" s="47"/>
      <c r="LH288" s="47"/>
      <c r="LI288" s="47"/>
      <c r="LJ288" s="47"/>
      <c r="LK288" s="47"/>
      <c r="LL288" s="47"/>
      <c r="LM288" s="47"/>
      <c r="LN288" s="47"/>
      <c r="LO288" s="47"/>
      <c r="LP288" s="47"/>
      <c r="LQ288" s="47"/>
      <c r="LR288" s="47"/>
      <c r="LS288" s="47"/>
      <c r="LT288" s="47"/>
      <c r="LU288" s="47"/>
      <c r="LV288" s="47"/>
      <c r="LW288" s="47"/>
      <c r="LX288" s="47"/>
      <c r="LY288" s="47"/>
      <c r="LZ288" s="47"/>
      <c r="MA288" s="47"/>
      <c r="MB288" s="47"/>
      <c r="MC288" s="47"/>
      <c r="MD288" s="47"/>
      <c r="ME288" s="47"/>
      <c r="MF288" s="47"/>
      <c r="MG288" s="47"/>
      <c r="MH288" s="47"/>
      <c r="MI288" s="47"/>
      <c r="MJ288" s="47"/>
      <c r="MK288" s="47"/>
      <c r="ML288" s="47"/>
      <c r="MM288" s="47"/>
      <c r="MN288" s="47"/>
      <c r="MO288" s="47"/>
      <c r="MP288" s="47"/>
      <c r="MQ288" s="47"/>
      <c r="MR288" s="47"/>
      <c r="MS288" s="47"/>
      <c r="MT288" s="47"/>
      <c r="MU288" s="47"/>
      <c r="MV288" s="47"/>
      <c r="MW288" s="47"/>
      <c r="MX288" s="47"/>
      <c r="MY288" s="47"/>
      <c r="MZ288" s="47"/>
      <c r="NA288" s="47"/>
      <c r="NB288" s="47"/>
      <c r="NC288" s="47"/>
      <c r="ND288" s="47"/>
      <c r="NE288" s="47"/>
      <c r="NF288" s="47"/>
      <c r="NG288" s="47"/>
      <c r="NH288" s="47"/>
      <c r="NI288" s="47"/>
      <c r="NJ288" s="47"/>
      <c r="NK288" s="47"/>
      <c r="NL288" s="47"/>
      <c r="NM288" s="47"/>
      <c r="NN288" s="47"/>
      <c r="NO288" s="47"/>
      <c r="NP288" s="47"/>
      <c r="NQ288" s="47"/>
      <c r="NR288" s="47"/>
      <c r="NS288" s="47"/>
      <c r="NT288" s="47"/>
      <c r="NU288" s="47"/>
      <c r="NV288" s="47"/>
      <c r="NW288" s="47"/>
      <c r="NX288" s="47"/>
      <c r="NY288" s="47"/>
      <c r="NZ288" s="47"/>
      <c r="OA288" s="47"/>
      <c r="OB288" s="47"/>
      <c r="OC288" s="47"/>
      <c r="OD288" s="47"/>
      <c r="OE288" s="47"/>
      <c r="OF288" s="47"/>
      <c r="OG288" s="47"/>
      <c r="OH288" s="47"/>
      <c r="OI288" s="47"/>
      <c r="OJ288" s="47"/>
      <c r="OK288" s="47"/>
      <c r="OL288" s="47"/>
      <c r="OM288" s="47"/>
      <c r="ON288" s="47"/>
      <c r="OO288" s="47"/>
      <c r="OP288" s="47"/>
      <c r="OQ288" s="47"/>
      <c r="OR288" s="47"/>
      <c r="OS288" s="47"/>
      <c r="OT288" s="47"/>
      <c r="OU288" s="47"/>
      <c r="OV288" s="47"/>
      <c r="OW288" s="47"/>
      <c r="OX288" s="47"/>
      <c r="OY288" s="47"/>
      <c r="OZ288" s="47"/>
      <c r="PA288" s="47"/>
      <c r="PB288" s="47"/>
      <c r="PC288" s="47"/>
      <c r="PD288" s="47"/>
      <c r="PE288" s="47"/>
      <c r="PF288" s="47"/>
      <c r="PG288" s="47"/>
      <c r="PH288" s="47"/>
      <c r="PI288" s="47"/>
      <c r="PJ288" s="47"/>
      <c r="PK288" s="47"/>
      <c r="PL288" s="47"/>
      <c r="PM288" s="47"/>
      <c r="PN288" s="47"/>
      <c r="PO288" s="47"/>
      <c r="PP288" s="47"/>
      <c r="PQ288" s="47"/>
      <c r="PR288" s="47"/>
      <c r="PS288" s="47"/>
      <c r="PT288" s="47"/>
      <c r="PU288" s="47"/>
      <c r="PV288" s="47"/>
      <c r="PW288" s="47"/>
      <c r="PX288" s="47"/>
      <c r="PY288" s="47"/>
      <c r="PZ288" s="47"/>
      <c r="QA288" s="47"/>
      <c r="QB288" s="47"/>
      <c r="QC288" s="47"/>
      <c r="QD288" s="47"/>
      <c r="QE288" s="47"/>
      <c r="QF288" s="47"/>
      <c r="QG288" s="47"/>
      <c r="QH288" s="47"/>
      <c r="QI288" s="47"/>
      <c r="QJ288" s="47"/>
      <c r="QK288" s="47"/>
      <c r="QL288" s="47"/>
      <c r="QM288" s="47"/>
      <c r="QN288" s="47"/>
      <c r="QO288" s="47"/>
      <c r="QP288" s="47"/>
      <c r="QQ288" s="47"/>
      <c r="QR288" s="47"/>
      <c r="QS288" s="47"/>
      <c r="QT288" s="47"/>
      <c r="QU288" s="47"/>
      <c r="QV288" s="47"/>
      <c r="QW288" s="47"/>
      <c r="QX288" s="47"/>
      <c r="QY288" s="47"/>
      <c r="QZ288" s="47"/>
      <c r="RA288" s="47"/>
      <c r="RB288" s="47"/>
      <c r="RC288" s="47"/>
      <c r="RD288" s="47"/>
      <c r="RE288" s="47"/>
      <c r="RF288" s="47"/>
      <c r="RG288" s="47"/>
      <c r="RH288" s="47"/>
      <c r="RI288" s="47"/>
      <c r="RJ288" s="47"/>
      <c r="RK288" s="47"/>
      <c r="RL288" s="47"/>
      <c r="RM288" s="47"/>
      <c r="RN288" s="47"/>
      <c r="RO288" s="47"/>
      <c r="RP288" s="47"/>
      <c r="RQ288" s="47"/>
      <c r="RR288" s="47"/>
      <c r="RS288" s="47"/>
      <c r="RT288" s="47"/>
      <c r="RU288" s="47"/>
      <c r="RV288" s="47"/>
      <c r="RW288" s="47"/>
      <c r="RX288" s="47"/>
      <c r="RY288" s="47"/>
      <c r="RZ288" s="47"/>
      <c r="SA288" s="47"/>
    </row>
    <row r="289" spans="1:495" s="48" customFormat="1" ht="15" customHeight="1">
      <c r="A289" s="157"/>
      <c r="B289" s="85"/>
      <c r="C289" s="35" t="s">
        <v>5</v>
      </c>
      <c r="D289" s="20">
        <f>D288</f>
        <v>6720.4</v>
      </c>
      <c r="E289" s="20">
        <v>0</v>
      </c>
      <c r="F289" s="20">
        <v>0</v>
      </c>
      <c r="G289" s="1">
        <v>0</v>
      </c>
      <c r="H289" s="85"/>
      <c r="I289" s="85"/>
      <c r="J289" s="176"/>
      <c r="K289" s="75"/>
      <c r="L289" s="75"/>
      <c r="M289" s="82"/>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47"/>
      <c r="DO289" s="47"/>
      <c r="DP289" s="47"/>
      <c r="DQ289" s="47"/>
      <c r="DR289" s="47"/>
      <c r="DS289" s="47"/>
      <c r="DT289" s="47"/>
      <c r="DU289" s="47"/>
      <c r="DV289" s="47"/>
      <c r="DW289" s="47"/>
      <c r="DX289" s="47"/>
      <c r="DY289" s="47"/>
      <c r="DZ289" s="47"/>
      <c r="EA289" s="47"/>
      <c r="EB289" s="47"/>
      <c r="EC289" s="47"/>
      <c r="ED289" s="47"/>
      <c r="EE289" s="47"/>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FZ289" s="47"/>
      <c r="GA289" s="47"/>
      <c r="GB289" s="47"/>
      <c r="GC289" s="47"/>
      <c r="GD289" s="47"/>
      <c r="GE289" s="47"/>
      <c r="GF289" s="47"/>
      <c r="GG289" s="47"/>
      <c r="GH289" s="47"/>
      <c r="GI289" s="47"/>
      <c r="GJ289" s="47"/>
      <c r="GK289" s="47"/>
      <c r="GL289" s="47"/>
      <c r="GM289" s="47"/>
      <c r="GN289" s="47"/>
      <c r="GO289" s="47"/>
      <c r="GP289" s="47"/>
      <c r="GQ289" s="47"/>
      <c r="GR289" s="47"/>
      <c r="GS289" s="47"/>
      <c r="GT289" s="47"/>
      <c r="GU289" s="47"/>
      <c r="GV289" s="47"/>
      <c r="GW289" s="47"/>
      <c r="GX289" s="47"/>
      <c r="GY289" s="47"/>
      <c r="GZ289" s="47"/>
      <c r="HA289" s="47"/>
      <c r="HB289" s="47"/>
      <c r="HC289" s="47"/>
      <c r="HD289" s="47"/>
      <c r="HE289" s="47"/>
      <c r="HF289" s="47"/>
      <c r="HG289" s="47"/>
      <c r="HH289" s="47"/>
      <c r="HI289" s="47"/>
      <c r="HJ289" s="47"/>
      <c r="HK289" s="47"/>
      <c r="HL289" s="47"/>
      <c r="HM289" s="47"/>
      <c r="HN289" s="47"/>
      <c r="HO289" s="47"/>
      <c r="HP289" s="47"/>
      <c r="HQ289" s="47"/>
      <c r="HR289" s="47"/>
      <c r="HS289" s="47"/>
      <c r="HT289" s="47"/>
      <c r="HU289" s="47"/>
      <c r="HV289" s="47"/>
      <c r="HW289" s="47"/>
      <c r="HX289" s="47"/>
      <c r="HY289" s="47"/>
      <c r="HZ289" s="47"/>
      <c r="IA289" s="47"/>
      <c r="IB289" s="47"/>
      <c r="IC289" s="47"/>
      <c r="ID289" s="47"/>
      <c r="IE289" s="47"/>
      <c r="IF289" s="47"/>
      <c r="IG289" s="47"/>
      <c r="IH289" s="47"/>
      <c r="II289" s="47"/>
      <c r="IJ289" s="47"/>
      <c r="IK289" s="47"/>
      <c r="IL289" s="47"/>
      <c r="IM289" s="47"/>
      <c r="IN289" s="47"/>
      <c r="IO289" s="47"/>
      <c r="IP289" s="47"/>
      <c r="IQ289" s="47"/>
      <c r="IR289" s="47"/>
      <c r="IS289" s="47"/>
      <c r="IT289" s="47"/>
      <c r="IU289" s="47"/>
      <c r="IV289" s="47"/>
      <c r="IW289" s="47"/>
      <c r="IX289" s="47"/>
      <c r="IY289" s="47"/>
      <c r="IZ289" s="47"/>
      <c r="JA289" s="47"/>
      <c r="JB289" s="47"/>
      <c r="JC289" s="47"/>
      <c r="JD289" s="47"/>
      <c r="JE289" s="47"/>
      <c r="JF289" s="47"/>
      <c r="JG289" s="47"/>
      <c r="JH289" s="47"/>
      <c r="JI289" s="47"/>
      <c r="JJ289" s="47"/>
      <c r="JK289" s="47"/>
      <c r="JL289" s="47"/>
      <c r="JM289" s="47"/>
      <c r="JN289" s="47"/>
      <c r="JO289" s="47"/>
      <c r="JP289" s="47"/>
      <c r="JQ289" s="47"/>
      <c r="JR289" s="47"/>
      <c r="JS289" s="47"/>
      <c r="JT289" s="47"/>
      <c r="JU289" s="47"/>
      <c r="JV289" s="47"/>
      <c r="JW289" s="47"/>
      <c r="JX289" s="47"/>
      <c r="JY289" s="47"/>
      <c r="JZ289" s="47"/>
      <c r="KA289" s="47"/>
      <c r="KB289" s="47"/>
      <c r="KC289" s="47"/>
      <c r="KD289" s="47"/>
      <c r="KE289" s="47"/>
      <c r="KF289" s="47"/>
      <c r="KG289" s="47"/>
      <c r="KH289" s="47"/>
      <c r="KI289" s="47"/>
      <c r="KJ289" s="47"/>
      <c r="KK289" s="47"/>
      <c r="KL289" s="47"/>
      <c r="KM289" s="47"/>
      <c r="KN289" s="47"/>
      <c r="KO289" s="47"/>
      <c r="KP289" s="47"/>
      <c r="KQ289" s="47"/>
      <c r="KR289" s="47"/>
      <c r="KS289" s="47"/>
      <c r="KT289" s="47"/>
      <c r="KU289" s="47"/>
      <c r="KV289" s="47"/>
      <c r="KW289" s="47"/>
      <c r="KX289" s="47"/>
      <c r="KY289" s="47"/>
      <c r="KZ289" s="47"/>
      <c r="LA289" s="47"/>
      <c r="LB289" s="47"/>
      <c r="LC289" s="47"/>
      <c r="LD289" s="47"/>
      <c r="LE289" s="47"/>
      <c r="LF289" s="47"/>
      <c r="LG289" s="47"/>
      <c r="LH289" s="47"/>
      <c r="LI289" s="47"/>
      <c r="LJ289" s="47"/>
      <c r="LK289" s="47"/>
      <c r="LL289" s="47"/>
      <c r="LM289" s="47"/>
      <c r="LN289" s="47"/>
      <c r="LO289" s="47"/>
      <c r="LP289" s="47"/>
      <c r="LQ289" s="47"/>
      <c r="LR289" s="47"/>
      <c r="LS289" s="47"/>
      <c r="LT289" s="47"/>
      <c r="LU289" s="47"/>
      <c r="LV289" s="47"/>
      <c r="LW289" s="47"/>
      <c r="LX289" s="47"/>
      <c r="LY289" s="47"/>
      <c r="LZ289" s="47"/>
      <c r="MA289" s="47"/>
      <c r="MB289" s="47"/>
      <c r="MC289" s="47"/>
      <c r="MD289" s="47"/>
      <c r="ME289" s="47"/>
      <c r="MF289" s="47"/>
      <c r="MG289" s="47"/>
      <c r="MH289" s="47"/>
      <c r="MI289" s="47"/>
      <c r="MJ289" s="47"/>
      <c r="MK289" s="47"/>
      <c r="ML289" s="47"/>
      <c r="MM289" s="47"/>
      <c r="MN289" s="47"/>
      <c r="MO289" s="47"/>
      <c r="MP289" s="47"/>
      <c r="MQ289" s="47"/>
      <c r="MR289" s="47"/>
      <c r="MS289" s="47"/>
      <c r="MT289" s="47"/>
      <c r="MU289" s="47"/>
      <c r="MV289" s="47"/>
      <c r="MW289" s="47"/>
      <c r="MX289" s="47"/>
      <c r="MY289" s="47"/>
      <c r="MZ289" s="47"/>
      <c r="NA289" s="47"/>
      <c r="NB289" s="47"/>
      <c r="NC289" s="47"/>
      <c r="ND289" s="47"/>
      <c r="NE289" s="47"/>
      <c r="NF289" s="47"/>
      <c r="NG289" s="47"/>
      <c r="NH289" s="47"/>
      <c r="NI289" s="47"/>
      <c r="NJ289" s="47"/>
      <c r="NK289" s="47"/>
      <c r="NL289" s="47"/>
      <c r="NM289" s="47"/>
      <c r="NN289" s="47"/>
      <c r="NO289" s="47"/>
      <c r="NP289" s="47"/>
      <c r="NQ289" s="47"/>
      <c r="NR289" s="47"/>
      <c r="NS289" s="47"/>
      <c r="NT289" s="47"/>
      <c r="NU289" s="47"/>
      <c r="NV289" s="47"/>
      <c r="NW289" s="47"/>
      <c r="NX289" s="47"/>
      <c r="NY289" s="47"/>
      <c r="NZ289" s="47"/>
      <c r="OA289" s="47"/>
      <c r="OB289" s="47"/>
      <c r="OC289" s="47"/>
      <c r="OD289" s="47"/>
      <c r="OE289" s="47"/>
      <c r="OF289" s="47"/>
      <c r="OG289" s="47"/>
      <c r="OH289" s="47"/>
      <c r="OI289" s="47"/>
      <c r="OJ289" s="47"/>
      <c r="OK289" s="47"/>
      <c r="OL289" s="47"/>
      <c r="OM289" s="47"/>
      <c r="ON289" s="47"/>
      <c r="OO289" s="47"/>
      <c r="OP289" s="47"/>
      <c r="OQ289" s="47"/>
      <c r="OR289" s="47"/>
      <c r="OS289" s="47"/>
      <c r="OT289" s="47"/>
      <c r="OU289" s="47"/>
      <c r="OV289" s="47"/>
      <c r="OW289" s="47"/>
      <c r="OX289" s="47"/>
      <c r="OY289" s="47"/>
      <c r="OZ289" s="47"/>
      <c r="PA289" s="47"/>
      <c r="PB289" s="47"/>
      <c r="PC289" s="47"/>
      <c r="PD289" s="47"/>
      <c r="PE289" s="47"/>
      <c r="PF289" s="47"/>
      <c r="PG289" s="47"/>
      <c r="PH289" s="47"/>
      <c r="PI289" s="47"/>
      <c r="PJ289" s="47"/>
      <c r="PK289" s="47"/>
      <c r="PL289" s="47"/>
      <c r="PM289" s="47"/>
      <c r="PN289" s="47"/>
      <c r="PO289" s="47"/>
      <c r="PP289" s="47"/>
      <c r="PQ289" s="47"/>
      <c r="PR289" s="47"/>
      <c r="PS289" s="47"/>
      <c r="PT289" s="47"/>
      <c r="PU289" s="47"/>
      <c r="PV289" s="47"/>
      <c r="PW289" s="47"/>
      <c r="PX289" s="47"/>
      <c r="PY289" s="47"/>
      <c r="PZ289" s="47"/>
      <c r="QA289" s="47"/>
      <c r="QB289" s="47"/>
      <c r="QC289" s="47"/>
      <c r="QD289" s="47"/>
      <c r="QE289" s="47"/>
      <c r="QF289" s="47"/>
      <c r="QG289" s="47"/>
      <c r="QH289" s="47"/>
      <c r="QI289" s="47"/>
      <c r="QJ289" s="47"/>
      <c r="QK289" s="47"/>
      <c r="QL289" s="47"/>
      <c r="QM289" s="47"/>
      <c r="QN289" s="47"/>
      <c r="QO289" s="47"/>
      <c r="QP289" s="47"/>
      <c r="QQ289" s="47"/>
      <c r="QR289" s="47"/>
      <c r="QS289" s="47"/>
      <c r="QT289" s="47"/>
      <c r="QU289" s="47"/>
      <c r="QV289" s="47"/>
      <c r="QW289" s="47"/>
      <c r="QX289" s="47"/>
      <c r="QY289" s="47"/>
      <c r="QZ289" s="47"/>
      <c r="RA289" s="47"/>
      <c r="RB289" s="47"/>
      <c r="RC289" s="47"/>
      <c r="RD289" s="47"/>
      <c r="RE289" s="47"/>
      <c r="RF289" s="47"/>
      <c r="RG289" s="47"/>
      <c r="RH289" s="47"/>
      <c r="RI289" s="47"/>
      <c r="RJ289" s="47"/>
      <c r="RK289" s="47"/>
      <c r="RL289" s="47"/>
      <c r="RM289" s="47"/>
      <c r="RN289" s="47"/>
      <c r="RO289" s="47"/>
      <c r="RP289" s="47"/>
      <c r="RQ289" s="47"/>
      <c r="RR289" s="47"/>
      <c r="RS289" s="47"/>
      <c r="RT289" s="47"/>
      <c r="RU289" s="47"/>
      <c r="RV289" s="47"/>
      <c r="RW289" s="47"/>
      <c r="RX289" s="47"/>
      <c r="RY289" s="47"/>
      <c r="RZ289" s="47"/>
      <c r="SA289" s="47"/>
    </row>
    <row r="290" spans="1:495" s="48" customFormat="1" ht="15" customHeight="1">
      <c r="A290" s="157"/>
      <c r="B290" s="85"/>
      <c r="C290" s="35" t="s">
        <v>6</v>
      </c>
      <c r="D290" s="20">
        <v>0</v>
      </c>
      <c r="E290" s="20">
        <v>0</v>
      </c>
      <c r="F290" s="20">
        <v>0</v>
      </c>
      <c r="G290" s="1">
        <v>0</v>
      </c>
      <c r="H290" s="85"/>
      <c r="I290" s="85"/>
      <c r="J290" s="176"/>
      <c r="K290" s="75"/>
      <c r="L290" s="75"/>
      <c r="M290" s="82"/>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c r="CU290" s="47"/>
      <c r="CV290" s="47"/>
      <c r="CW290" s="47"/>
      <c r="CX290" s="47"/>
      <c r="CY290" s="47"/>
      <c r="CZ290" s="47"/>
      <c r="DA290" s="47"/>
      <c r="DB290" s="47"/>
      <c r="DC290" s="47"/>
      <c r="DD290" s="47"/>
      <c r="DE290" s="47"/>
      <c r="DF290" s="47"/>
      <c r="DG290" s="47"/>
      <c r="DH290" s="47"/>
      <c r="DI290" s="47"/>
      <c r="DJ290" s="47"/>
      <c r="DK290" s="47"/>
      <c r="DL290" s="47"/>
      <c r="DM290" s="47"/>
      <c r="DN290" s="47"/>
      <c r="DO290" s="47"/>
      <c r="DP290" s="47"/>
      <c r="DQ290" s="47"/>
      <c r="DR290" s="47"/>
      <c r="DS290" s="47"/>
      <c r="DT290" s="47"/>
      <c r="DU290" s="47"/>
      <c r="DV290" s="47"/>
      <c r="DW290" s="47"/>
      <c r="DX290" s="47"/>
      <c r="DY290" s="47"/>
      <c r="DZ290" s="47"/>
      <c r="EA290" s="47"/>
      <c r="EB290" s="47"/>
      <c r="EC290" s="47"/>
      <c r="ED290" s="47"/>
      <c r="EE290" s="47"/>
      <c r="EF290" s="47"/>
      <c r="EG290" s="47"/>
      <c r="EH290" s="47"/>
      <c r="EI290" s="47"/>
      <c r="EJ290" s="47"/>
      <c r="EK290" s="47"/>
      <c r="EL290" s="47"/>
      <c r="EM290" s="47"/>
      <c r="EN290" s="47"/>
      <c r="EO290" s="47"/>
      <c r="EP290" s="47"/>
      <c r="EQ290" s="47"/>
      <c r="ER290" s="47"/>
      <c r="ES290" s="47"/>
      <c r="ET290" s="47"/>
      <c r="EU290" s="47"/>
      <c r="EV290" s="47"/>
      <c r="EW290" s="47"/>
      <c r="EX290" s="47"/>
      <c r="EY290" s="47"/>
      <c r="EZ290" s="47"/>
      <c r="FA290" s="47"/>
      <c r="FB290" s="47"/>
      <c r="FC290" s="47"/>
      <c r="FD290" s="47"/>
      <c r="FE290" s="47"/>
      <c r="FF290" s="47"/>
      <c r="FG290" s="47"/>
      <c r="FH290" s="47"/>
      <c r="FI290" s="47"/>
      <c r="FJ290" s="47"/>
      <c r="FK290" s="47"/>
      <c r="FL290" s="47"/>
      <c r="FM290" s="47"/>
      <c r="FN290" s="47"/>
      <c r="FO290" s="47"/>
      <c r="FP290" s="47"/>
      <c r="FQ290" s="47"/>
      <c r="FR290" s="47"/>
      <c r="FS290" s="47"/>
      <c r="FT290" s="47"/>
      <c r="FU290" s="47"/>
      <c r="FV290" s="47"/>
      <c r="FW290" s="47"/>
      <c r="FX290" s="47"/>
      <c r="FY290" s="47"/>
      <c r="FZ290" s="47"/>
      <c r="GA290" s="47"/>
      <c r="GB290" s="47"/>
      <c r="GC290" s="47"/>
      <c r="GD290" s="47"/>
      <c r="GE290" s="47"/>
      <c r="GF290" s="47"/>
      <c r="GG290" s="47"/>
      <c r="GH290" s="47"/>
      <c r="GI290" s="47"/>
      <c r="GJ290" s="47"/>
      <c r="GK290" s="47"/>
      <c r="GL290" s="47"/>
      <c r="GM290" s="47"/>
      <c r="GN290" s="47"/>
      <c r="GO290" s="47"/>
      <c r="GP290" s="47"/>
      <c r="GQ290" s="47"/>
      <c r="GR290" s="47"/>
      <c r="GS290" s="47"/>
      <c r="GT290" s="47"/>
      <c r="GU290" s="47"/>
      <c r="GV290" s="47"/>
      <c r="GW290" s="47"/>
      <c r="GX290" s="47"/>
      <c r="GY290" s="47"/>
      <c r="GZ290" s="47"/>
      <c r="HA290" s="47"/>
      <c r="HB290" s="47"/>
      <c r="HC290" s="47"/>
      <c r="HD290" s="47"/>
      <c r="HE290" s="47"/>
      <c r="HF290" s="47"/>
      <c r="HG290" s="47"/>
      <c r="HH290" s="47"/>
      <c r="HI290" s="47"/>
      <c r="HJ290" s="47"/>
      <c r="HK290" s="47"/>
      <c r="HL290" s="47"/>
      <c r="HM290" s="47"/>
      <c r="HN290" s="47"/>
      <c r="HO290" s="47"/>
      <c r="HP290" s="47"/>
      <c r="HQ290" s="47"/>
      <c r="HR290" s="47"/>
      <c r="HS290" s="47"/>
      <c r="HT290" s="47"/>
      <c r="HU290" s="47"/>
      <c r="HV290" s="47"/>
      <c r="HW290" s="47"/>
      <c r="HX290" s="47"/>
      <c r="HY290" s="47"/>
      <c r="HZ290" s="47"/>
      <c r="IA290" s="47"/>
      <c r="IB290" s="47"/>
      <c r="IC290" s="47"/>
      <c r="ID290" s="47"/>
      <c r="IE290" s="47"/>
      <c r="IF290" s="47"/>
      <c r="IG290" s="47"/>
      <c r="IH290" s="47"/>
      <c r="II290" s="47"/>
      <c r="IJ290" s="47"/>
      <c r="IK290" s="47"/>
      <c r="IL290" s="47"/>
      <c r="IM290" s="47"/>
      <c r="IN290" s="47"/>
      <c r="IO290" s="47"/>
      <c r="IP290" s="47"/>
      <c r="IQ290" s="47"/>
      <c r="IR290" s="47"/>
      <c r="IS290" s="47"/>
      <c r="IT290" s="47"/>
      <c r="IU290" s="47"/>
      <c r="IV290" s="47"/>
      <c r="IW290" s="47"/>
      <c r="IX290" s="47"/>
      <c r="IY290" s="47"/>
      <c r="IZ290" s="47"/>
      <c r="JA290" s="47"/>
      <c r="JB290" s="47"/>
      <c r="JC290" s="47"/>
      <c r="JD290" s="47"/>
      <c r="JE290" s="47"/>
      <c r="JF290" s="47"/>
      <c r="JG290" s="47"/>
      <c r="JH290" s="47"/>
      <c r="JI290" s="47"/>
      <c r="JJ290" s="47"/>
      <c r="JK290" s="47"/>
      <c r="JL290" s="47"/>
      <c r="JM290" s="47"/>
      <c r="JN290" s="47"/>
      <c r="JO290" s="47"/>
      <c r="JP290" s="47"/>
      <c r="JQ290" s="47"/>
      <c r="JR290" s="47"/>
      <c r="JS290" s="47"/>
      <c r="JT290" s="47"/>
      <c r="JU290" s="47"/>
      <c r="JV290" s="47"/>
      <c r="JW290" s="47"/>
      <c r="JX290" s="47"/>
      <c r="JY290" s="47"/>
      <c r="JZ290" s="47"/>
      <c r="KA290" s="47"/>
      <c r="KB290" s="47"/>
      <c r="KC290" s="47"/>
      <c r="KD290" s="47"/>
      <c r="KE290" s="47"/>
      <c r="KF290" s="47"/>
      <c r="KG290" s="47"/>
      <c r="KH290" s="47"/>
      <c r="KI290" s="47"/>
      <c r="KJ290" s="47"/>
      <c r="KK290" s="47"/>
      <c r="KL290" s="47"/>
      <c r="KM290" s="47"/>
      <c r="KN290" s="47"/>
      <c r="KO290" s="47"/>
      <c r="KP290" s="47"/>
      <c r="KQ290" s="47"/>
      <c r="KR290" s="47"/>
      <c r="KS290" s="47"/>
      <c r="KT290" s="47"/>
      <c r="KU290" s="47"/>
      <c r="KV290" s="47"/>
      <c r="KW290" s="47"/>
      <c r="KX290" s="47"/>
      <c r="KY290" s="47"/>
      <c r="KZ290" s="47"/>
      <c r="LA290" s="47"/>
      <c r="LB290" s="47"/>
      <c r="LC290" s="47"/>
      <c r="LD290" s="47"/>
      <c r="LE290" s="47"/>
      <c r="LF290" s="47"/>
      <c r="LG290" s="47"/>
      <c r="LH290" s="47"/>
      <c r="LI290" s="47"/>
      <c r="LJ290" s="47"/>
      <c r="LK290" s="47"/>
      <c r="LL290" s="47"/>
      <c r="LM290" s="47"/>
      <c r="LN290" s="47"/>
      <c r="LO290" s="47"/>
      <c r="LP290" s="47"/>
      <c r="LQ290" s="47"/>
      <c r="LR290" s="47"/>
      <c r="LS290" s="47"/>
      <c r="LT290" s="47"/>
      <c r="LU290" s="47"/>
      <c r="LV290" s="47"/>
      <c r="LW290" s="47"/>
      <c r="LX290" s="47"/>
      <c r="LY290" s="47"/>
      <c r="LZ290" s="47"/>
      <c r="MA290" s="47"/>
      <c r="MB290" s="47"/>
      <c r="MC290" s="47"/>
      <c r="MD290" s="47"/>
      <c r="ME290" s="47"/>
      <c r="MF290" s="47"/>
      <c r="MG290" s="47"/>
      <c r="MH290" s="47"/>
      <c r="MI290" s="47"/>
      <c r="MJ290" s="47"/>
      <c r="MK290" s="47"/>
      <c r="ML290" s="47"/>
      <c r="MM290" s="47"/>
      <c r="MN290" s="47"/>
      <c r="MO290" s="47"/>
      <c r="MP290" s="47"/>
      <c r="MQ290" s="47"/>
      <c r="MR290" s="47"/>
      <c r="MS290" s="47"/>
      <c r="MT290" s="47"/>
      <c r="MU290" s="47"/>
      <c r="MV290" s="47"/>
      <c r="MW290" s="47"/>
      <c r="MX290" s="47"/>
      <c r="MY290" s="47"/>
      <c r="MZ290" s="47"/>
      <c r="NA290" s="47"/>
      <c r="NB290" s="47"/>
      <c r="NC290" s="47"/>
      <c r="ND290" s="47"/>
      <c r="NE290" s="47"/>
      <c r="NF290" s="47"/>
      <c r="NG290" s="47"/>
      <c r="NH290" s="47"/>
      <c r="NI290" s="47"/>
      <c r="NJ290" s="47"/>
      <c r="NK290" s="47"/>
      <c r="NL290" s="47"/>
      <c r="NM290" s="47"/>
      <c r="NN290" s="47"/>
      <c r="NO290" s="47"/>
      <c r="NP290" s="47"/>
      <c r="NQ290" s="47"/>
      <c r="NR290" s="47"/>
      <c r="NS290" s="47"/>
      <c r="NT290" s="47"/>
      <c r="NU290" s="47"/>
      <c r="NV290" s="47"/>
      <c r="NW290" s="47"/>
      <c r="NX290" s="47"/>
      <c r="NY290" s="47"/>
      <c r="NZ290" s="47"/>
      <c r="OA290" s="47"/>
      <c r="OB290" s="47"/>
      <c r="OC290" s="47"/>
      <c r="OD290" s="47"/>
      <c r="OE290" s="47"/>
      <c r="OF290" s="47"/>
      <c r="OG290" s="47"/>
      <c r="OH290" s="47"/>
      <c r="OI290" s="47"/>
      <c r="OJ290" s="47"/>
      <c r="OK290" s="47"/>
      <c r="OL290" s="47"/>
      <c r="OM290" s="47"/>
      <c r="ON290" s="47"/>
      <c r="OO290" s="47"/>
      <c r="OP290" s="47"/>
      <c r="OQ290" s="47"/>
      <c r="OR290" s="47"/>
      <c r="OS290" s="47"/>
      <c r="OT290" s="47"/>
      <c r="OU290" s="47"/>
      <c r="OV290" s="47"/>
      <c r="OW290" s="47"/>
      <c r="OX290" s="47"/>
      <c r="OY290" s="47"/>
      <c r="OZ290" s="47"/>
      <c r="PA290" s="47"/>
      <c r="PB290" s="47"/>
      <c r="PC290" s="47"/>
      <c r="PD290" s="47"/>
      <c r="PE290" s="47"/>
      <c r="PF290" s="47"/>
      <c r="PG290" s="47"/>
      <c r="PH290" s="47"/>
      <c r="PI290" s="47"/>
      <c r="PJ290" s="47"/>
      <c r="PK290" s="47"/>
      <c r="PL290" s="47"/>
      <c r="PM290" s="47"/>
      <c r="PN290" s="47"/>
      <c r="PO290" s="47"/>
      <c r="PP290" s="47"/>
      <c r="PQ290" s="47"/>
      <c r="PR290" s="47"/>
      <c r="PS290" s="47"/>
      <c r="PT290" s="47"/>
      <c r="PU290" s="47"/>
      <c r="PV290" s="47"/>
      <c r="PW290" s="47"/>
      <c r="PX290" s="47"/>
      <c r="PY290" s="47"/>
      <c r="PZ290" s="47"/>
      <c r="QA290" s="47"/>
      <c r="QB290" s="47"/>
      <c r="QC290" s="47"/>
      <c r="QD290" s="47"/>
      <c r="QE290" s="47"/>
      <c r="QF290" s="47"/>
      <c r="QG290" s="47"/>
      <c r="QH290" s="47"/>
      <c r="QI290" s="47"/>
      <c r="QJ290" s="47"/>
      <c r="QK290" s="47"/>
      <c r="QL290" s="47"/>
      <c r="QM290" s="47"/>
      <c r="QN290" s="47"/>
      <c r="QO290" s="47"/>
      <c r="QP290" s="47"/>
      <c r="QQ290" s="47"/>
      <c r="QR290" s="47"/>
      <c r="QS290" s="47"/>
      <c r="QT290" s="47"/>
      <c r="QU290" s="47"/>
      <c r="QV290" s="47"/>
      <c r="QW290" s="47"/>
      <c r="QX290" s="47"/>
      <c r="QY290" s="47"/>
      <c r="QZ290" s="47"/>
      <c r="RA290" s="47"/>
      <c r="RB290" s="47"/>
      <c r="RC290" s="47"/>
      <c r="RD290" s="47"/>
      <c r="RE290" s="47"/>
      <c r="RF290" s="47"/>
      <c r="RG290" s="47"/>
      <c r="RH290" s="47"/>
      <c r="RI290" s="47"/>
      <c r="RJ290" s="47"/>
      <c r="RK290" s="47"/>
      <c r="RL290" s="47"/>
      <c r="RM290" s="47"/>
      <c r="RN290" s="47"/>
      <c r="RO290" s="47"/>
      <c r="RP290" s="47"/>
      <c r="RQ290" s="47"/>
      <c r="RR290" s="47"/>
      <c r="RS290" s="47"/>
      <c r="RT290" s="47"/>
      <c r="RU290" s="47"/>
      <c r="RV290" s="47"/>
      <c r="RW290" s="47"/>
      <c r="RX290" s="47"/>
      <c r="RY290" s="47"/>
      <c r="RZ290" s="47"/>
      <c r="SA290" s="47"/>
    </row>
    <row r="291" spans="1:495" s="48" customFormat="1" ht="15" customHeight="1">
      <c r="A291" s="157"/>
      <c r="B291" s="85"/>
      <c r="C291" s="35" t="s">
        <v>7</v>
      </c>
      <c r="D291" s="20">
        <v>0</v>
      </c>
      <c r="E291" s="20">
        <v>0</v>
      </c>
      <c r="F291" s="20">
        <v>0</v>
      </c>
      <c r="G291" s="1">
        <v>0</v>
      </c>
      <c r="H291" s="85"/>
      <c r="I291" s="85"/>
      <c r="J291" s="176"/>
      <c r="K291" s="75"/>
      <c r="L291" s="75"/>
      <c r="M291" s="82"/>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c r="CU291" s="47"/>
      <c r="CV291" s="47"/>
      <c r="CW291" s="47"/>
      <c r="CX291" s="47"/>
      <c r="CY291" s="47"/>
      <c r="CZ291" s="47"/>
      <c r="DA291" s="47"/>
      <c r="DB291" s="47"/>
      <c r="DC291" s="47"/>
      <c r="DD291" s="47"/>
      <c r="DE291" s="47"/>
      <c r="DF291" s="47"/>
      <c r="DG291" s="47"/>
      <c r="DH291" s="47"/>
      <c r="DI291" s="47"/>
      <c r="DJ291" s="47"/>
      <c r="DK291" s="47"/>
      <c r="DL291" s="47"/>
      <c r="DM291" s="47"/>
      <c r="DN291" s="47"/>
      <c r="DO291" s="47"/>
      <c r="DP291" s="47"/>
      <c r="DQ291" s="47"/>
      <c r="DR291" s="47"/>
      <c r="DS291" s="47"/>
      <c r="DT291" s="47"/>
      <c r="DU291" s="47"/>
      <c r="DV291" s="47"/>
      <c r="DW291" s="47"/>
      <c r="DX291" s="47"/>
      <c r="DY291" s="47"/>
      <c r="DZ291" s="47"/>
      <c r="EA291" s="47"/>
      <c r="EB291" s="47"/>
      <c r="EC291" s="47"/>
      <c r="ED291" s="47"/>
      <c r="EE291" s="47"/>
      <c r="EF291" s="47"/>
      <c r="EG291" s="47"/>
      <c r="EH291" s="47"/>
      <c r="EI291" s="47"/>
      <c r="EJ291" s="47"/>
      <c r="EK291" s="47"/>
      <c r="EL291" s="47"/>
      <c r="EM291" s="47"/>
      <c r="EN291" s="47"/>
      <c r="EO291" s="47"/>
      <c r="EP291" s="47"/>
      <c r="EQ291" s="47"/>
      <c r="ER291" s="47"/>
      <c r="ES291" s="47"/>
      <c r="ET291" s="47"/>
      <c r="EU291" s="47"/>
      <c r="EV291" s="47"/>
      <c r="EW291" s="47"/>
      <c r="EX291" s="47"/>
      <c r="EY291" s="47"/>
      <c r="EZ291" s="47"/>
      <c r="FA291" s="47"/>
      <c r="FB291" s="47"/>
      <c r="FC291" s="47"/>
      <c r="FD291" s="47"/>
      <c r="FE291" s="47"/>
      <c r="FF291" s="47"/>
      <c r="FG291" s="47"/>
      <c r="FH291" s="47"/>
      <c r="FI291" s="47"/>
      <c r="FJ291" s="47"/>
      <c r="FK291" s="47"/>
      <c r="FL291" s="47"/>
      <c r="FM291" s="47"/>
      <c r="FN291" s="47"/>
      <c r="FO291" s="47"/>
      <c r="FP291" s="47"/>
      <c r="FQ291" s="47"/>
      <c r="FR291" s="47"/>
      <c r="FS291" s="47"/>
      <c r="FT291" s="47"/>
      <c r="FU291" s="47"/>
      <c r="FV291" s="47"/>
      <c r="FW291" s="47"/>
      <c r="FX291" s="47"/>
      <c r="FY291" s="47"/>
      <c r="FZ291" s="47"/>
      <c r="GA291" s="47"/>
      <c r="GB291" s="47"/>
      <c r="GC291" s="47"/>
      <c r="GD291" s="47"/>
      <c r="GE291" s="47"/>
      <c r="GF291" s="47"/>
      <c r="GG291" s="47"/>
      <c r="GH291" s="47"/>
      <c r="GI291" s="47"/>
      <c r="GJ291" s="47"/>
      <c r="GK291" s="47"/>
      <c r="GL291" s="47"/>
      <c r="GM291" s="47"/>
      <c r="GN291" s="47"/>
      <c r="GO291" s="47"/>
      <c r="GP291" s="47"/>
      <c r="GQ291" s="47"/>
      <c r="GR291" s="47"/>
      <c r="GS291" s="47"/>
      <c r="GT291" s="47"/>
      <c r="GU291" s="47"/>
      <c r="GV291" s="47"/>
      <c r="GW291" s="47"/>
      <c r="GX291" s="47"/>
      <c r="GY291" s="47"/>
      <c r="GZ291" s="47"/>
      <c r="HA291" s="47"/>
      <c r="HB291" s="47"/>
      <c r="HC291" s="47"/>
      <c r="HD291" s="47"/>
      <c r="HE291" s="47"/>
      <c r="HF291" s="47"/>
      <c r="HG291" s="47"/>
      <c r="HH291" s="47"/>
      <c r="HI291" s="47"/>
      <c r="HJ291" s="47"/>
      <c r="HK291" s="47"/>
      <c r="HL291" s="47"/>
      <c r="HM291" s="47"/>
      <c r="HN291" s="47"/>
      <c r="HO291" s="47"/>
      <c r="HP291" s="47"/>
      <c r="HQ291" s="47"/>
      <c r="HR291" s="47"/>
      <c r="HS291" s="47"/>
      <c r="HT291" s="47"/>
      <c r="HU291" s="47"/>
      <c r="HV291" s="47"/>
      <c r="HW291" s="47"/>
      <c r="HX291" s="47"/>
      <c r="HY291" s="47"/>
      <c r="HZ291" s="47"/>
      <c r="IA291" s="47"/>
      <c r="IB291" s="47"/>
      <c r="IC291" s="47"/>
      <c r="ID291" s="47"/>
      <c r="IE291" s="47"/>
      <c r="IF291" s="47"/>
      <c r="IG291" s="47"/>
      <c r="IH291" s="47"/>
      <c r="II291" s="47"/>
      <c r="IJ291" s="47"/>
      <c r="IK291" s="47"/>
      <c r="IL291" s="47"/>
      <c r="IM291" s="47"/>
      <c r="IN291" s="47"/>
      <c r="IO291" s="47"/>
      <c r="IP291" s="47"/>
      <c r="IQ291" s="47"/>
      <c r="IR291" s="47"/>
      <c r="IS291" s="47"/>
      <c r="IT291" s="47"/>
      <c r="IU291" s="47"/>
      <c r="IV291" s="47"/>
      <c r="IW291" s="47"/>
      <c r="IX291" s="47"/>
      <c r="IY291" s="47"/>
      <c r="IZ291" s="47"/>
      <c r="JA291" s="47"/>
      <c r="JB291" s="47"/>
      <c r="JC291" s="47"/>
      <c r="JD291" s="47"/>
      <c r="JE291" s="47"/>
      <c r="JF291" s="47"/>
      <c r="JG291" s="47"/>
      <c r="JH291" s="47"/>
      <c r="JI291" s="47"/>
      <c r="JJ291" s="47"/>
      <c r="JK291" s="47"/>
      <c r="JL291" s="47"/>
      <c r="JM291" s="47"/>
      <c r="JN291" s="47"/>
      <c r="JO291" s="47"/>
      <c r="JP291" s="47"/>
      <c r="JQ291" s="47"/>
      <c r="JR291" s="47"/>
      <c r="JS291" s="47"/>
      <c r="JT291" s="47"/>
      <c r="JU291" s="47"/>
      <c r="JV291" s="47"/>
      <c r="JW291" s="47"/>
      <c r="JX291" s="47"/>
      <c r="JY291" s="47"/>
      <c r="JZ291" s="47"/>
      <c r="KA291" s="47"/>
      <c r="KB291" s="47"/>
      <c r="KC291" s="47"/>
      <c r="KD291" s="47"/>
      <c r="KE291" s="47"/>
      <c r="KF291" s="47"/>
      <c r="KG291" s="47"/>
      <c r="KH291" s="47"/>
      <c r="KI291" s="47"/>
      <c r="KJ291" s="47"/>
      <c r="KK291" s="47"/>
      <c r="KL291" s="47"/>
      <c r="KM291" s="47"/>
      <c r="KN291" s="47"/>
      <c r="KO291" s="47"/>
      <c r="KP291" s="47"/>
      <c r="KQ291" s="47"/>
      <c r="KR291" s="47"/>
      <c r="KS291" s="47"/>
      <c r="KT291" s="47"/>
      <c r="KU291" s="47"/>
      <c r="KV291" s="47"/>
      <c r="KW291" s="47"/>
      <c r="KX291" s="47"/>
      <c r="KY291" s="47"/>
      <c r="KZ291" s="47"/>
      <c r="LA291" s="47"/>
      <c r="LB291" s="47"/>
      <c r="LC291" s="47"/>
      <c r="LD291" s="47"/>
      <c r="LE291" s="47"/>
      <c r="LF291" s="47"/>
      <c r="LG291" s="47"/>
      <c r="LH291" s="47"/>
      <c r="LI291" s="47"/>
      <c r="LJ291" s="47"/>
      <c r="LK291" s="47"/>
      <c r="LL291" s="47"/>
      <c r="LM291" s="47"/>
      <c r="LN291" s="47"/>
      <c r="LO291" s="47"/>
      <c r="LP291" s="47"/>
      <c r="LQ291" s="47"/>
      <c r="LR291" s="47"/>
      <c r="LS291" s="47"/>
      <c r="LT291" s="47"/>
      <c r="LU291" s="47"/>
      <c r="LV291" s="47"/>
      <c r="LW291" s="47"/>
      <c r="LX291" s="47"/>
      <c r="LY291" s="47"/>
      <c r="LZ291" s="47"/>
      <c r="MA291" s="47"/>
      <c r="MB291" s="47"/>
      <c r="MC291" s="47"/>
      <c r="MD291" s="47"/>
      <c r="ME291" s="47"/>
      <c r="MF291" s="47"/>
      <c r="MG291" s="47"/>
      <c r="MH291" s="47"/>
      <c r="MI291" s="47"/>
      <c r="MJ291" s="47"/>
      <c r="MK291" s="47"/>
      <c r="ML291" s="47"/>
      <c r="MM291" s="47"/>
      <c r="MN291" s="47"/>
      <c r="MO291" s="47"/>
      <c r="MP291" s="47"/>
      <c r="MQ291" s="47"/>
      <c r="MR291" s="47"/>
      <c r="MS291" s="47"/>
      <c r="MT291" s="47"/>
      <c r="MU291" s="47"/>
      <c r="MV291" s="47"/>
      <c r="MW291" s="47"/>
      <c r="MX291" s="47"/>
      <c r="MY291" s="47"/>
      <c r="MZ291" s="47"/>
      <c r="NA291" s="47"/>
      <c r="NB291" s="47"/>
      <c r="NC291" s="47"/>
      <c r="ND291" s="47"/>
      <c r="NE291" s="47"/>
      <c r="NF291" s="47"/>
      <c r="NG291" s="47"/>
      <c r="NH291" s="47"/>
      <c r="NI291" s="47"/>
      <c r="NJ291" s="47"/>
      <c r="NK291" s="47"/>
      <c r="NL291" s="47"/>
      <c r="NM291" s="47"/>
      <c r="NN291" s="47"/>
      <c r="NO291" s="47"/>
      <c r="NP291" s="47"/>
      <c r="NQ291" s="47"/>
      <c r="NR291" s="47"/>
      <c r="NS291" s="47"/>
      <c r="NT291" s="47"/>
      <c r="NU291" s="47"/>
      <c r="NV291" s="47"/>
      <c r="NW291" s="47"/>
      <c r="NX291" s="47"/>
      <c r="NY291" s="47"/>
      <c r="NZ291" s="47"/>
      <c r="OA291" s="47"/>
      <c r="OB291" s="47"/>
      <c r="OC291" s="47"/>
      <c r="OD291" s="47"/>
      <c r="OE291" s="47"/>
      <c r="OF291" s="47"/>
      <c r="OG291" s="47"/>
      <c r="OH291" s="47"/>
      <c r="OI291" s="47"/>
      <c r="OJ291" s="47"/>
      <c r="OK291" s="47"/>
      <c r="OL291" s="47"/>
      <c r="OM291" s="47"/>
      <c r="ON291" s="47"/>
      <c r="OO291" s="47"/>
      <c r="OP291" s="47"/>
      <c r="OQ291" s="47"/>
      <c r="OR291" s="47"/>
      <c r="OS291" s="47"/>
      <c r="OT291" s="47"/>
      <c r="OU291" s="47"/>
      <c r="OV291" s="47"/>
      <c r="OW291" s="47"/>
      <c r="OX291" s="47"/>
      <c r="OY291" s="47"/>
      <c r="OZ291" s="47"/>
      <c r="PA291" s="47"/>
      <c r="PB291" s="47"/>
      <c r="PC291" s="47"/>
      <c r="PD291" s="47"/>
      <c r="PE291" s="47"/>
      <c r="PF291" s="47"/>
      <c r="PG291" s="47"/>
      <c r="PH291" s="47"/>
      <c r="PI291" s="47"/>
      <c r="PJ291" s="47"/>
      <c r="PK291" s="47"/>
      <c r="PL291" s="47"/>
      <c r="PM291" s="47"/>
      <c r="PN291" s="47"/>
      <c r="PO291" s="47"/>
      <c r="PP291" s="47"/>
      <c r="PQ291" s="47"/>
      <c r="PR291" s="47"/>
      <c r="PS291" s="47"/>
      <c r="PT291" s="47"/>
      <c r="PU291" s="47"/>
      <c r="PV291" s="47"/>
      <c r="PW291" s="47"/>
      <c r="PX291" s="47"/>
      <c r="PY291" s="47"/>
      <c r="PZ291" s="47"/>
      <c r="QA291" s="47"/>
      <c r="QB291" s="47"/>
      <c r="QC291" s="47"/>
      <c r="QD291" s="47"/>
      <c r="QE291" s="47"/>
      <c r="QF291" s="47"/>
      <c r="QG291" s="47"/>
      <c r="QH291" s="47"/>
      <c r="QI291" s="47"/>
      <c r="QJ291" s="47"/>
      <c r="QK291" s="47"/>
      <c r="QL291" s="47"/>
      <c r="QM291" s="47"/>
      <c r="QN291" s="47"/>
      <c r="QO291" s="47"/>
      <c r="QP291" s="47"/>
      <c r="QQ291" s="47"/>
      <c r="QR291" s="47"/>
      <c r="QS291" s="47"/>
      <c r="QT291" s="47"/>
      <c r="QU291" s="47"/>
      <c r="QV291" s="47"/>
      <c r="QW291" s="47"/>
      <c r="QX291" s="47"/>
      <c r="QY291" s="47"/>
      <c r="QZ291" s="47"/>
      <c r="RA291" s="47"/>
      <c r="RB291" s="47"/>
      <c r="RC291" s="47"/>
      <c r="RD291" s="47"/>
      <c r="RE291" s="47"/>
      <c r="RF291" s="47"/>
      <c r="RG291" s="47"/>
      <c r="RH291" s="47"/>
      <c r="RI291" s="47"/>
      <c r="RJ291" s="47"/>
      <c r="RK291" s="47"/>
      <c r="RL291" s="47"/>
      <c r="RM291" s="47"/>
      <c r="RN291" s="47"/>
      <c r="RO291" s="47"/>
      <c r="RP291" s="47"/>
      <c r="RQ291" s="47"/>
      <c r="RR291" s="47"/>
      <c r="RS291" s="47"/>
      <c r="RT291" s="47"/>
      <c r="RU291" s="47"/>
      <c r="RV291" s="47"/>
      <c r="RW291" s="47"/>
      <c r="RX291" s="47"/>
      <c r="RY291" s="47"/>
      <c r="RZ291" s="47"/>
      <c r="SA291" s="47"/>
    </row>
    <row r="292" spans="1:495" s="48" customFormat="1" ht="69.75" customHeight="1">
      <c r="A292" s="157"/>
      <c r="B292" s="86"/>
      <c r="C292" s="35" t="s">
        <v>8</v>
      </c>
      <c r="D292" s="20">
        <v>0</v>
      </c>
      <c r="E292" s="20">
        <v>0</v>
      </c>
      <c r="F292" s="20">
        <v>0</v>
      </c>
      <c r="G292" s="1">
        <v>0</v>
      </c>
      <c r="H292" s="86"/>
      <c r="I292" s="86"/>
      <c r="J292" s="177"/>
      <c r="K292" s="75"/>
      <c r="L292" s="75"/>
      <c r="M292" s="83"/>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c r="CU292" s="47"/>
      <c r="CV292" s="47"/>
      <c r="CW292" s="47"/>
      <c r="CX292" s="47"/>
      <c r="CY292" s="47"/>
      <c r="CZ292" s="47"/>
      <c r="DA292" s="47"/>
      <c r="DB292" s="47"/>
      <c r="DC292" s="47"/>
      <c r="DD292" s="47"/>
      <c r="DE292" s="47"/>
      <c r="DF292" s="47"/>
      <c r="DG292" s="47"/>
      <c r="DH292" s="47"/>
      <c r="DI292" s="47"/>
      <c r="DJ292" s="47"/>
      <c r="DK292" s="47"/>
      <c r="DL292" s="47"/>
      <c r="DM292" s="47"/>
      <c r="DN292" s="47"/>
      <c r="DO292" s="47"/>
      <c r="DP292" s="47"/>
      <c r="DQ292" s="47"/>
      <c r="DR292" s="47"/>
      <c r="DS292" s="47"/>
      <c r="DT292" s="47"/>
      <c r="DU292" s="47"/>
      <c r="DV292" s="47"/>
      <c r="DW292" s="47"/>
      <c r="DX292" s="47"/>
      <c r="DY292" s="47"/>
      <c r="DZ292" s="47"/>
      <c r="EA292" s="47"/>
      <c r="EB292" s="47"/>
      <c r="EC292" s="47"/>
      <c r="ED292" s="47"/>
      <c r="EE292" s="47"/>
      <c r="EF292" s="47"/>
      <c r="EG292" s="47"/>
      <c r="EH292" s="47"/>
      <c r="EI292" s="47"/>
      <c r="EJ292" s="47"/>
      <c r="EK292" s="47"/>
      <c r="EL292" s="47"/>
      <c r="EM292" s="47"/>
      <c r="EN292" s="47"/>
      <c r="EO292" s="47"/>
      <c r="EP292" s="47"/>
      <c r="EQ292" s="47"/>
      <c r="ER292" s="47"/>
      <c r="ES292" s="47"/>
      <c r="ET292" s="47"/>
      <c r="EU292" s="47"/>
      <c r="EV292" s="47"/>
      <c r="EW292" s="47"/>
      <c r="EX292" s="47"/>
      <c r="EY292" s="47"/>
      <c r="EZ292" s="47"/>
      <c r="FA292" s="47"/>
      <c r="FB292" s="47"/>
      <c r="FC292" s="47"/>
      <c r="FD292" s="47"/>
      <c r="FE292" s="47"/>
      <c r="FF292" s="47"/>
      <c r="FG292" s="47"/>
      <c r="FH292" s="47"/>
      <c r="FI292" s="47"/>
      <c r="FJ292" s="47"/>
      <c r="FK292" s="47"/>
      <c r="FL292" s="47"/>
      <c r="FM292" s="47"/>
      <c r="FN292" s="47"/>
      <c r="FO292" s="47"/>
      <c r="FP292" s="47"/>
      <c r="FQ292" s="47"/>
      <c r="FR292" s="47"/>
      <c r="FS292" s="47"/>
      <c r="FT292" s="47"/>
      <c r="FU292" s="47"/>
      <c r="FV292" s="47"/>
      <c r="FW292" s="47"/>
      <c r="FX292" s="47"/>
      <c r="FY292" s="47"/>
      <c r="FZ292" s="47"/>
      <c r="GA292" s="47"/>
      <c r="GB292" s="47"/>
      <c r="GC292" s="47"/>
      <c r="GD292" s="47"/>
      <c r="GE292" s="47"/>
      <c r="GF292" s="47"/>
      <c r="GG292" s="47"/>
      <c r="GH292" s="47"/>
      <c r="GI292" s="47"/>
      <c r="GJ292" s="47"/>
      <c r="GK292" s="47"/>
      <c r="GL292" s="47"/>
      <c r="GM292" s="47"/>
      <c r="GN292" s="47"/>
      <c r="GO292" s="47"/>
      <c r="GP292" s="47"/>
      <c r="GQ292" s="47"/>
      <c r="GR292" s="47"/>
      <c r="GS292" s="47"/>
      <c r="GT292" s="47"/>
      <c r="GU292" s="47"/>
      <c r="GV292" s="47"/>
      <c r="GW292" s="47"/>
      <c r="GX292" s="47"/>
      <c r="GY292" s="47"/>
      <c r="GZ292" s="47"/>
      <c r="HA292" s="47"/>
      <c r="HB292" s="47"/>
      <c r="HC292" s="47"/>
      <c r="HD292" s="47"/>
      <c r="HE292" s="47"/>
      <c r="HF292" s="47"/>
      <c r="HG292" s="47"/>
      <c r="HH292" s="47"/>
      <c r="HI292" s="47"/>
      <c r="HJ292" s="47"/>
      <c r="HK292" s="47"/>
      <c r="HL292" s="47"/>
      <c r="HM292" s="47"/>
      <c r="HN292" s="47"/>
      <c r="HO292" s="47"/>
      <c r="HP292" s="47"/>
      <c r="HQ292" s="47"/>
      <c r="HR292" s="47"/>
      <c r="HS292" s="47"/>
      <c r="HT292" s="47"/>
      <c r="HU292" s="47"/>
      <c r="HV292" s="47"/>
      <c r="HW292" s="47"/>
      <c r="HX292" s="47"/>
      <c r="HY292" s="47"/>
      <c r="HZ292" s="47"/>
      <c r="IA292" s="47"/>
      <c r="IB292" s="47"/>
      <c r="IC292" s="47"/>
      <c r="ID292" s="47"/>
      <c r="IE292" s="47"/>
      <c r="IF292" s="47"/>
      <c r="IG292" s="47"/>
      <c r="IH292" s="47"/>
      <c r="II292" s="47"/>
      <c r="IJ292" s="47"/>
      <c r="IK292" s="47"/>
      <c r="IL292" s="47"/>
      <c r="IM292" s="47"/>
      <c r="IN292" s="47"/>
      <c r="IO292" s="47"/>
      <c r="IP292" s="47"/>
      <c r="IQ292" s="47"/>
      <c r="IR292" s="47"/>
      <c r="IS292" s="47"/>
      <c r="IT292" s="47"/>
      <c r="IU292" s="47"/>
      <c r="IV292" s="47"/>
      <c r="IW292" s="47"/>
      <c r="IX292" s="47"/>
      <c r="IY292" s="47"/>
      <c r="IZ292" s="47"/>
      <c r="JA292" s="47"/>
      <c r="JB292" s="47"/>
      <c r="JC292" s="47"/>
      <c r="JD292" s="47"/>
      <c r="JE292" s="47"/>
      <c r="JF292" s="47"/>
      <c r="JG292" s="47"/>
      <c r="JH292" s="47"/>
      <c r="JI292" s="47"/>
      <c r="JJ292" s="47"/>
      <c r="JK292" s="47"/>
      <c r="JL292" s="47"/>
      <c r="JM292" s="47"/>
      <c r="JN292" s="47"/>
      <c r="JO292" s="47"/>
      <c r="JP292" s="47"/>
      <c r="JQ292" s="47"/>
      <c r="JR292" s="47"/>
      <c r="JS292" s="47"/>
      <c r="JT292" s="47"/>
      <c r="JU292" s="47"/>
      <c r="JV292" s="47"/>
      <c r="JW292" s="47"/>
      <c r="JX292" s="47"/>
      <c r="JY292" s="47"/>
      <c r="JZ292" s="47"/>
      <c r="KA292" s="47"/>
      <c r="KB292" s="47"/>
      <c r="KC292" s="47"/>
      <c r="KD292" s="47"/>
      <c r="KE292" s="47"/>
      <c r="KF292" s="47"/>
      <c r="KG292" s="47"/>
      <c r="KH292" s="47"/>
      <c r="KI292" s="47"/>
      <c r="KJ292" s="47"/>
      <c r="KK292" s="47"/>
      <c r="KL292" s="47"/>
      <c r="KM292" s="47"/>
      <c r="KN292" s="47"/>
      <c r="KO292" s="47"/>
      <c r="KP292" s="47"/>
      <c r="KQ292" s="47"/>
      <c r="KR292" s="47"/>
      <c r="KS292" s="47"/>
      <c r="KT292" s="47"/>
      <c r="KU292" s="47"/>
      <c r="KV292" s="47"/>
      <c r="KW292" s="47"/>
      <c r="KX292" s="47"/>
      <c r="KY292" s="47"/>
      <c r="KZ292" s="47"/>
      <c r="LA292" s="47"/>
      <c r="LB292" s="47"/>
      <c r="LC292" s="47"/>
      <c r="LD292" s="47"/>
      <c r="LE292" s="47"/>
      <c r="LF292" s="47"/>
      <c r="LG292" s="47"/>
      <c r="LH292" s="47"/>
      <c r="LI292" s="47"/>
      <c r="LJ292" s="47"/>
      <c r="LK292" s="47"/>
      <c r="LL292" s="47"/>
      <c r="LM292" s="47"/>
      <c r="LN292" s="47"/>
      <c r="LO292" s="47"/>
      <c r="LP292" s="47"/>
      <c r="LQ292" s="47"/>
      <c r="LR292" s="47"/>
      <c r="LS292" s="47"/>
      <c r="LT292" s="47"/>
      <c r="LU292" s="47"/>
      <c r="LV292" s="47"/>
      <c r="LW292" s="47"/>
      <c r="LX292" s="47"/>
      <c r="LY292" s="47"/>
      <c r="LZ292" s="47"/>
      <c r="MA292" s="47"/>
      <c r="MB292" s="47"/>
      <c r="MC292" s="47"/>
      <c r="MD292" s="47"/>
      <c r="ME292" s="47"/>
      <c r="MF292" s="47"/>
      <c r="MG292" s="47"/>
      <c r="MH292" s="47"/>
      <c r="MI292" s="47"/>
      <c r="MJ292" s="47"/>
      <c r="MK292" s="47"/>
      <c r="ML292" s="47"/>
      <c r="MM292" s="47"/>
      <c r="MN292" s="47"/>
      <c r="MO292" s="47"/>
      <c r="MP292" s="47"/>
      <c r="MQ292" s="47"/>
      <c r="MR292" s="47"/>
      <c r="MS292" s="47"/>
      <c r="MT292" s="47"/>
      <c r="MU292" s="47"/>
      <c r="MV292" s="47"/>
      <c r="MW292" s="47"/>
      <c r="MX292" s="47"/>
      <c r="MY292" s="47"/>
      <c r="MZ292" s="47"/>
      <c r="NA292" s="47"/>
      <c r="NB292" s="47"/>
      <c r="NC292" s="47"/>
      <c r="ND292" s="47"/>
      <c r="NE292" s="47"/>
      <c r="NF292" s="47"/>
      <c r="NG292" s="47"/>
      <c r="NH292" s="47"/>
      <c r="NI292" s="47"/>
      <c r="NJ292" s="47"/>
      <c r="NK292" s="47"/>
      <c r="NL292" s="47"/>
      <c r="NM292" s="47"/>
      <c r="NN292" s="47"/>
      <c r="NO292" s="47"/>
      <c r="NP292" s="47"/>
      <c r="NQ292" s="47"/>
      <c r="NR292" s="47"/>
      <c r="NS292" s="47"/>
      <c r="NT292" s="47"/>
      <c r="NU292" s="47"/>
      <c r="NV292" s="47"/>
      <c r="NW292" s="47"/>
      <c r="NX292" s="47"/>
      <c r="NY292" s="47"/>
      <c r="NZ292" s="47"/>
      <c r="OA292" s="47"/>
      <c r="OB292" s="47"/>
      <c r="OC292" s="47"/>
      <c r="OD292" s="47"/>
      <c r="OE292" s="47"/>
      <c r="OF292" s="47"/>
      <c r="OG292" s="47"/>
      <c r="OH292" s="47"/>
      <c r="OI292" s="47"/>
      <c r="OJ292" s="47"/>
      <c r="OK292" s="47"/>
      <c r="OL292" s="47"/>
      <c r="OM292" s="47"/>
      <c r="ON292" s="47"/>
      <c r="OO292" s="47"/>
      <c r="OP292" s="47"/>
      <c r="OQ292" s="47"/>
      <c r="OR292" s="47"/>
      <c r="OS292" s="47"/>
      <c r="OT292" s="47"/>
      <c r="OU292" s="47"/>
      <c r="OV292" s="47"/>
      <c r="OW292" s="47"/>
      <c r="OX292" s="47"/>
      <c r="OY292" s="47"/>
      <c r="OZ292" s="47"/>
      <c r="PA292" s="47"/>
      <c r="PB292" s="47"/>
      <c r="PC292" s="47"/>
      <c r="PD292" s="47"/>
      <c r="PE292" s="47"/>
      <c r="PF292" s="47"/>
      <c r="PG292" s="47"/>
      <c r="PH292" s="47"/>
      <c r="PI292" s="47"/>
      <c r="PJ292" s="47"/>
      <c r="PK292" s="47"/>
      <c r="PL292" s="47"/>
      <c r="PM292" s="47"/>
      <c r="PN292" s="47"/>
      <c r="PO292" s="47"/>
      <c r="PP292" s="47"/>
      <c r="PQ292" s="47"/>
      <c r="PR292" s="47"/>
      <c r="PS292" s="47"/>
      <c r="PT292" s="47"/>
      <c r="PU292" s="47"/>
      <c r="PV292" s="47"/>
      <c r="PW292" s="47"/>
      <c r="PX292" s="47"/>
      <c r="PY292" s="47"/>
      <c r="PZ292" s="47"/>
      <c r="QA292" s="47"/>
      <c r="QB292" s="47"/>
      <c r="QC292" s="47"/>
      <c r="QD292" s="47"/>
      <c r="QE292" s="47"/>
      <c r="QF292" s="47"/>
      <c r="QG292" s="47"/>
      <c r="QH292" s="47"/>
      <c r="QI292" s="47"/>
      <c r="QJ292" s="47"/>
      <c r="QK292" s="47"/>
      <c r="QL292" s="47"/>
      <c r="QM292" s="47"/>
      <c r="QN292" s="47"/>
      <c r="QO292" s="47"/>
      <c r="QP292" s="47"/>
      <c r="QQ292" s="47"/>
      <c r="QR292" s="47"/>
      <c r="QS292" s="47"/>
      <c r="QT292" s="47"/>
      <c r="QU292" s="47"/>
      <c r="QV292" s="47"/>
      <c r="QW292" s="47"/>
      <c r="QX292" s="47"/>
      <c r="QY292" s="47"/>
      <c r="QZ292" s="47"/>
      <c r="RA292" s="47"/>
      <c r="RB292" s="47"/>
      <c r="RC292" s="47"/>
      <c r="RD292" s="47"/>
      <c r="RE292" s="47"/>
      <c r="RF292" s="47"/>
      <c r="RG292" s="47"/>
      <c r="RH292" s="47"/>
      <c r="RI292" s="47"/>
      <c r="RJ292" s="47"/>
      <c r="RK292" s="47"/>
      <c r="RL292" s="47"/>
      <c r="RM292" s="47"/>
      <c r="RN292" s="47"/>
      <c r="RO292" s="47"/>
      <c r="RP292" s="47"/>
      <c r="RQ292" s="47"/>
      <c r="RR292" s="47"/>
      <c r="RS292" s="47"/>
      <c r="RT292" s="47"/>
      <c r="RU292" s="47"/>
      <c r="RV292" s="47"/>
      <c r="RW292" s="47"/>
      <c r="RX292" s="47"/>
      <c r="RY292" s="47"/>
      <c r="RZ292" s="47"/>
      <c r="SA292" s="47"/>
    </row>
    <row r="293" spans="1:495" s="48" customFormat="1" ht="15" customHeight="1">
      <c r="A293" s="157" t="s">
        <v>223</v>
      </c>
      <c r="B293" s="94" t="s">
        <v>192</v>
      </c>
      <c r="C293" s="35" t="s">
        <v>4</v>
      </c>
      <c r="D293" s="20">
        <v>10000</v>
      </c>
      <c r="E293" s="20">
        <v>0</v>
      </c>
      <c r="F293" s="20">
        <v>0</v>
      </c>
      <c r="G293" s="1">
        <v>0</v>
      </c>
      <c r="H293" s="94" t="s">
        <v>224</v>
      </c>
      <c r="I293" s="94"/>
      <c r="J293" s="78" t="s">
        <v>146</v>
      </c>
      <c r="K293" s="75" t="s">
        <v>352</v>
      </c>
      <c r="L293" s="75" t="s">
        <v>303</v>
      </c>
      <c r="M293" s="81">
        <v>834</v>
      </c>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c r="CU293" s="47"/>
      <c r="CV293" s="47"/>
      <c r="CW293" s="47"/>
      <c r="CX293" s="47"/>
      <c r="CY293" s="47"/>
      <c r="CZ293" s="47"/>
      <c r="DA293" s="47"/>
      <c r="DB293" s="47"/>
      <c r="DC293" s="47"/>
      <c r="DD293" s="47"/>
      <c r="DE293" s="47"/>
      <c r="DF293" s="47"/>
      <c r="DG293" s="47"/>
      <c r="DH293" s="47"/>
      <c r="DI293" s="47"/>
      <c r="DJ293" s="47"/>
      <c r="DK293" s="47"/>
      <c r="DL293" s="47"/>
      <c r="DM293" s="47"/>
      <c r="DN293" s="47"/>
      <c r="DO293" s="47"/>
      <c r="DP293" s="47"/>
      <c r="DQ293" s="47"/>
      <c r="DR293" s="47"/>
      <c r="DS293" s="47"/>
      <c r="DT293" s="47"/>
      <c r="DU293" s="47"/>
      <c r="DV293" s="47"/>
      <c r="DW293" s="47"/>
      <c r="DX293" s="47"/>
      <c r="DY293" s="47"/>
      <c r="DZ293" s="47"/>
      <c r="EA293" s="47"/>
      <c r="EB293" s="47"/>
      <c r="EC293" s="47"/>
      <c r="ED293" s="47"/>
      <c r="EE293" s="47"/>
      <c r="EF293" s="47"/>
      <c r="EG293" s="47"/>
      <c r="EH293" s="47"/>
      <c r="EI293" s="47"/>
      <c r="EJ293" s="47"/>
      <c r="EK293" s="47"/>
      <c r="EL293" s="47"/>
      <c r="EM293" s="47"/>
      <c r="EN293" s="47"/>
      <c r="EO293" s="47"/>
      <c r="EP293" s="47"/>
      <c r="EQ293" s="47"/>
      <c r="ER293" s="47"/>
      <c r="ES293" s="47"/>
      <c r="ET293" s="47"/>
      <c r="EU293" s="47"/>
      <c r="EV293" s="47"/>
      <c r="EW293" s="47"/>
      <c r="EX293" s="47"/>
      <c r="EY293" s="47"/>
      <c r="EZ293" s="47"/>
      <c r="FA293" s="47"/>
      <c r="FB293" s="47"/>
      <c r="FC293" s="47"/>
      <c r="FD293" s="47"/>
      <c r="FE293" s="47"/>
      <c r="FF293" s="47"/>
      <c r="FG293" s="47"/>
      <c r="FH293" s="47"/>
      <c r="FI293" s="47"/>
      <c r="FJ293" s="47"/>
      <c r="FK293" s="47"/>
      <c r="FL293" s="47"/>
      <c r="FM293" s="47"/>
      <c r="FN293" s="47"/>
      <c r="FO293" s="47"/>
      <c r="FP293" s="47"/>
      <c r="FQ293" s="47"/>
      <c r="FR293" s="47"/>
      <c r="FS293" s="47"/>
      <c r="FT293" s="47"/>
      <c r="FU293" s="47"/>
      <c r="FV293" s="47"/>
      <c r="FW293" s="47"/>
      <c r="FX293" s="47"/>
      <c r="FY293" s="47"/>
      <c r="FZ293" s="47"/>
      <c r="GA293" s="47"/>
      <c r="GB293" s="47"/>
      <c r="GC293" s="47"/>
      <c r="GD293" s="47"/>
      <c r="GE293" s="47"/>
      <c r="GF293" s="47"/>
      <c r="GG293" s="47"/>
      <c r="GH293" s="47"/>
      <c r="GI293" s="47"/>
      <c r="GJ293" s="47"/>
      <c r="GK293" s="47"/>
      <c r="GL293" s="47"/>
      <c r="GM293" s="47"/>
      <c r="GN293" s="47"/>
      <c r="GO293" s="47"/>
      <c r="GP293" s="47"/>
      <c r="GQ293" s="47"/>
      <c r="GR293" s="47"/>
      <c r="GS293" s="47"/>
      <c r="GT293" s="47"/>
      <c r="GU293" s="47"/>
      <c r="GV293" s="47"/>
      <c r="GW293" s="47"/>
      <c r="GX293" s="47"/>
      <c r="GY293" s="47"/>
      <c r="GZ293" s="47"/>
      <c r="HA293" s="47"/>
      <c r="HB293" s="47"/>
      <c r="HC293" s="47"/>
      <c r="HD293" s="47"/>
      <c r="HE293" s="47"/>
      <c r="HF293" s="47"/>
      <c r="HG293" s="47"/>
      <c r="HH293" s="47"/>
      <c r="HI293" s="47"/>
      <c r="HJ293" s="47"/>
      <c r="HK293" s="47"/>
      <c r="HL293" s="47"/>
      <c r="HM293" s="47"/>
      <c r="HN293" s="47"/>
      <c r="HO293" s="47"/>
      <c r="HP293" s="47"/>
      <c r="HQ293" s="47"/>
      <c r="HR293" s="47"/>
      <c r="HS293" s="47"/>
      <c r="HT293" s="47"/>
      <c r="HU293" s="47"/>
      <c r="HV293" s="47"/>
      <c r="HW293" s="47"/>
      <c r="HX293" s="47"/>
      <c r="HY293" s="47"/>
      <c r="HZ293" s="47"/>
      <c r="IA293" s="47"/>
      <c r="IB293" s="47"/>
      <c r="IC293" s="47"/>
      <c r="ID293" s="47"/>
      <c r="IE293" s="47"/>
      <c r="IF293" s="47"/>
      <c r="IG293" s="47"/>
      <c r="IH293" s="47"/>
      <c r="II293" s="47"/>
      <c r="IJ293" s="47"/>
      <c r="IK293" s="47"/>
      <c r="IL293" s="47"/>
      <c r="IM293" s="47"/>
      <c r="IN293" s="47"/>
      <c r="IO293" s="47"/>
      <c r="IP293" s="47"/>
      <c r="IQ293" s="47"/>
      <c r="IR293" s="47"/>
      <c r="IS293" s="47"/>
      <c r="IT293" s="47"/>
      <c r="IU293" s="47"/>
      <c r="IV293" s="47"/>
      <c r="IW293" s="47"/>
      <c r="IX293" s="47"/>
      <c r="IY293" s="47"/>
      <c r="IZ293" s="47"/>
      <c r="JA293" s="47"/>
      <c r="JB293" s="47"/>
      <c r="JC293" s="47"/>
      <c r="JD293" s="47"/>
      <c r="JE293" s="47"/>
      <c r="JF293" s="47"/>
      <c r="JG293" s="47"/>
      <c r="JH293" s="47"/>
      <c r="JI293" s="47"/>
      <c r="JJ293" s="47"/>
      <c r="JK293" s="47"/>
      <c r="JL293" s="47"/>
      <c r="JM293" s="47"/>
      <c r="JN293" s="47"/>
      <c r="JO293" s="47"/>
      <c r="JP293" s="47"/>
      <c r="JQ293" s="47"/>
      <c r="JR293" s="47"/>
      <c r="JS293" s="47"/>
      <c r="JT293" s="47"/>
      <c r="JU293" s="47"/>
      <c r="JV293" s="47"/>
      <c r="JW293" s="47"/>
      <c r="JX293" s="47"/>
      <c r="JY293" s="47"/>
      <c r="JZ293" s="47"/>
      <c r="KA293" s="47"/>
      <c r="KB293" s="47"/>
      <c r="KC293" s="47"/>
      <c r="KD293" s="47"/>
      <c r="KE293" s="47"/>
      <c r="KF293" s="47"/>
      <c r="KG293" s="47"/>
      <c r="KH293" s="47"/>
      <c r="KI293" s="47"/>
      <c r="KJ293" s="47"/>
      <c r="KK293" s="47"/>
      <c r="KL293" s="47"/>
      <c r="KM293" s="47"/>
      <c r="KN293" s="47"/>
      <c r="KO293" s="47"/>
      <c r="KP293" s="47"/>
      <c r="KQ293" s="47"/>
      <c r="KR293" s="47"/>
      <c r="KS293" s="47"/>
      <c r="KT293" s="47"/>
      <c r="KU293" s="47"/>
      <c r="KV293" s="47"/>
      <c r="KW293" s="47"/>
      <c r="KX293" s="47"/>
      <c r="KY293" s="47"/>
      <c r="KZ293" s="47"/>
      <c r="LA293" s="47"/>
      <c r="LB293" s="47"/>
      <c r="LC293" s="47"/>
      <c r="LD293" s="47"/>
      <c r="LE293" s="47"/>
      <c r="LF293" s="47"/>
      <c r="LG293" s="47"/>
      <c r="LH293" s="47"/>
      <c r="LI293" s="47"/>
      <c r="LJ293" s="47"/>
      <c r="LK293" s="47"/>
      <c r="LL293" s="47"/>
      <c r="LM293" s="47"/>
      <c r="LN293" s="47"/>
      <c r="LO293" s="47"/>
      <c r="LP293" s="47"/>
      <c r="LQ293" s="47"/>
      <c r="LR293" s="47"/>
      <c r="LS293" s="47"/>
      <c r="LT293" s="47"/>
      <c r="LU293" s="47"/>
      <c r="LV293" s="47"/>
      <c r="LW293" s="47"/>
      <c r="LX293" s="47"/>
      <c r="LY293" s="47"/>
      <c r="LZ293" s="47"/>
      <c r="MA293" s="47"/>
      <c r="MB293" s="47"/>
      <c r="MC293" s="47"/>
      <c r="MD293" s="47"/>
      <c r="ME293" s="47"/>
      <c r="MF293" s="47"/>
      <c r="MG293" s="47"/>
      <c r="MH293" s="47"/>
      <c r="MI293" s="47"/>
      <c r="MJ293" s="47"/>
      <c r="MK293" s="47"/>
      <c r="ML293" s="47"/>
      <c r="MM293" s="47"/>
      <c r="MN293" s="47"/>
      <c r="MO293" s="47"/>
      <c r="MP293" s="47"/>
      <c r="MQ293" s="47"/>
      <c r="MR293" s="47"/>
      <c r="MS293" s="47"/>
      <c r="MT293" s="47"/>
      <c r="MU293" s="47"/>
      <c r="MV293" s="47"/>
      <c r="MW293" s="47"/>
      <c r="MX293" s="47"/>
      <c r="MY293" s="47"/>
      <c r="MZ293" s="47"/>
      <c r="NA293" s="47"/>
      <c r="NB293" s="47"/>
      <c r="NC293" s="47"/>
      <c r="ND293" s="47"/>
      <c r="NE293" s="47"/>
      <c r="NF293" s="47"/>
      <c r="NG293" s="47"/>
      <c r="NH293" s="47"/>
      <c r="NI293" s="47"/>
      <c r="NJ293" s="47"/>
      <c r="NK293" s="47"/>
      <c r="NL293" s="47"/>
      <c r="NM293" s="47"/>
      <c r="NN293" s="47"/>
      <c r="NO293" s="47"/>
      <c r="NP293" s="47"/>
      <c r="NQ293" s="47"/>
      <c r="NR293" s="47"/>
      <c r="NS293" s="47"/>
      <c r="NT293" s="47"/>
      <c r="NU293" s="47"/>
      <c r="NV293" s="47"/>
      <c r="NW293" s="47"/>
      <c r="NX293" s="47"/>
      <c r="NY293" s="47"/>
      <c r="NZ293" s="47"/>
      <c r="OA293" s="47"/>
      <c r="OB293" s="47"/>
      <c r="OC293" s="47"/>
      <c r="OD293" s="47"/>
      <c r="OE293" s="47"/>
      <c r="OF293" s="47"/>
      <c r="OG293" s="47"/>
      <c r="OH293" s="47"/>
      <c r="OI293" s="47"/>
      <c r="OJ293" s="47"/>
      <c r="OK293" s="47"/>
      <c r="OL293" s="47"/>
      <c r="OM293" s="47"/>
      <c r="ON293" s="47"/>
      <c r="OO293" s="47"/>
      <c r="OP293" s="47"/>
      <c r="OQ293" s="47"/>
      <c r="OR293" s="47"/>
      <c r="OS293" s="47"/>
      <c r="OT293" s="47"/>
      <c r="OU293" s="47"/>
      <c r="OV293" s="47"/>
      <c r="OW293" s="47"/>
      <c r="OX293" s="47"/>
      <c r="OY293" s="47"/>
      <c r="OZ293" s="47"/>
      <c r="PA293" s="47"/>
      <c r="PB293" s="47"/>
      <c r="PC293" s="47"/>
      <c r="PD293" s="47"/>
      <c r="PE293" s="47"/>
      <c r="PF293" s="47"/>
      <c r="PG293" s="47"/>
      <c r="PH293" s="47"/>
      <c r="PI293" s="47"/>
      <c r="PJ293" s="47"/>
      <c r="PK293" s="47"/>
      <c r="PL293" s="47"/>
      <c r="PM293" s="47"/>
      <c r="PN293" s="47"/>
      <c r="PO293" s="47"/>
      <c r="PP293" s="47"/>
      <c r="PQ293" s="47"/>
      <c r="PR293" s="47"/>
      <c r="PS293" s="47"/>
      <c r="PT293" s="47"/>
      <c r="PU293" s="47"/>
      <c r="PV293" s="47"/>
      <c r="PW293" s="47"/>
      <c r="PX293" s="47"/>
      <c r="PY293" s="47"/>
      <c r="PZ293" s="47"/>
      <c r="QA293" s="47"/>
      <c r="QB293" s="47"/>
      <c r="QC293" s="47"/>
      <c r="QD293" s="47"/>
      <c r="QE293" s="47"/>
      <c r="QF293" s="47"/>
      <c r="QG293" s="47"/>
      <c r="QH293" s="47"/>
      <c r="QI293" s="47"/>
      <c r="QJ293" s="47"/>
      <c r="QK293" s="47"/>
      <c r="QL293" s="47"/>
      <c r="QM293" s="47"/>
      <c r="QN293" s="47"/>
      <c r="QO293" s="47"/>
      <c r="QP293" s="47"/>
      <c r="QQ293" s="47"/>
      <c r="QR293" s="47"/>
      <c r="QS293" s="47"/>
      <c r="QT293" s="47"/>
      <c r="QU293" s="47"/>
      <c r="QV293" s="47"/>
      <c r="QW293" s="47"/>
      <c r="QX293" s="47"/>
      <c r="QY293" s="47"/>
      <c r="QZ293" s="47"/>
      <c r="RA293" s="47"/>
      <c r="RB293" s="47"/>
      <c r="RC293" s="47"/>
      <c r="RD293" s="47"/>
      <c r="RE293" s="47"/>
      <c r="RF293" s="47"/>
      <c r="RG293" s="47"/>
      <c r="RH293" s="47"/>
      <c r="RI293" s="47"/>
      <c r="RJ293" s="47"/>
      <c r="RK293" s="47"/>
      <c r="RL293" s="47"/>
      <c r="RM293" s="47"/>
      <c r="RN293" s="47"/>
      <c r="RO293" s="47"/>
      <c r="RP293" s="47"/>
      <c r="RQ293" s="47"/>
      <c r="RR293" s="47"/>
      <c r="RS293" s="47"/>
      <c r="RT293" s="47"/>
      <c r="RU293" s="47"/>
      <c r="RV293" s="47"/>
      <c r="RW293" s="47"/>
      <c r="RX293" s="47"/>
      <c r="RY293" s="47"/>
      <c r="RZ293" s="47"/>
      <c r="SA293" s="47"/>
    </row>
    <row r="294" spans="1:495" s="48" customFormat="1" ht="15" customHeight="1">
      <c r="A294" s="157"/>
      <c r="B294" s="85"/>
      <c r="C294" s="35" t="s">
        <v>5</v>
      </c>
      <c r="D294" s="20">
        <v>10000</v>
      </c>
      <c r="E294" s="20">
        <v>0</v>
      </c>
      <c r="F294" s="20">
        <v>0</v>
      </c>
      <c r="G294" s="1">
        <v>0</v>
      </c>
      <c r="H294" s="85"/>
      <c r="I294" s="85"/>
      <c r="J294" s="176"/>
      <c r="K294" s="75"/>
      <c r="L294" s="75"/>
      <c r="M294" s="82"/>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c r="CU294" s="47"/>
      <c r="CV294" s="47"/>
      <c r="CW294" s="47"/>
      <c r="CX294" s="47"/>
      <c r="CY294" s="47"/>
      <c r="CZ294" s="47"/>
      <c r="DA294" s="47"/>
      <c r="DB294" s="47"/>
      <c r="DC294" s="47"/>
      <c r="DD294" s="47"/>
      <c r="DE294" s="47"/>
      <c r="DF294" s="47"/>
      <c r="DG294" s="47"/>
      <c r="DH294" s="47"/>
      <c r="DI294" s="47"/>
      <c r="DJ294" s="47"/>
      <c r="DK294" s="47"/>
      <c r="DL294" s="47"/>
      <c r="DM294" s="47"/>
      <c r="DN294" s="47"/>
      <c r="DO294" s="47"/>
      <c r="DP294" s="47"/>
      <c r="DQ294" s="47"/>
      <c r="DR294" s="47"/>
      <c r="DS294" s="47"/>
      <c r="DT294" s="47"/>
      <c r="DU294" s="47"/>
      <c r="DV294" s="47"/>
      <c r="DW294" s="47"/>
      <c r="DX294" s="47"/>
      <c r="DY294" s="47"/>
      <c r="DZ294" s="47"/>
      <c r="EA294" s="47"/>
      <c r="EB294" s="47"/>
      <c r="EC294" s="47"/>
      <c r="ED294" s="47"/>
      <c r="EE294" s="47"/>
      <c r="EF294" s="47"/>
      <c r="EG294" s="47"/>
      <c r="EH294" s="47"/>
      <c r="EI294" s="47"/>
      <c r="EJ294" s="47"/>
      <c r="EK294" s="47"/>
      <c r="EL294" s="47"/>
      <c r="EM294" s="47"/>
      <c r="EN294" s="47"/>
      <c r="EO294" s="47"/>
      <c r="EP294" s="47"/>
      <c r="EQ294" s="47"/>
      <c r="ER294" s="47"/>
      <c r="ES294" s="47"/>
      <c r="ET294" s="47"/>
      <c r="EU294" s="47"/>
      <c r="EV294" s="47"/>
      <c r="EW294" s="47"/>
      <c r="EX294" s="47"/>
      <c r="EY294" s="47"/>
      <c r="EZ294" s="47"/>
      <c r="FA294" s="47"/>
      <c r="FB294" s="47"/>
      <c r="FC294" s="47"/>
      <c r="FD294" s="47"/>
      <c r="FE294" s="47"/>
      <c r="FF294" s="47"/>
      <c r="FG294" s="47"/>
      <c r="FH294" s="47"/>
      <c r="FI294" s="47"/>
      <c r="FJ294" s="47"/>
      <c r="FK294" s="47"/>
      <c r="FL294" s="47"/>
      <c r="FM294" s="47"/>
      <c r="FN294" s="47"/>
      <c r="FO294" s="47"/>
      <c r="FP294" s="47"/>
      <c r="FQ294" s="47"/>
      <c r="FR294" s="47"/>
      <c r="FS294" s="47"/>
      <c r="FT294" s="47"/>
      <c r="FU294" s="47"/>
      <c r="FV294" s="47"/>
      <c r="FW294" s="47"/>
      <c r="FX294" s="47"/>
      <c r="FY294" s="47"/>
      <c r="FZ294" s="47"/>
      <c r="GA294" s="47"/>
      <c r="GB294" s="47"/>
      <c r="GC294" s="47"/>
      <c r="GD294" s="47"/>
      <c r="GE294" s="47"/>
      <c r="GF294" s="47"/>
      <c r="GG294" s="47"/>
      <c r="GH294" s="47"/>
      <c r="GI294" s="47"/>
      <c r="GJ294" s="47"/>
      <c r="GK294" s="47"/>
      <c r="GL294" s="47"/>
      <c r="GM294" s="47"/>
      <c r="GN294" s="47"/>
      <c r="GO294" s="47"/>
      <c r="GP294" s="47"/>
      <c r="GQ294" s="47"/>
      <c r="GR294" s="47"/>
      <c r="GS294" s="47"/>
      <c r="GT294" s="47"/>
      <c r="GU294" s="47"/>
      <c r="GV294" s="47"/>
      <c r="GW294" s="47"/>
      <c r="GX294" s="47"/>
      <c r="GY294" s="47"/>
      <c r="GZ294" s="47"/>
      <c r="HA294" s="47"/>
      <c r="HB294" s="47"/>
      <c r="HC294" s="47"/>
      <c r="HD294" s="47"/>
      <c r="HE294" s="47"/>
      <c r="HF294" s="47"/>
      <c r="HG294" s="47"/>
      <c r="HH294" s="47"/>
      <c r="HI294" s="47"/>
      <c r="HJ294" s="47"/>
      <c r="HK294" s="47"/>
      <c r="HL294" s="47"/>
      <c r="HM294" s="47"/>
      <c r="HN294" s="47"/>
      <c r="HO294" s="47"/>
      <c r="HP294" s="47"/>
      <c r="HQ294" s="47"/>
      <c r="HR294" s="47"/>
      <c r="HS294" s="47"/>
      <c r="HT294" s="47"/>
      <c r="HU294" s="47"/>
      <c r="HV294" s="47"/>
      <c r="HW294" s="47"/>
      <c r="HX294" s="47"/>
      <c r="HY294" s="47"/>
      <c r="HZ294" s="47"/>
      <c r="IA294" s="47"/>
      <c r="IB294" s="47"/>
      <c r="IC294" s="47"/>
      <c r="ID294" s="47"/>
      <c r="IE294" s="47"/>
      <c r="IF294" s="47"/>
      <c r="IG294" s="47"/>
      <c r="IH294" s="47"/>
      <c r="II294" s="47"/>
      <c r="IJ294" s="47"/>
      <c r="IK294" s="47"/>
      <c r="IL294" s="47"/>
      <c r="IM294" s="47"/>
      <c r="IN294" s="47"/>
      <c r="IO294" s="47"/>
      <c r="IP294" s="47"/>
      <c r="IQ294" s="47"/>
      <c r="IR294" s="47"/>
      <c r="IS294" s="47"/>
      <c r="IT294" s="47"/>
      <c r="IU294" s="47"/>
      <c r="IV294" s="47"/>
      <c r="IW294" s="47"/>
      <c r="IX294" s="47"/>
      <c r="IY294" s="47"/>
      <c r="IZ294" s="47"/>
      <c r="JA294" s="47"/>
      <c r="JB294" s="47"/>
      <c r="JC294" s="47"/>
      <c r="JD294" s="47"/>
      <c r="JE294" s="47"/>
      <c r="JF294" s="47"/>
      <c r="JG294" s="47"/>
      <c r="JH294" s="47"/>
      <c r="JI294" s="47"/>
      <c r="JJ294" s="47"/>
      <c r="JK294" s="47"/>
      <c r="JL294" s="47"/>
      <c r="JM294" s="47"/>
      <c r="JN294" s="47"/>
      <c r="JO294" s="47"/>
      <c r="JP294" s="47"/>
      <c r="JQ294" s="47"/>
      <c r="JR294" s="47"/>
      <c r="JS294" s="47"/>
      <c r="JT294" s="47"/>
      <c r="JU294" s="47"/>
      <c r="JV294" s="47"/>
      <c r="JW294" s="47"/>
      <c r="JX294" s="47"/>
      <c r="JY294" s="47"/>
      <c r="JZ294" s="47"/>
      <c r="KA294" s="47"/>
      <c r="KB294" s="47"/>
      <c r="KC294" s="47"/>
      <c r="KD294" s="47"/>
      <c r="KE294" s="47"/>
      <c r="KF294" s="47"/>
      <c r="KG294" s="47"/>
      <c r="KH294" s="47"/>
      <c r="KI294" s="47"/>
      <c r="KJ294" s="47"/>
      <c r="KK294" s="47"/>
      <c r="KL294" s="47"/>
      <c r="KM294" s="47"/>
      <c r="KN294" s="47"/>
      <c r="KO294" s="47"/>
      <c r="KP294" s="47"/>
      <c r="KQ294" s="47"/>
      <c r="KR294" s="47"/>
      <c r="KS294" s="47"/>
      <c r="KT294" s="47"/>
      <c r="KU294" s="47"/>
      <c r="KV294" s="47"/>
      <c r="KW294" s="47"/>
      <c r="KX294" s="47"/>
      <c r="KY294" s="47"/>
      <c r="KZ294" s="47"/>
      <c r="LA294" s="47"/>
      <c r="LB294" s="47"/>
      <c r="LC294" s="47"/>
      <c r="LD294" s="47"/>
      <c r="LE294" s="47"/>
      <c r="LF294" s="47"/>
      <c r="LG294" s="47"/>
      <c r="LH294" s="47"/>
      <c r="LI294" s="47"/>
      <c r="LJ294" s="47"/>
      <c r="LK294" s="47"/>
      <c r="LL294" s="47"/>
      <c r="LM294" s="47"/>
      <c r="LN294" s="47"/>
      <c r="LO294" s="47"/>
      <c r="LP294" s="47"/>
      <c r="LQ294" s="47"/>
      <c r="LR294" s="47"/>
      <c r="LS294" s="47"/>
      <c r="LT294" s="47"/>
      <c r="LU294" s="47"/>
      <c r="LV294" s="47"/>
      <c r="LW294" s="47"/>
      <c r="LX294" s="47"/>
      <c r="LY294" s="47"/>
      <c r="LZ294" s="47"/>
      <c r="MA294" s="47"/>
      <c r="MB294" s="47"/>
      <c r="MC294" s="47"/>
      <c r="MD294" s="47"/>
      <c r="ME294" s="47"/>
      <c r="MF294" s="47"/>
      <c r="MG294" s="47"/>
      <c r="MH294" s="47"/>
      <c r="MI294" s="47"/>
      <c r="MJ294" s="47"/>
      <c r="MK294" s="47"/>
      <c r="ML294" s="47"/>
      <c r="MM294" s="47"/>
      <c r="MN294" s="47"/>
      <c r="MO294" s="47"/>
      <c r="MP294" s="47"/>
      <c r="MQ294" s="47"/>
      <c r="MR294" s="47"/>
      <c r="MS294" s="47"/>
      <c r="MT294" s="47"/>
      <c r="MU294" s="47"/>
      <c r="MV294" s="47"/>
      <c r="MW294" s="47"/>
      <c r="MX294" s="47"/>
      <c r="MY294" s="47"/>
      <c r="MZ294" s="47"/>
      <c r="NA294" s="47"/>
      <c r="NB294" s="47"/>
      <c r="NC294" s="47"/>
      <c r="ND294" s="47"/>
      <c r="NE294" s="47"/>
      <c r="NF294" s="47"/>
      <c r="NG294" s="47"/>
      <c r="NH294" s="47"/>
      <c r="NI294" s="47"/>
      <c r="NJ294" s="47"/>
      <c r="NK294" s="47"/>
      <c r="NL294" s="47"/>
      <c r="NM294" s="47"/>
      <c r="NN294" s="47"/>
      <c r="NO294" s="47"/>
      <c r="NP294" s="47"/>
      <c r="NQ294" s="47"/>
      <c r="NR294" s="47"/>
      <c r="NS294" s="47"/>
      <c r="NT294" s="47"/>
      <c r="NU294" s="47"/>
      <c r="NV294" s="47"/>
      <c r="NW294" s="47"/>
      <c r="NX294" s="47"/>
      <c r="NY294" s="47"/>
      <c r="NZ294" s="47"/>
      <c r="OA294" s="47"/>
      <c r="OB294" s="47"/>
      <c r="OC294" s="47"/>
      <c r="OD294" s="47"/>
      <c r="OE294" s="47"/>
      <c r="OF294" s="47"/>
      <c r="OG294" s="47"/>
      <c r="OH294" s="47"/>
      <c r="OI294" s="47"/>
      <c r="OJ294" s="47"/>
      <c r="OK294" s="47"/>
      <c r="OL294" s="47"/>
      <c r="OM294" s="47"/>
      <c r="ON294" s="47"/>
      <c r="OO294" s="47"/>
      <c r="OP294" s="47"/>
      <c r="OQ294" s="47"/>
      <c r="OR294" s="47"/>
      <c r="OS294" s="47"/>
      <c r="OT294" s="47"/>
      <c r="OU294" s="47"/>
      <c r="OV294" s="47"/>
      <c r="OW294" s="47"/>
      <c r="OX294" s="47"/>
      <c r="OY294" s="47"/>
      <c r="OZ294" s="47"/>
      <c r="PA294" s="47"/>
      <c r="PB294" s="47"/>
      <c r="PC294" s="47"/>
      <c r="PD294" s="47"/>
      <c r="PE294" s="47"/>
      <c r="PF294" s="47"/>
      <c r="PG294" s="47"/>
      <c r="PH294" s="47"/>
      <c r="PI294" s="47"/>
      <c r="PJ294" s="47"/>
      <c r="PK294" s="47"/>
      <c r="PL294" s="47"/>
      <c r="PM294" s="47"/>
      <c r="PN294" s="47"/>
      <c r="PO294" s="47"/>
      <c r="PP294" s="47"/>
      <c r="PQ294" s="47"/>
      <c r="PR294" s="47"/>
      <c r="PS294" s="47"/>
      <c r="PT294" s="47"/>
      <c r="PU294" s="47"/>
      <c r="PV294" s="47"/>
      <c r="PW294" s="47"/>
      <c r="PX294" s="47"/>
      <c r="PY294" s="47"/>
      <c r="PZ294" s="47"/>
      <c r="QA294" s="47"/>
      <c r="QB294" s="47"/>
      <c r="QC294" s="47"/>
      <c r="QD294" s="47"/>
      <c r="QE294" s="47"/>
      <c r="QF294" s="47"/>
      <c r="QG294" s="47"/>
      <c r="QH294" s="47"/>
      <c r="QI294" s="47"/>
      <c r="QJ294" s="47"/>
      <c r="QK294" s="47"/>
      <c r="QL294" s="47"/>
      <c r="QM294" s="47"/>
      <c r="QN294" s="47"/>
      <c r="QO294" s="47"/>
      <c r="QP294" s="47"/>
      <c r="QQ294" s="47"/>
      <c r="QR294" s="47"/>
      <c r="QS294" s="47"/>
      <c r="QT294" s="47"/>
      <c r="QU294" s="47"/>
      <c r="QV294" s="47"/>
      <c r="QW294" s="47"/>
      <c r="QX294" s="47"/>
      <c r="QY294" s="47"/>
      <c r="QZ294" s="47"/>
      <c r="RA294" s="47"/>
      <c r="RB294" s="47"/>
      <c r="RC294" s="47"/>
      <c r="RD294" s="47"/>
      <c r="RE294" s="47"/>
      <c r="RF294" s="47"/>
      <c r="RG294" s="47"/>
      <c r="RH294" s="47"/>
      <c r="RI294" s="47"/>
      <c r="RJ294" s="47"/>
      <c r="RK294" s="47"/>
      <c r="RL294" s="47"/>
      <c r="RM294" s="47"/>
      <c r="RN294" s="47"/>
      <c r="RO294" s="47"/>
      <c r="RP294" s="47"/>
      <c r="RQ294" s="47"/>
      <c r="RR294" s="47"/>
      <c r="RS294" s="47"/>
      <c r="RT294" s="47"/>
      <c r="RU294" s="47"/>
      <c r="RV294" s="47"/>
      <c r="RW294" s="47"/>
      <c r="RX294" s="47"/>
      <c r="RY294" s="47"/>
      <c r="RZ294" s="47"/>
      <c r="SA294" s="47"/>
    </row>
    <row r="295" spans="1:495" s="48" customFormat="1" ht="15" customHeight="1">
      <c r="A295" s="157"/>
      <c r="B295" s="85"/>
      <c r="C295" s="35" t="s">
        <v>6</v>
      </c>
      <c r="D295" s="20">
        <v>0</v>
      </c>
      <c r="E295" s="20">
        <v>0</v>
      </c>
      <c r="F295" s="20">
        <v>0</v>
      </c>
      <c r="G295" s="1">
        <v>0</v>
      </c>
      <c r="H295" s="85"/>
      <c r="I295" s="85"/>
      <c r="J295" s="176"/>
      <c r="K295" s="75"/>
      <c r="L295" s="75"/>
      <c r="M295" s="82"/>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c r="CU295" s="47"/>
      <c r="CV295" s="47"/>
      <c r="CW295" s="47"/>
      <c r="CX295" s="47"/>
      <c r="CY295" s="47"/>
      <c r="CZ295" s="47"/>
      <c r="DA295" s="47"/>
      <c r="DB295" s="47"/>
      <c r="DC295" s="47"/>
      <c r="DD295" s="47"/>
      <c r="DE295" s="47"/>
      <c r="DF295" s="47"/>
      <c r="DG295" s="47"/>
      <c r="DH295" s="47"/>
      <c r="DI295" s="47"/>
      <c r="DJ295" s="47"/>
      <c r="DK295" s="47"/>
      <c r="DL295" s="47"/>
      <c r="DM295" s="47"/>
      <c r="DN295" s="47"/>
      <c r="DO295" s="47"/>
      <c r="DP295" s="47"/>
      <c r="DQ295" s="47"/>
      <c r="DR295" s="47"/>
      <c r="DS295" s="47"/>
      <c r="DT295" s="47"/>
      <c r="DU295" s="47"/>
      <c r="DV295" s="47"/>
      <c r="DW295" s="47"/>
      <c r="DX295" s="47"/>
      <c r="DY295" s="47"/>
      <c r="DZ295" s="47"/>
      <c r="EA295" s="47"/>
      <c r="EB295" s="47"/>
      <c r="EC295" s="47"/>
      <c r="ED295" s="47"/>
      <c r="EE295" s="47"/>
      <c r="EF295" s="47"/>
      <c r="EG295" s="47"/>
      <c r="EH295" s="47"/>
      <c r="EI295" s="47"/>
      <c r="EJ295" s="47"/>
      <c r="EK295" s="47"/>
      <c r="EL295" s="47"/>
      <c r="EM295" s="47"/>
      <c r="EN295" s="47"/>
      <c r="EO295" s="47"/>
      <c r="EP295" s="47"/>
      <c r="EQ295" s="47"/>
      <c r="ER295" s="47"/>
      <c r="ES295" s="47"/>
      <c r="ET295" s="47"/>
      <c r="EU295" s="47"/>
      <c r="EV295" s="47"/>
      <c r="EW295" s="47"/>
      <c r="EX295" s="47"/>
      <c r="EY295" s="47"/>
      <c r="EZ295" s="47"/>
      <c r="FA295" s="47"/>
      <c r="FB295" s="47"/>
      <c r="FC295" s="47"/>
      <c r="FD295" s="47"/>
      <c r="FE295" s="47"/>
      <c r="FF295" s="47"/>
      <c r="FG295" s="47"/>
      <c r="FH295" s="47"/>
      <c r="FI295" s="47"/>
      <c r="FJ295" s="47"/>
      <c r="FK295" s="47"/>
      <c r="FL295" s="47"/>
      <c r="FM295" s="47"/>
      <c r="FN295" s="47"/>
      <c r="FO295" s="47"/>
      <c r="FP295" s="47"/>
      <c r="FQ295" s="47"/>
      <c r="FR295" s="47"/>
      <c r="FS295" s="47"/>
      <c r="FT295" s="47"/>
      <c r="FU295" s="47"/>
      <c r="FV295" s="47"/>
      <c r="FW295" s="47"/>
      <c r="FX295" s="47"/>
      <c r="FY295" s="47"/>
      <c r="FZ295" s="47"/>
      <c r="GA295" s="47"/>
      <c r="GB295" s="47"/>
      <c r="GC295" s="47"/>
      <c r="GD295" s="47"/>
      <c r="GE295" s="47"/>
      <c r="GF295" s="47"/>
      <c r="GG295" s="47"/>
      <c r="GH295" s="47"/>
      <c r="GI295" s="47"/>
      <c r="GJ295" s="47"/>
      <c r="GK295" s="47"/>
      <c r="GL295" s="47"/>
      <c r="GM295" s="47"/>
      <c r="GN295" s="47"/>
      <c r="GO295" s="47"/>
      <c r="GP295" s="47"/>
      <c r="GQ295" s="47"/>
      <c r="GR295" s="47"/>
      <c r="GS295" s="47"/>
      <c r="GT295" s="47"/>
      <c r="GU295" s="47"/>
      <c r="GV295" s="47"/>
      <c r="GW295" s="47"/>
      <c r="GX295" s="47"/>
      <c r="GY295" s="47"/>
      <c r="GZ295" s="47"/>
      <c r="HA295" s="47"/>
      <c r="HB295" s="47"/>
      <c r="HC295" s="47"/>
      <c r="HD295" s="47"/>
      <c r="HE295" s="47"/>
      <c r="HF295" s="47"/>
      <c r="HG295" s="47"/>
      <c r="HH295" s="47"/>
      <c r="HI295" s="47"/>
      <c r="HJ295" s="47"/>
      <c r="HK295" s="47"/>
      <c r="HL295" s="47"/>
      <c r="HM295" s="47"/>
      <c r="HN295" s="47"/>
      <c r="HO295" s="47"/>
      <c r="HP295" s="47"/>
      <c r="HQ295" s="47"/>
      <c r="HR295" s="47"/>
      <c r="HS295" s="47"/>
      <c r="HT295" s="47"/>
      <c r="HU295" s="47"/>
      <c r="HV295" s="47"/>
      <c r="HW295" s="47"/>
      <c r="HX295" s="47"/>
      <c r="HY295" s="47"/>
      <c r="HZ295" s="47"/>
      <c r="IA295" s="47"/>
      <c r="IB295" s="47"/>
      <c r="IC295" s="47"/>
      <c r="ID295" s="47"/>
      <c r="IE295" s="47"/>
      <c r="IF295" s="47"/>
      <c r="IG295" s="47"/>
      <c r="IH295" s="47"/>
      <c r="II295" s="47"/>
      <c r="IJ295" s="47"/>
      <c r="IK295" s="47"/>
      <c r="IL295" s="47"/>
      <c r="IM295" s="47"/>
      <c r="IN295" s="47"/>
      <c r="IO295" s="47"/>
      <c r="IP295" s="47"/>
      <c r="IQ295" s="47"/>
      <c r="IR295" s="47"/>
      <c r="IS295" s="47"/>
      <c r="IT295" s="47"/>
      <c r="IU295" s="47"/>
      <c r="IV295" s="47"/>
      <c r="IW295" s="47"/>
      <c r="IX295" s="47"/>
      <c r="IY295" s="47"/>
      <c r="IZ295" s="47"/>
      <c r="JA295" s="47"/>
      <c r="JB295" s="47"/>
      <c r="JC295" s="47"/>
      <c r="JD295" s="47"/>
      <c r="JE295" s="47"/>
      <c r="JF295" s="47"/>
      <c r="JG295" s="47"/>
      <c r="JH295" s="47"/>
      <c r="JI295" s="47"/>
      <c r="JJ295" s="47"/>
      <c r="JK295" s="47"/>
      <c r="JL295" s="47"/>
      <c r="JM295" s="47"/>
      <c r="JN295" s="47"/>
      <c r="JO295" s="47"/>
      <c r="JP295" s="47"/>
      <c r="JQ295" s="47"/>
      <c r="JR295" s="47"/>
      <c r="JS295" s="47"/>
      <c r="JT295" s="47"/>
      <c r="JU295" s="47"/>
      <c r="JV295" s="47"/>
      <c r="JW295" s="47"/>
      <c r="JX295" s="47"/>
      <c r="JY295" s="47"/>
      <c r="JZ295" s="47"/>
      <c r="KA295" s="47"/>
      <c r="KB295" s="47"/>
      <c r="KC295" s="47"/>
      <c r="KD295" s="47"/>
      <c r="KE295" s="47"/>
      <c r="KF295" s="47"/>
      <c r="KG295" s="47"/>
      <c r="KH295" s="47"/>
      <c r="KI295" s="47"/>
      <c r="KJ295" s="47"/>
      <c r="KK295" s="47"/>
      <c r="KL295" s="47"/>
      <c r="KM295" s="47"/>
      <c r="KN295" s="47"/>
      <c r="KO295" s="47"/>
      <c r="KP295" s="47"/>
      <c r="KQ295" s="47"/>
      <c r="KR295" s="47"/>
      <c r="KS295" s="47"/>
      <c r="KT295" s="47"/>
      <c r="KU295" s="47"/>
      <c r="KV295" s="47"/>
      <c r="KW295" s="47"/>
      <c r="KX295" s="47"/>
      <c r="KY295" s="47"/>
      <c r="KZ295" s="47"/>
      <c r="LA295" s="47"/>
      <c r="LB295" s="47"/>
      <c r="LC295" s="47"/>
      <c r="LD295" s="47"/>
      <c r="LE295" s="47"/>
      <c r="LF295" s="47"/>
      <c r="LG295" s="47"/>
      <c r="LH295" s="47"/>
      <c r="LI295" s="47"/>
      <c r="LJ295" s="47"/>
      <c r="LK295" s="47"/>
      <c r="LL295" s="47"/>
      <c r="LM295" s="47"/>
      <c r="LN295" s="47"/>
      <c r="LO295" s="47"/>
      <c r="LP295" s="47"/>
      <c r="LQ295" s="47"/>
      <c r="LR295" s="47"/>
      <c r="LS295" s="47"/>
      <c r="LT295" s="47"/>
      <c r="LU295" s="47"/>
      <c r="LV295" s="47"/>
      <c r="LW295" s="47"/>
      <c r="LX295" s="47"/>
      <c r="LY295" s="47"/>
      <c r="LZ295" s="47"/>
      <c r="MA295" s="47"/>
      <c r="MB295" s="47"/>
      <c r="MC295" s="47"/>
      <c r="MD295" s="47"/>
      <c r="ME295" s="47"/>
      <c r="MF295" s="47"/>
      <c r="MG295" s="47"/>
      <c r="MH295" s="47"/>
      <c r="MI295" s="47"/>
      <c r="MJ295" s="47"/>
      <c r="MK295" s="47"/>
      <c r="ML295" s="47"/>
      <c r="MM295" s="47"/>
      <c r="MN295" s="47"/>
      <c r="MO295" s="47"/>
      <c r="MP295" s="47"/>
      <c r="MQ295" s="47"/>
      <c r="MR295" s="47"/>
      <c r="MS295" s="47"/>
      <c r="MT295" s="47"/>
      <c r="MU295" s="47"/>
      <c r="MV295" s="47"/>
      <c r="MW295" s="47"/>
      <c r="MX295" s="47"/>
      <c r="MY295" s="47"/>
      <c r="MZ295" s="47"/>
      <c r="NA295" s="47"/>
      <c r="NB295" s="47"/>
      <c r="NC295" s="47"/>
      <c r="ND295" s="47"/>
      <c r="NE295" s="47"/>
      <c r="NF295" s="47"/>
      <c r="NG295" s="47"/>
      <c r="NH295" s="47"/>
      <c r="NI295" s="47"/>
      <c r="NJ295" s="47"/>
      <c r="NK295" s="47"/>
      <c r="NL295" s="47"/>
      <c r="NM295" s="47"/>
      <c r="NN295" s="47"/>
      <c r="NO295" s="47"/>
      <c r="NP295" s="47"/>
      <c r="NQ295" s="47"/>
      <c r="NR295" s="47"/>
      <c r="NS295" s="47"/>
      <c r="NT295" s="47"/>
      <c r="NU295" s="47"/>
      <c r="NV295" s="47"/>
      <c r="NW295" s="47"/>
      <c r="NX295" s="47"/>
      <c r="NY295" s="47"/>
      <c r="NZ295" s="47"/>
      <c r="OA295" s="47"/>
      <c r="OB295" s="47"/>
      <c r="OC295" s="47"/>
      <c r="OD295" s="47"/>
      <c r="OE295" s="47"/>
      <c r="OF295" s="47"/>
      <c r="OG295" s="47"/>
      <c r="OH295" s="47"/>
      <c r="OI295" s="47"/>
      <c r="OJ295" s="47"/>
      <c r="OK295" s="47"/>
      <c r="OL295" s="47"/>
      <c r="OM295" s="47"/>
      <c r="ON295" s="47"/>
      <c r="OO295" s="47"/>
      <c r="OP295" s="47"/>
      <c r="OQ295" s="47"/>
      <c r="OR295" s="47"/>
      <c r="OS295" s="47"/>
      <c r="OT295" s="47"/>
      <c r="OU295" s="47"/>
      <c r="OV295" s="47"/>
      <c r="OW295" s="47"/>
      <c r="OX295" s="47"/>
      <c r="OY295" s="47"/>
      <c r="OZ295" s="47"/>
      <c r="PA295" s="47"/>
      <c r="PB295" s="47"/>
      <c r="PC295" s="47"/>
      <c r="PD295" s="47"/>
      <c r="PE295" s="47"/>
      <c r="PF295" s="47"/>
      <c r="PG295" s="47"/>
      <c r="PH295" s="47"/>
      <c r="PI295" s="47"/>
      <c r="PJ295" s="47"/>
      <c r="PK295" s="47"/>
      <c r="PL295" s="47"/>
      <c r="PM295" s="47"/>
      <c r="PN295" s="47"/>
      <c r="PO295" s="47"/>
      <c r="PP295" s="47"/>
      <c r="PQ295" s="47"/>
      <c r="PR295" s="47"/>
      <c r="PS295" s="47"/>
      <c r="PT295" s="47"/>
      <c r="PU295" s="47"/>
      <c r="PV295" s="47"/>
      <c r="PW295" s="47"/>
      <c r="PX295" s="47"/>
      <c r="PY295" s="47"/>
      <c r="PZ295" s="47"/>
      <c r="QA295" s="47"/>
      <c r="QB295" s="47"/>
      <c r="QC295" s="47"/>
      <c r="QD295" s="47"/>
      <c r="QE295" s="47"/>
      <c r="QF295" s="47"/>
      <c r="QG295" s="47"/>
      <c r="QH295" s="47"/>
      <c r="QI295" s="47"/>
      <c r="QJ295" s="47"/>
      <c r="QK295" s="47"/>
      <c r="QL295" s="47"/>
      <c r="QM295" s="47"/>
      <c r="QN295" s="47"/>
      <c r="QO295" s="47"/>
      <c r="QP295" s="47"/>
      <c r="QQ295" s="47"/>
      <c r="QR295" s="47"/>
      <c r="QS295" s="47"/>
      <c r="QT295" s="47"/>
      <c r="QU295" s="47"/>
      <c r="QV295" s="47"/>
      <c r="QW295" s="47"/>
      <c r="QX295" s="47"/>
      <c r="QY295" s="47"/>
      <c r="QZ295" s="47"/>
      <c r="RA295" s="47"/>
      <c r="RB295" s="47"/>
      <c r="RC295" s="47"/>
      <c r="RD295" s="47"/>
      <c r="RE295" s="47"/>
      <c r="RF295" s="47"/>
      <c r="RG295" s="47"/>
      <c r="RH295" s="47"/>
      <c r="RI295" s="47"/>
      <c r="RJ295" s="47"/>
      <c r="RK295" s="47"/>
      <c r="RL295" s="47"/>
      <c r="RM295" s="47"/>
      <c r="RN295" s="47"/>
      <c r="RO295" s="47"/>
      <c r="RP295" s="47"/>
      <c r="RQ295" s="47"/>
      <c r="RR295" s="47"/>
      <c r="RS295" s="47"/>
      <c r="RT295" s="47"/>
      <c r="RU295" s="47"/>
      <c r="RV295" s="47"/>
      <c r="RW295" s="47"/>
      <c r="RX295" s="47"/>
      <c r="RY295" s="47"/>
      <c r="RZ295" s="47"/>
      <c r="SA295" s="47"/>
    </row>
    <row r="296" spans="1:495" s="48" customFormat="1" ht="15" customHeight="1">
      <c r="A296" s="157"/>
      <c r="B296" s="85"/>
      <c r="C296" s="35" t="s">
        <v>7</v>
      </c>
      <c r="D296" s="20">
        <v>0</v>
      </c>
      <c r="E296" s="20">
        <v>0</v>
      </c>
      <c r="F296" s="20">
        <v>0</v>
      </c>
      <c r="G296" s="1">
        <v>0</v>
      </c>
      <c r="H296" s="85"/>
      <c r="I296" s="85"/>
      <c r="J296" s="176"/>
      <c r="K296" s="75"/>
      <c r="L296" s="75"/>
      <c r="M296" s="82"/>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c r="CU296" s="47"/>
      <c r="CV296" s="47"/>
      <c r="CW296" s="47"/>
      <c r="CX296" s="47"/>
      <c r="CY296" s="47"/>
      <c r="CZ296" s="47"/>
      <c r="DA296" s="47"/>
      <c r="DB296" s="47"/>
      <c r="DC296" s="47"/>
      <c r="DD296" s="47"/>
      <c r="DE296" s="47"/>
      <c r="DF296" s="47"/>
      <c r="DG296" s="47"/>
      <c r="DH296" s="47"/>
      <c r="DI296" s="47"/>
      <c r="DJ296" s="47"/>
      <c r="DK296" s="47"/>
      <c r="DL296" s="47"/>
      <c r="DM296" s="47"/>
      <c r="DN296" s="47"/>
      <c r="DO296" s="47"/>
      <c r="DP296" s="47"/>
      <c r="DQ296" s="47"/>
      <c r="DR296" s="47"/>
      <c r="DS296" s="47"/>
      <c r="DT296" s="47"/>
      <c r="DU296" s="47"/>
      <c r="DV296" s="47"/>
      <c r="DW296" s="47"/>
      <c r="DX296" s="47"/>
      <c r="DY296" s="47"/>
      <c r="DZ296" s="47"/>
      <c r="EA296" s="47"/>
      <c r="EB296" s="47"/>
      <c r="EC296" s="47"/>
      <c r="ED296" s="47"/>
      <c r="EE296" s="47"/>
      <c r="EF296" s="47"/>
      <c r="EG296" s="47"/>
      <c r="EH296" s="47"/>
      <c r="EI296" s="47"/>
      <c r="EJ296" s="47"/>
      <c r="EK296" s="47"/>
      <c r="EL296" s="47"/>
      <c r="EM296" s="47"/>
      <c r="EN296" s="47"/>
      <c r="EO296" s="47"/>
      <c r="EP296" s="47"/>
      <c r="EQ296" s="47"/>
      <c r="ER296" s="47"/>
      <c r="ES296" s="47"/>
      <c r="ET296" s="47"/>
      <c r="EU296" s="47"/>
      <c r="EV296" s="47"/>
      <c r="EW296" s="47"/>
      <c r="EX296" s="47"/>
      <c r="EY296" s="47"/>
      <c r="EZ296" s="47"/>
      <c r="FA296" s="47"/>
      <c r="FB296" s="47"/>
      <c r="FC296" s="47"/>
      <c r="FD296" s="47"/>
      <c r="FE296" s="47"/>
      <c r="FF296" s="47"/>
      <c r="FG296" s="47"/>
      <c r="FH296" s="47"/>
      <c r="FI296" s="47"/>
      <c r="FJ296" s="47"/>
      <c r="FK296" s="47"/>
      <c r="FL296" s="47"/>
      <c r="FM296" s="47"/>
      <c r="FN296" s="47"/>
      <c r="FO296" s="47"/>
      <c r="FP296" s="47"/>
      <c r="FQ296" s="47"/>
      <c r="FR296" s="47"/>
      <c r="FS296" s="47"/>
      <c r="FT296" s="47"/>
      <c r="FU296" s="47"/>
      <c r="FV296" s="47"/>
      <c r="FW296" s="47"/>
      <c r="FX296" s="47"/>
      <c r="FY296" s="47"/>
      <c r="FZ296" s="47"/>
      <c r="GA296" s="47"/>
      <c r="GB296" s="47"/>
      <c r="GC296" s="47"/>
      <c r="GD296" s="47"/>
      <c r="GE296" s="47"/>
      <c r="GF296" s="47"/>
      <c r="GG296" s="47"/>
      <c r="GH296" s="47"/>
      <c r="GI296" s="47"/>
      <c r="GJ296" s="47"/>
      <c r="GK296" s="47"/>
      <c r="GL296" s="47"/>
      <c r="GM296" s="47"/>
      <c r="GN296" s="47"/>
      <c r="GO296" s="47"/>
      <c r="GP296" s="47"/>
      <c r="GQ296" s="47"/>
      <c r="GR296" s="47"/>
      <c r="GS296" s="47"/>
      <c r="GT296" s="47"/>
      <c r="GU296" s="47"/>
      <c r="GV296" s="47"/>
      <c r="GW296" s="47"/>
      <c r="GX296" s="47"/>
      <c r="GY296" s="47"/>
      <c r="GZ296" s="47"/>
      <c r="HA296" s="47"/>
      <c r="HB296" s="47"/>
      <c r="HC296" s="47"/>
      <c r="HD296" s="47"/>
      <c r="HE296" s="47"/>
      <c r="HF296" s="47"/>
      <c r="HG296" s="47"/>
      <c r="HH296" s="47"/>
      <c r="HI296" s="47"/>
      <c r="HJ296" s="47"/>
      <c r="HK296" s="47"/>
      <c r="HL296" s="47"/>
      <c r="HM296" s="47"/>
      <c r="HN296" s="47"/>
      <c r="HO296" s="47"/>
      <c r="HP296" s="47"/>
      <c r="HQ296" s="47"/>
      <c r="HR296" s="47"/>
      <c r="HS296" s="47"/>
      <c r="HT296" s="47"/>
      <c r="HU296" s="47"/>
      <c r="HV296" s="47"/>
      <c r="HW296" s="47"/>
      <c r="HX296" s="47"/>
      <c r="HY296" s="47"/>
      <c r="HZ296" s="47"/>
      <c r="IA296" s="47"/>
      <c r="IB296" s="47"/>
      <c r="IC296" s="47"/>
      <c r="ID296" s="47"/>
      <c r="IE296" s="47"/>
      <c r="IF296" s="47"/>
      <c r="IG296" s="47"/>
      <c r="IH296" s="47"/>
      <c r="II296" s="47"/>
      <c r="IJ296" s="47"/>
      <c r="IK296" s="47"/>
      <c r="IL296" s="47"/>
      <c r="IM296" s="47"/>
      <c r="IN296" s="47"/>
      <c r="IO296" s="47"/>
      <c r="IP296" s="47"/>
      <c r="IQ296" s="47"/>
      <c r="IR296" s="47"/>
      <c r="IS296" s="47"/>
      <c r="IT296" s="47"/>
      <c r="IU296" s="47"/>
      <c r="IV296" s="47"/>
      <c r="IW296" s="47"/>
      <c r="IX296" s="47"/>
      <c r="IY296" s="47"/>
      <c r="IZ296" s="47"/>
      <c r="JA296" s="47"/>
      <c r="JB296" s="47"/>
      <c r="JC296" s="47"/>
      <c r="JD296" s="47"/>
      <c r="JE296" s="47"/>
      <c r="JF296" s="47"/>
      <c r="JG296" s="47"/>
      <c r="JH296" s="47"/>
      <c r="JI296" s="47"/>
      <c r="JJ296" s="47"/>
      <c r="JK296" s="47"/>
      <c r="JL296" s="47"/>
      <c r="JM296" s="47"/>
      <c r="JN296" s="47"/>
      <c r="JO296" s="47"/>
      <c r="JP296" s="47"/>
      <c r="JQ296" s="47"/>
      <c r="JR296" s="47"/>
      <c r="JS296" s="47"/>
      <c r="JT296" s="47"/>
      <c r="JU296" s="47"/>
      <c r="JV296" s="47"/>
      <c r="JW296" s="47"/>
      <c r="JX296" s="47"/>
      <c r="JY296" s="47"/>
      <c r="JZ296" s="47"/>
      <c r="KA296" s="47"/>
      <c r="KB296" s="47"/>
      <c r="KC296" s="47"/>
      <c r="KD296" s="47"/>
      <c r="KE296" s="47"/>
      <c r="KF296" s="47"/>
      <c r="KG296" s="47"/>
      <c r="KH296" s="47"/>
      <c r="KI296" s="47"/>
      <c r="KJ296" s="47"/>
      <c r="KK296" s="47"/>
      <c r="KL296" s="47"/>
      <c r="KM296" s="47"/>
      <c r="KN296" s="47"/>
      <c r="KO296" s="47"/>
      <c r="KP296" s="47"/>
      <c r="KQ296" s="47"/>
      <c r="KR296" s="47"/>
      <c r="KS296" s="47"/>
      <c r="KT296" s="47"/>
      <c r="KU296" s="47"/>
      <c r="KV296" s="47"/>
      <c r="KW296" s="47"/>
      <c r="KX296" s="47"/>
      <c r="KY296" s="47"/>
      <c r="KZ296" s="47"/>
      <c r="LA296" s="47"/>
      <c r="LB296" s="47"/>
      <c r="LC296" s="47"/>
      <c r="LD296" s="47"/>
      <c r="LE296" s="47"/>
      <c r="LF296" s="47"/>
      <c r="LG296" s="47"/>
      <c r="LH296" s="47"/>
      <c r="LI296" s="47"/>
      <c r="LJ296" s="47"/>
      <c r="LK296" s="47"/>
      <c r="LL296" s="47"/>
      <c r="LM296" s="47"/>
      <c r="LN296" s="47"/>
      <c r="LO296" s="47"/>
      <c r="LP296" s="47"/>
      <c r="LQ296" s="47"/>
      <c r="LR296" s="47"/>
      <c r="LS296" s="47"/>
      <c r="LT296" s="47"/>
      <c r="LU296" s="47"/>
      <c r="LV296" s="47"/>
      <c r="LW296" s="47"/>
      <c r="LX296" s="47"/>
      <c r="LY296" s="47"/>
      <c r="LZ296" s="47"/>
      <c r="MA296" s="47"/>
      <c r="MB296" s="47"/>
      <c r="MC296" s="47"/>
      <c r="MD296" s="47"/>
      <c r="ME296" s="47"/>
      <c r="MF296" s="47"/>
      <c r="MG296" s="47"/>
      <c r="MH296" s="47"/>
      <c r="MI296" s="47"/>
      <c r="MJ296" s="47"/>
      <c r="MK296" s="47"/>
      <c r="ML296" s="47"/>
      <c r="MM296" s="47"/>
      <c r="MN296" s="47"/>
      <c r="MO296" s="47"/>
      <c r="MP296" s="47"/>
      <c r="MQ296" s="47"/>
      <c r="MR296" s="47"/>
      <c r="MS296" s="47"/>
      <c r="MT296" s="47"/>
      <c r="MU296" s="47"/>
      <c r="MV296" s="47"/>
      <c r="MW296" s="47"/>
      <c r="MX296" s="47"/>
      <c r="MY296" s="47"/>
      <c r="MZ296" s="47"/>
      <c r="NA296" s="47"/>
      <c r="NB296" s="47"/>
      <c r="NC296" s="47"/>
      <c r="ND296" s="47"/>
      <c r="NE296" s="47"/>
      <c r="NF296" s="47"/>
      <c r="NG296" s="47"/>
      <c r="NH296" s="47"/>
      <c r="NI296" s="47"/>
      <c r="NJ296" s="47"/>
      <c r="NK296" s="47"/>
      <c r="NL296" s="47"/>
      <c r="NM296" s="47"/>
      <c r="NN296" s="47"/>
      <c r="NO296" s="47"/>
      <c r="NP296" s="47"/>
      <c r="NQ296" s="47"/>
      <c r="NR296" s="47"/>
      <c r="NS296" s="47"/>
      <c r="NT296" s="47"/>
      <c r="NU296" s="47"/>
      <c r="NV296" s="47"/>
      <c r="NW296" s="47"/>
      <c r="NX296" s="47"/>
      <c r="NY296" s="47"/>
      <c r="NZ296" s="47"/>
      <c r="OA296" s="47"/>
      <c r="OB296" s="47"/>
      <c r="OC296" s="47"/>
      <c r="OD296" s="47"/>
      <c r="OE296" s="47"/>
      <c r="OF296" s="47"/>
      <c r="OG296" s="47"/>
      <c r="OH296" s="47"/>
      <c r="OI296" s="47"/>
      <c r="OJ296" s="47"/>
      <c r="OK296" s="47"/>
      <c r="OL296" s="47"/>
      <c r="OM296" s="47"/>
      <c r="ON296" s="47"/>
      <c r="OO296" s="47"/>
      <c r="OP296" s="47"/>
      <c r="OQ296" s="47"/>
      <c r="OR296" s="47"/>
      <c r="OS296" s="47"/>
      <c r="OT296" s="47"/>
      <c r="OU296" s="47"/>
      <c r="OV296" s="47"/>
      <c r="OW296" s="47"/>
      <c r="OX296" s="47"/>
      <c r="OY296" s="47"/>
      <c r="OZ296" s="47"/>
      <c r="PA296" s="47"/>
      <c r="PB296" s="47"/>
      <c r="PC296" s="47"/>
      <c r="PD296" s="47"/>
      <c r="PE296" s="47"/>
      <c r="PF296" s="47"/>
      <c r="PG296" s="47"/>
      <c r="PH296" s="47"/>
      <c r="PI296" s="47"/>
      <c r="PJ296" s="47"/>
      <c r="PK296" s="47"/>
      <c r="PL296" s="47"/>
      <c r="PM296" s="47"/>
      <c r="PN296" s="47"/>
      <c r="PO296" s="47"/>
      <c r="PP296" s="47"/>
      <c r="PQ296" s="47"/>
      <c r="PR296" s="47"/>
      <c r="PS296" s="47"/>
      <c r="PT296" s="47"/>
      <c r="PU296" s="47"/>
      <c r="PV296" s="47"/>
      <c r="PW296" s="47"/>
      <c r="PX296" s="47"/>
      <c r="PY296" s="47"/>
      <c r="PZ296" s="47"/>
      <c r="QA296" s="47"/>
      <c r="QB296" s="47"/>
      <c r="QC296" s="47"/>
      <c r="QD296" s="47"/>
      <c r="QE296" s="47"/>
      <c r="QF296" s="47"/>
      <c r="QG296" s="47"/>
      <c r="QH296" s="47"/>
      <c r="QI296" s="47"/>
      <c r="QJ296" s="47"/>
      <c r="QK296" s="47"/>
      <c r="QL296" s="47"/>
      <c r="QM296" s="47"/>
      <c r="QN296" s="47"/>
      <c r="QO296" s="47"/>
      <c r="QP296" s="47"/>
      <c r="QQ296" s="47"/>
      <c r="QR296" s="47"/>
      <c r="QS296" s="47"/>
      <c r="QT296" s="47"/>
      <c r="QU296" s="47"/>
      <c r="QV296" s="47"/>
      <c r="QW296" s="47"/>
      <c r="QX296" s="47"/>
      <c r="QY296" s="47"/>
      <c r="QZ296" s="47"/>
      <c r="RA296" s="47"/>
      <c r="RB296" s="47"/>
      <c r="RC296" s="47"/>
      <c r="RD296" s="47"/>
      <c r="RE296" s="47"/>
      <c r="RF296" s="47"/>
      <c r="RG296" s="47"/>
      <c r="RH296" s="47"/>
      <c r="RI296" s="47"/>
      <c r="RJ296" s="47"/>
      <c r="RK296" s="47"/>
      <c r="RL296" s="47"/>
      <c r="RM296" s="47"/>
      <c r="RN296" s="47"/>
      <c r="RO296" s="47"/>
      <c r="RP296" s="47"/>
      <c r="RQ296" s="47"/>
      <c r="RR296" s="47"/>
      <c r="RS296" s="47"/>
      <c r="RT296" s="47"/>
      <c r="RU296" s="47"/>
      <c r="RV296" s="47"/>
      <c r="RW296" s="47"/>
      <c r="RX296" s="47"/>
      <c r="RY296" s="47"/>
      <c r="RZ296" s="47"/>
      <c r="SA296" s="47"/>
    </row>
    <row r="297" spans="1:495" s="48" customFormat="1" ht="61.5" customHeight="1">
      <c r="A297" s="157"/>
      <c r="B297" s="86"/>
      <c r="C297" s="35" t="s">
        <v>8</v>
      </c>
      <c r="D297" s="20">
        <v>0</v>
      </c>
      <c r="E297" s="20">
        <v>0</v>
      </c>
      <c r="F297" s="20">
        <v>0</v>
      </c>
      <c r="G297" s="1">
        <v>0</v>
      </c>
      <c r="H297" s="86"/>
      <c r="I297" s="86"/>
      <c r="J297" s="177"/>
      <c r="K297" s="75"/>
      <c r="L297" s="75"/>
      <c r="M297" s="83"/>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c r="BK297" s="47"/>
      <c r="BL297" s="47"/>
      <c r="BM297" s="47"/>
      <c r="BN297" s="47"/>
      <c r="BO297" s="47"/>
      <c r="BP297" s="47"/>
      <c r="BQ297" s="47"/>
      <c r="BR297" s="47"/>
      <c r="BS297" s="47"/>
      <c r="BT297" s="47"/>
      <c r="BU297" s="47"/>
      <c r="BV297" s="47"/>
      <c r="BW297" s="47"/>
      <c r="BX297" s="47"/>
      <c r="BY297" s="47"/>
      <c r="BZ297" s="47"/>
      <c r="CA297" s="47"/>
      <c r="CB297" s="47"/>
      <c r="CC297" s="47"/>
      <c r="CD297" s="47"/>
      <c r="CE297" s="47"/>
      <c r="CF297" s="47"/>
      <c r="CG297" s="47"/>
      <c r="CH297" s="47"/>
      <c r="CI297" s="47"/>
      <c r="CJ297" s="47"/>
      <c r="CK297" s="47"/>
      <c r="CL297" s="47"/>
      <c r="CM297" s="47"/>
      <c r="CN297" s="47"/>
      <c r="CO297" s="47"/>
      <c r="CP297" s="47"/>
      <c r="CQ297" s="47"/>
      <c r="CR297" s="47"/>
      <c r="CS297" s="47"/>
      <c r="CT297" s="47"/>
      <c r="CU297" s="47"/>
      <c r="CV297" s="47"/>
      <c r="CW297" s="47"/>
      <c r="CX297" s="47"/>
      <c r="CY297" s="47"/>
      <c r="CZ297" s="47"/>
      <c r="DA297" s="47"/>
      <c r="DB297" s="47"/>
      <c r="DC297" s="47"/>
      <c r="DD297" s="47"/>
      <c r="DE297" s="47"/>
      <c r="DF297" s="47"/>
      <c r="DG297" s="47"/>
      <c r="DH297" s="47"/>
      <c r="DI297" s="47"/>
      <c r="DJ297" s="47"/>
      <c r="DK297" s="47"/>
      <c r="DL297" s="47"/>
      <c r="DM297" s="47"/>
      <c r="DN297" s="47"/>
      <c r="DO297" s="47"/>
      <c r="DP297" s="47"/>
      <c r="DQ297" s="47"/>
      <c r="DR297" s="47"/>
      <c r="DS297" s="47"/>
      <c r="DT297" s="47"/>
      <c r="DU297" s="47"/>
      <c r="DV297" s="47"/>
      <c r="DW297" s="47"/>
      <c r="DX297" s="47"/>
      <c r="DY297" s="47"/>
      <c r="DZ297" s="47"/>
      <c r="EA297" s="47"/>
      <c r="EB297" s="47"/>
      <c r="EC297" s="47"/>
      <c r="ED297" s="47"/>
      <c r="EE297" s="47"/>
      <c r="EF297" s="47"/>
      <c r="EG297" s="47"/>
      <c r="EH297" s="47"/>
      <c r="EI297" s="47"/>
      <c r="EJ297" s="47"/>
      <c r="EK297" s="47"/>
      <c r="EL297" s="47"/>
      <c r="EM297" s="47"/>
      <c r="EN297" s="47"/>
      <c r="EO297" s="47"/>
      <c r="EP297" s="47"/>
      <c r="EQ297" s="47"/>
      <c r="ER297" s="47"/>
      <c r="ES297" s="47"/>
      <c r="ET297" s="47"/>
      <c r="EU297" s="47"/>
      <c r="EV297" s="47"/>
      <c r="EW297" s="47"/>
      <c r="EX297" s="47"/>
      <c r="EY297" s="47"/>
      <c r="EZ297" s="47"/>
      <c r="FA297" s="47"/>
      <c r="FB297" s="47"/>
      <c r="FC297" s="47"/>
      <c r="FD297" s="47"/>
      <c r="FE297" s="47"/>
      <c r="FF297" s="47"/>
      <c r="FG297" s="47"/>
      <c r="FH297" s="47"/>
      <c r="FI297" s="47"/>
      <c r="FJ297" s="47"/>
      <c r="FK297" s="47"/>
      <c r="FL297" s="47"/>
      <c r="FM297" s="47"/>
      <c r="FN297" s="47"/>
      <c r="FO297" s="47"/>
      <c r="FP297" s="47"/>
      <c r="FQ297" s="47"/>
      <c r="FR297" s="47"/>
      <c r="FS297" s="47"/>
      <c r="FT297" s="47"/>
      <c r="FU297" s="47"/>
      <c r="FV297" s="47"/>
      <c r="FW297" s="47"/>
      <c r="FX297" s="47"/>
      <c r="FY297" s="47"/>
      <c r="FZ297" s="47"/>
      <c r="GA297" s="47"/>
      <c r="GB297" s="47"/>
      <c r="GC297" s="47"/>
      <c r="GD297" s="47"/>
      <c r="GE297" s="47"/>
      <c r="GF297" s="47"/>
      <c r="GG297" s="47"/>
      <c r="GH297" s="47"/>
      <c r="GI297" s="47"/>
      <c r="GJ297" s="47"/>
      <c r="GK297" s="47"/>
      <c r="GL297" s="47"/>
      <c r="GM297" s="47"/>
      <c r="GN297" s="47"/>
      <c r="GO297" s="47"/>
      <c r="GP297" s="47"/>
      <c r="GQ297" s="47"/>
      <c r="GR297" s="47"/>
      <c r="GS297" s="47"/>
      <c r="GT297" s="47"/>
      <c r="GU297" s="47"/>
      <c r="GV297" s="47"/>
      <c r="GW297" s="47"/>
      <c r="GX297" s="47"/>
      <c r="GY297" s="47"/>
      <c r="GZ297" s="47"/>
      <c r="HA297" s="47"/>
      <c r="HB297" s="47"/>
      <c r="HC297" s="47"/>
      <c r="HD297" s="47"/>
      <c r="HE297" s="47"/>
      <c r="HF297" s="47"/>
      <c r="HG297" s="47"/>
      <c r="HH297" s="47"/>
      <c r="HI297" s="47"/>
      <c r="HJ297" s="47"/>
      <c r="HK297" s="47"/>
      <c r="HL297" s="47"/>
      <c r="HM297" s="47"/>
      <c r="HN297" s="47"/>
      <c r="HO297" s="47"/>
      <c r="HP297" s="47"/>
      <c r="HQ297" s="47"/>
      <c r="HR297" s="47"/>
      <c r="HS297" s="47"/>
      <c r="HT297" s="47"/>
      <c r="HU297" s="47"/>
      <c r="HV297" s="47"/>
      <c r="HW297" s="47"/>
      <c r="HX297" s="47"/>
      <c r="HY297" s="47"/>
      <c r="HZ297" s="47"/>
      <c r="IA297" s="47"/>
      <c r="IB297" s="47"/>
      <c r="IC297" s="47"/>
      <c r="ID297" s="47"/>
      <c r="IE297" s="47"/>
      <c r="IF297" s="47"/>
      <c r="IG297" s="47"/>
      <c r="IH297" s="47"/>
      <c r="II297" s="47"/>
      <c r="IJ297" s="47"/>
      <c r="IK297" s="47"/>
      <c r="IL297" s="47"/>
      <c r="IM297" s="47"/>
      <c r="IN297" s="47"/>
      <c r="IO297" s="47"/>
      <c r="IP297" s="47"/>
      <c r="IQ297" s="47"/>
      <c r="IR297" s="47"/>
      <c r="IS297" s="47"/>
      <c r="IT297" s="47"/>
      <c r="IU297" s="47"/>
      <c r="IV297" s="47"/>
      <c r="IW297" s="47"/>
      <c r="IX297" s="47"/>
      <c r="IY297" s="47"/>
      <c r="IZ297" s="47"/>
      <c r="JA297" s="47"/>
      <c r="JB297" s="47"/>
      <c r="JC297" s="47"/>
      <c r="JD297" s="47"/>
      <c r="JE297" s="47"/>
      <c r="JF297" s="47"/>
      <c r="JG297" s="47"/>
      <c r="JH297" s="47"/>
      <c r="JI297" s="47"/>
      <c r="JJ297" s="47"/>
      <c r="JK297" s="47"/>
      <c r="JL297" s="47"/>
      <c r="JM297" s="47"/>
      <c r="JN297" s="47"/>
      <c r="JO297" s="47"/>
      <c r="JP297" s="47"/>
      <c r="JQ297" s="47"/>
      <c r="JR297" s="47"/>
      <c r="JS297" s="47"/>
      <c r="JT297" s="47"/>
      <c r="JU297" s="47"/>
      <c r="JV297" s="47"/>
      <c r="JW297" s="47"/>
      <c r="JX297" s="47"/>
      <c r="JY297" s="47"/>
      <c r="JZ297" s="47"/>
      <c r="KA297" s="47"/>
      <c r="KB297" s="47"/>
      <c r="KC297" s="47"/>
      <c r="KD297" s="47"/>
      <c r="KE297" s="47"/>
      <c r="KF297" s="47"/>
      <c r="KG297" s="47"/>
      <c r="KH297" s="47"/>
      <c r="KI297" s="47"/>
      <c r="KJ297" s="47"/>
      <c r="KK297" s="47"/>
      <c r="KL297" s="47"/>
      <c r="KM297" s="47"/>
      <c r="KN297" s="47"/>
      <c r="KO297" s="47"/>
      <c r="KP297" s="47"/>
      <c r="KQ297" s="47"/>
      <c r="KR297" s="47"/>
      <c r="KS297" s="47"/>
      <c r="KT297" s="47"/>
      <c r="KU297" s="47"/>
      <c r="KV297" s="47"/>
      <c r="KW297" s="47"/>
      <c r="KX297" s="47"/>
      <c r="KY297" s="47"/>
      <c r="KZ297" s="47"/>
      <c r="LA297" s="47"/>
      <c r="LB297" s="47"/>
      <c r="LC297" s="47"/>
      <c r="LD297" s="47"/>
      <c r="LE297" s="47"/>
      <c r="LF297" s="47"/>
      <c r="LG297" s="47"/>
      <c r="LH297" s="47"/>
      <c r="LI297" s="47"/>
      <c r="LJ297" s="47"/>
      <c r="LK297" s="47"/>
      <c r="LL297" s="47"/>
      <c r="LM297" s="47"/>
      <c r="LN297" s="47"/>
      <c r="LO297" s="47"/>
      <c r="LP297" s="47"/>
      <c r="LQ297" s="47"/>
      <c r="LR297" s="47"/>
      <c r="LS297" s="47"/>
      <c r="LT297" s="47"/>
      <c r="LU297" s="47"/>
      <c r="LV297" s="47"/>
      <c r="LW297" s="47"/>
      <c r="LX297" s="47"/>
      <c r="LY297" s="47"/>
      <c r="LZ297" s="47"/>
      <c r="MA297" s="47"/>
      <c r="MB297" s="47"/>
      <c r="MC297" s="47"/>
      <c r="MD297" s="47"/>
      <c r="ME297" s="47"/>
      <c r="MF297" s="47"/>
      <c r="MG297" s="47"/>
      <c r="MH297" s="47"/>
      <c r="MI297" s="47"/>
      <c r="MJ297" s="47"/>
      <c r="MK297" s="47"/>
      <c r="ML297" s="47"/>
      <c r="MM297" s="47"/>
      <c r="MN297" s="47"/>
      <c r="MO297" s="47"/>
      <c r="MP297" s="47"/>
      <c r="MQ297" s="47"/>
      <c r="MR297" s="47"/>
      <c r="MS297" s="47"/>
      <c r="MT297" s="47"/>
      <c r="MU297" s="47"/>
      <c r="MV297" s="47"/>
      <c r="MW297" s="47"/>
      <c r="MX297" s="47"/>
      <c r="MY297" s="47"/>
      <c r="MZ297" s="47"/>
      <c r="NA297" s="47"/>
      <c r="NB297" s="47"/>
      <c r="NC297" s="47"/>
      <c r="ND297" s="47"/>
      <c r="NE297" s="47"/>
      <c r="NF297" s="47"/>
      <c r="NG297" s="47"/>
      <c r="NH297" s="47"/>
      <c r="NI297" s="47"/>
      <c r="NJ297" s="47"/>
      <c r="NK297" s="47"/>
      <c r="NL297" s="47"/>
      <c r="NM297" s="47"/>
      <c r="NN297" s="47"/>
      <c r="NO297" s="47"/>
      <c r="NP297" s="47"/>
      <c r="NQ297" s="47"/>
      <c r="NR297" s="47"/>
      <c r="NS297" s="47"/>
      <c r="NT297" s="47"/>
      <c r="NU297" s="47"/>
      <c r="NV297" s="47"/>
      <c r="NW297" s="47"/>
      <c r="NX297" s="47"/>
      <c r="NY297" s="47"/>
      <c r="NZ297" s="47"/>
      <c r="OA297" s="47"/>
      <c r="OB297" s="47"/>
      <c r="OC297" s="47"/>
      <c r="OD297" s="47"/>
      <c r="OE297" s="47"/>
      <c r="OF297" s="47"/>
      <c r="OG297" s="47"/>
      <c r="OH297" s="47"/>
      <c r="OI297" s="47"/>
      <c r="OJ297" s="47"/>
      <c r="OK297" s="47"/>
      <c r="OL297" s="47"/>
      <c r="OM297" s="47"/>
      <c r="ON297" s="47"/>
      <c r="OO297" s="47"/>
      <c r="OP297" s="47"/>
      <c r="OQ297" s="47"/>
      <c r="OR297" s="47"/>
      <c r="OS297" s="47"/>
      <c r="OT297" s="47"/>
      <c r="OU297" s="47"/>
      <c r="OV297" s="47"/>
      <c r="OW297" s="47"/>
      <c r="OX297" s="47"/>
      <c r="OY297" s="47"/>
      <c r="OZ297" s="47"/>
      <c r="PA297" s="47"/>
      <c r="PB297" s="47"/>
      <c r="PC297" s="47"/>
      <c r="PD297" s="47"/>
      <c r="PE297" s="47"/>
      <c r="PF297" s="47"/>
      <c r="PG297" s="47"/>
      <c r="PH297" s="47"/>
      <c r="PI297" s="47"/>
      <c r="PJ297" s="47"/>
      <c r="PK297" s="47"/>
      <c r="PL297" s="47"/>
      <c r="PM297" s="47"/>
      <c r="PN297" s="47"/>
      <c r="PO297" s="47"/>
      <c r="PP297" s="47"/>
      <c r="PQ297" s="47"/>
      <c r="PR297" s="47"/>
      <c r="PS297" s="47"/>
      <c r="PT297" s="47"/>
      <c r="PU297" s="47"/>
      <c r="PV297" s="47"/>
      <c r="PW297" s="47"/>
      <c r="PX297" s="47"/>
      <c r="PY297" s="47"/>
      <c r="PZ297" s="47"/>
      <c r="QA297" s="47"/>
      <c r="QB297" s="47"/>
      <c r="QC297" s="47"/>
      <c r="QD297" s="47"/>
      <c r="QE297" s="47"/>
      <c r="QF297" s="47"/>
      <c r="QG297" s="47"/>
      <c r="QH297" s="47"/>
      <c r="QI297" s="47"/>
      <c r="QJ297" s="47"/>
      <c r="QK297" s="47"/>
      <c r="QL297" s="47"/>
      <c r="QM297" s="47"/>
      <c r="QN297" s="47"/>
      <c r="QO297" s="47"/>
      <c r="QP297" s="47"/>
      <c r="QQ297" s="47"/>
      <c r="QR297" s="47"/>
      <c r="QS297" s="47"/>
      <c r="QT297" s="47"/>
      <c r="QU297" s="47"/>
      <c r="QV297" s="47"/>
      <c r="QW297" s="47"/>
      <c r="QX297" s="47"/>
      <c r="QY297" s="47"/>
      <c r="QZ297" s="47"/>
      <c r="RA297" s="47"/>
      <c r="RB297" s="47"/>
      <c r="RC297" s="47"/>
      <c r="RD297" s="47"/>
      <c r="RE297" s="47"/>
      <c r="RF297" s="47"/>
      <c r="RG297" s="47"/>
      <c r="RH297" s="47"/>
      <c r="RI297" s="47"/>
      <c r="RJ297" s="47"/>
      <c r="RK297" s="47"/>
      <c r="RL297" s="47"/>
      <c r="RM297" s="47"/>
      <c r="RN297" s="47"/>
      <c r="RO297" s="47"/>
      <c r="RP297" s="47"/>
      <c r="RQ297" s="47"/>
      <c r="RR297" s="47"/>
      <c r="RS297" s="47"/>
      <c r="RT297" s="47"/>
      <c r="RU297" s="47"/>
      <c r="RV297" s="47"/>
      <c r="RW297" s="47"/>
      <c r="RX297" s="47"/>
      <c r="RY297" s="47"/>
      <c r="RZ297" s="47"/>
      <c r="SA297" s="47"/>
    </row>
    <row r="298" spans="1:495" s="48" customFormat="1" ht="15" customHeight="1">
      <c r="A298" s="157" t="s">
        <v>225</v>
      </c>
      <c r="B298" s="73" t="s">
        <v>193</v>
      </c>
      <c r="C298" s="35" t="s">
        <v>4</v>
      </c>
      <c r="D298" s="20">
        <f>SUM(D299:D302)</f>
        <v>493867.99999999994</v>
      </c>
      <c r="E298" s="20">
        <f t="shared" ref="E298:F298" si="117">SUM(E299:E302)</f>
        <v>81493.010000000009</v>
      </c>
      <c r="F298" s="20">
        <f t="shared" si="117"/>
        <v>81492.989999999991</v>
      </c>
      <c r="G298" s="1">
        <f>F298/D298</f>
        <v>0.16500965845124607</v>
      </c>
      <c r="H298" s="135"/>
      <c r="I298" s="58" t="s">
        <v>24</v>
      </c>
      <c r="J298" s="57">
        <f>SUM(J299:J301)</f>
        <v>5</v>
      </c>
      <c r="K298" s="75" t="s">
        <v>389</v>
      </c>
      <c r="L298" s="75"/>
      <c r="M298" s="81"/>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c r="BJ298" s="47"/>
      <c r="BK298" s="47"/>
      <c r="BL298" s="47"/>
      <c r="BM298" s="47"/>
      <c r="BN298" s="47"/>
      <c r="BO298" s="47"/>
      <c r="BP298" s="47"/>
      <c r="BQ298" s="47"/>
      <c r="BR298" s="47"/>
      <c r="BS298" s="47"/>
      <c r="BT298" s="47"/>
      <c r="BU298" s="47"/>
      <c r="BV298" s="47"/>
      <c r="BW298" s="47"/>
      <c r="BX298" s="47"/>
      <c r="BY298" s="47"/>
      <c r="BZ298" s="47"/>
      <c r="CA298" s="47"/>
      <c r="CB298" s="47"/>
      <c r="CC298" s="47"/>
      <c r="CD298" s="47"/>
      <c r="CE298" s="47"/>
      <c r="CF298" s="47"/>
      <c r="CG298" s="47"/>
      <c r="CH298" s="47"/>
      <c r="CI298" s="47"/>
      <c r="CJ298" s="47"/>
      <c r="CK298" s="47"/>
      <c r="CL298" s="47"/>
      <c r="CM298" s="47"/>
      <c r="CN298" s="47"/>
      <c r="CO298" s="47"/>
      <c r="CP298" s="47"/>
      <c r="CQ298" s="47"/>
      <c r="CR298" s="47"/>
      <c r="CS298" s="47"/>
      <c r="CT298" s="47"/>
      <c r="CU298" s="47"/>
      <c r="CV298" s="47"/>
      <c r="CW298" s="47"/>
      <c r="CX298" s="47"/>
      <c r="CY298" s="47"/>
      <c r="CZ298" s="47"/>
      <c r="DA298" s="47"/>
      <c r="DB298" s="47"/>
      <c r="DC298" s="47"/>
      <c r="DD298" s="47"/>
      <c r="DE298" s="47"/>
      <c r="DF298" s="47"/>
      <c r="DG298" s="47"/>
      <c r="DH298" s="47"/>
      <c r="DI298" s="47"/>
      <c r="DJ298" s="47"/>
      <c r="DK298" s="47"/>
      <c r="DL298" s="47"/>
      <c r="DM298" s="47"/>
      <c r="DN298" s="47"/>
      <c r="DO298" s="47"/>
      <c r="DP298" s="47"/>
      <c r="DQ298" s="47"/>
      <c r="DR298" s="47"/>
      <c r="DS298" s="47"/>
      <c r="DT298" s="47"/>
      <c r="DU298" s="47"/>
      <c r="DV298" s="47"/>
      <c r="DW298" s="47"/>
      <c r="DX298" s="47"/>
      <c r="DY298" s="47"/>
      <c r="DZ298" s="47"/>
      <c r="EA298" s="47"/>
      <c r="EB298" s="47"/>
      <c r="EC298" s="47"/>
      <c r="ED298" s="47"/>
      <c r="EE298" s="47"/>
      <c r="EF298" s="47"/>
      <c r="EG298" s="47"/>
      <c r="EH298" s="47"/>
      <c r="EI298" s="47"/>
      <c r="EJ298" s="47"/>
      <c r="EK298" s="47"/>
      <c r="EL298" s="47"/>
      <c r="EM298" s="47"/>
      <c r="EN298" s="47"/>
      <c r="EO298" s="47"/>
      <c r="EP298" s="47"/>
      <c r="EQ298" s="47"/>
      <c r="ER298" s="47"/>
      <c r="ES298" s="47"/>
      <c r="ET298" s="47"/>
      <c r="EU298" s="47"/>
      <c r="EV298" s="47"/>
      <c r="EW298" s="47"/>
      <c r="EX298" s="47"/>
      <c r="EY298" s="47"/>
      <c r="EZ298" s="47"/>
      <c r="FA298" s="47"/>
      <c r="FB298" s="47"/>
      <c r="FC298" s="47"/>
      <c r="FD298" s="47"/>
      <c r="FE298" s="47"/>
      <c r="FF298" s="47"/>
      <c r="FG298" s="47"/>
      <c r="FH298" s="47"/>
      <c r="FI298" s="47"/>
      <c r="FJ298" s="47"/>
      <c r="FK298" s="47"/>
      <c r="FL298" s="47"/>
      <c r="FM298" s="47"/>
      <c r="FN298" s="47"/>
      <c r="FO298" s="47"/>
      <c r="FP298" s="47"/>
      <c r="FQ298" s="47"/>
      <c r="FR298" s="47"/>
      <c r="FS298" s="47"/>
      <c r="FT298" s="47"/>
      <c r="FU298" s="47"/>
      <c r="FV298" s="47"/>
      <c r="FW298" s="47"/>
      <c r="FX298" s="47"/>
      <c r="FY298" s="47"/>
      <c r="FZ298" s="47"/>
      <c r="GA298" s="47"/>
      <c r="GB298" s="47"/>
      <c r="GC298" s="47"/>
      <c r="GD298" s="47"/>
      <c r="GE298" s="47"/>
      <c r="GF298" s="47"/>
      <c r="GG298" s="47"/>
      <c r="GH298" s="47"/>
      <c r="GI298" s="47"/>
      <c r="GJ298" s="47"/>
      <c r="GK298" s="47"/>
      <c r="GL298" s="47"/>
      <c r="GM298" s="47"/>
      <c r="GN298" s="47"/>
      <c r="GO298" s="47"/>
      <c r="GP298" s="47"/>
      <c r="GQ298" s="47"/>
      <c r="GR298" s="47"/>
      <c r="GS298" s="47"/>
      <c r="GT298" s="47"/>
      <c r="GU298" s="47"/>
      <c r="GV298" s="47"/>
      <c r="GW298" s="47"/>
      <c r="GX298" s="47"/>
      <c r="GY298" s="47"/>
      <c r="GZ298" s="47"/>
      <c r="HA298" s="47"/>
      <c r="HB298" s="47"/>
      <c r="HC298" s="47"/>
      <c r="HD298" s="47"/>
      <c r="HE298" s="47"/>
      <c r="HF298" s="47"/>
      <c r="HG298" s="47"/>
      <c r="HH298" s="47"/>
      <c r="HI298" s="47"/>
      <c r="HJ298" s="47"/>
      <c r="HK298" s="47"/>
      <c r="HL298" s="47"/>
      <c r="HM298" s="47"/>
      <c r="HN298" s="47"/>
      <c r="HO298" s="47"/>
      <c r="HP298" s="47"/>
      <c r="HQ298" s="47"/>
      <c r="HR298" s="47"/>
      <c r="HS298" s="47"/>
      <c r="HT298" s="47"/>
      <c r="HU298" s="47"/>
      <c r="HV298" s="47"/>
      <c r="HW298" s="47"/>
      <c r="HX298" s="47"/>
      <c r="HY298" s="47"/>
      <c r="HZ298" s="47"/>
      <c r="IA298" s="47"/>
      <c r="IB298" s="47"/>
      <c r="IC298" s="47"/>
      <c r="ID298" s="47"/>
      <c r="IE298" s="47"/>
      <c r="IF298" s="47"/>
      <c r="IG298" s="47"/>
      <c r="IH298" s="47"/>
      <c r="II298" s="47"/>
      <c r="IJ298" s="47"/>
      <c r="IK298" s="47"/>
      <c r="IL298" s="47"/>
      <c r="IM298" s="47"/>
      <c r="IN298" s="47"/>
      <c r="IO298" s="47"/>
      <c r="IP298" s="47"/>
      <c r="IQ298" s="47"/>
      <c r="IR298" s="47"/>
      <c r="IS298" s="47"/>
      <c r="IT298" s="47"/>
      <c r="IU298" s="47"/>
      <c r="IV298" s="47"/>
      <c r="IW298" s="47"/>
      <c r="IX298" s="47"/>
      <c r="IY298" s="47"/>
      <c r="IZ298" s="47"/>
      <c r="JA298" s="47"/>
      <c r="JB298" s="47"/>
      <c r="JC298" s="47"/>
      <c r="JD298" s="47"/>
      <c r="JE298" s="47"/>
      <c r="JF298" s="47"/>
      <c r="JG298" s="47"/>
      <c r="JH298" s="47"/>
      <c r="JI298" s="47"/>
      <c r="JJ298" s="47"/>
      <c r="JK298" s="47"/>
      <c r="JL298" s="47"/>
      <c r="JM298" s="47"/>
      <c r="JN298" s="47"/>
      <c r="JO298" s="47"/>
      <c r="JP298" s="47"/>
      <c r="JQ298" s="47"/>
      <c r="JR298" s="47"/>
      <c r="JS298" s="47"/>
      <c r="JT298" s="47"/>
      <c r="JU298" s="47"/>
      <c r="JV298" s="47"/>
      <c r="JW298" s="47"/>
      <c r="JX298" s="47"/>
      <c r="JY298" s="47"/>
      <c r="JZ298" s="47"/>
      <c r="KA298" s="47"/>
      <c r="KB298" s="47"/>
      <c r="KC298" s="47"/>
      <c r="KD298" s="47"/>
      <c r="KE298" s="47"/>
      <c r="KF298" s="47"/>
      <c r="KG298" s="47"/>
      <c r="KH298" s="47"/>
      <c r="KI298" s="47"/>
      <c r="KJ298" s="47"/>
      <c r="KK298" s="47"/>
      <c r="KL298" s="47"/>
      <c r="KM298" s="47"/>
      <c r="KN298" s="47"/>
      <c r="KO298" s="47"/>
      <c r="KP298" s="47"/>
      <c r="KQ298" s="47"/>
      <c r="KR298" s="47"/>
      <c r="KS298" s="47"/>
      <c r="KT298" s="47"/>
      <c r="KU298" s="47"/>
      <c r="KV298" s="47"/>
      <c r="KW298" s="47"/>
      <c r="KX298" s="47"/>
      <c r="KY298" s="47"/>
      <c r="KZ298" s="47"/>
      <c r="LA298" s="47"/>
      <c r="LB298" s="47"/>
      <c r="LC298" s="47"/>
      <c r="LD298" s="47"/>
      <c r="LE298" s="47"/>
      <c r="LF298" s="47"/>
      <c r="LG298" s="47"/>
      <c r="LH298" s="47"/>
      <c r="LI298" s="47"/>
      <c r="LJ298" s="47"/>
      <c r="LK298" s="47"/>
      <c r="LL298" s="47"/>
      <c r="LM298" s="47"/>
      <c r="LN298" s="47"/>
      <c r="LO298" s="47"/>
      <c r="LP298" s="47"/>
      <c r="LQ298" s="47"/>
      <c r="LR298" s="47"/>
      <c r="LS298" s="47"/>
      <c r="LT298" s="47"/>
      <c r="LU298" s="47"/>
      <c r="LV298" s="47"/>
      <c r="LW298" s="47"/>
      <c r="LX298" s="47"/>
      <c r="LY298" s="47"/>
      <c r="LZ298" s="47"/>
      <c r="MA298" s="47"/>
      <c r="MB298" s="47"/>
      <c r="MC298" s="47"/>
      <c r="MD298" s="47"/>
      <c r="ME298" s="47"/>
      <c r="MF298" s="47"/>
      <c r="MG298" s="47"/>
      <c r="MH298" s="47"/>
      <c r="MI298" s="47"/>
      <c r="MJ298" s="47"/>
      <c r="MK298" s="47"/>
      <c r="ML298" s="47"/>
      <c r="MM298" s="47"/>
      <c r="MN298" s="47"/>
      <c r="MO298" s="47"/>
      <c r="MP298" s="47"/>
      <c r="MQ298" s="47"/>
      <c r="MR298" s="47"/>
      <c r="MS298" s="47"/>
      <c r="MT298" s="47"/>
      <c r="MU298" s="47"/>
      <c r="MV298" s="47"/>
      <c r="MW298" s="47"/>
      <c r="MX298" s="47"/>
      <c r="MY298" s="47"/>
      <c r="MZ298" s="47"/>
      <c r="NA298" s="47"/>
      <c r="NB298" s="47"/>
      <c r="NC298" s="47"/>
      <c r="ND298" s="47"/>
      <c r="NE298" s="47"/>
      <c r="NF298" s="47"/>
      <c r="NG298" s="47"/>
      <c r="NH298" s="47"/>
      <c r="NI298" s="47"/>
      <c r="NJ298" s="47"/>
      <c r="NK298" s="47"/>
      <c r="NL298" s="47"/>
      <c r="NM298" s="47"/>
      <c r="NN298" s="47"/>
      <c r="NO298" s="47"/>
      <c r="NP298" s="47"/>
      <c r="NQ298" s="47"/>
      <c r="NR298" s="47"/>
      <c r="NS298" s="47"/>
      <c r="NT298" s="47"/>
      <c r="NU298" s="47"/>
      <c r="NV298" s="47"/>
      <c r="NW298" s="47"/>
      <c r="NX298" s="47"/>
      <c r="NY298" s="47"/>
      <c r="NZ298" s="47"/>
      <c r="OA298" s="47"/>
      <c r="OB298" s="47"/>
      <c r="OC298" s="47"/>
      <c r="OD298" s="47"/>
      <c r="OE298" s="47"/>
      <c r="OF298" s="47"/>
      <c r="OG298" s="47"/>
      <c r="OH298" s="47"/>
      <c r="OI298" s="47"/>
      <c r="OJ298" s="47"/>
      <c r="OK298" s="47"/>
      <c r="OL298" s="47"/>
      <c r="OM298" s="47"/>
      <c r="ON298" s="47"/>
      <c r="OO298" s="47"/>
      <c r="OP298" s="47"/>
      <c r="OQ298" s="47"/>
      <c r="OR298" s="47"/>
      <c r="OS298" s="47"/>
      <c r="OT298" s="47"/>
      <c r="OU298" s="47"/>
      <c r="OV298" s="47"/>
      <c r="OW298" s="47"/>
      <c r="OX298" s="47"/>
      <c r="OY298" s="47"/>
      <c r="OZ298" s="47"/>
      <c r="PA298" s="47"/>
      <c r="PB298" s="47"/>
      <c r="PC298" s="47"/>
      <c r="PD298" s="47"/>
      <c r="PE298" s="47"/>
      <c r="PF298" s="47"/>
      <c r="PG298" s="47"/>
      <c r="PH298" s="47"/>
      <c r="PI298" s="47"/>
      <c r="PJ298" s="47"/>
      <c r="PK298" s="47"/>
      <c r="PL298" s="47"/>
      <c r="PM298" s="47"/>
      <c r="PN298" s="47"/>
      <c r="PO298" s="47"/>
      <c r="PP298" s="47"/>
      <c r="PQ298" s="47"/>
      <c r="PR298" s="47"/>
      <c r="PS298" s="47"/>
      <c r="PT298" s="47"/>
      <c r="PU298" s="47"/>
      <c r="PV298" s="47"/>
      <c r="PW298" s="47"/>
      <c r="PX298" s="47"/>
      <c r="PY298" s="47"/>
      <c r="PZ298" s="47"/>
      <c r="QA298" s="47"/>
      <c r="QB298" s="47"/>
      <c r="QC298" s="47"/>
      <c r="QD298" s="47"/>
      <c r="QE298" s="47"/>
      <c r="QF298" s="47"/>
      <c r="QG298" s="47"/>
      <c r="QH298" s="47"/>
      <c r="QI298" s="47"/>
      <c r="QJ298" s="47"/>
      <c r="QK298" s="47"/>
      <c r="QL298" s="47"/>
      <c r="QM298" s="47"/>
      <c r="QN298" s="47"/>
      <c r="QO298" s="47"/>
      <c r="QP298" s="47"/>
      <c r="QQ298" s="47"/>
      <c r="QR298" s="47"/>
      <c r="QS298" s="47"/>
      <c r="QT298" s="47"/>
      <c r="QU298" s="47"/>
      <c r="QV298" s="47"/>
      <c r="QW298" s="47"/>
      <c r="QX298" s="47"/>
      <c r="QY298" s="47"/>
      <c r="QZ298" s="47"/>
      <c r="RA298" s="47"/>
      <c r="RB298" s="47"/>
      <c r="RC298" s="47"/>
      <c r="RD298" s="47"/>
      <c r="RE298" s="47"/>
      <c r="RF298" s="47"/>
      <c r="RG298" s="47"/>
      <c r="RH298" s="47"/>
      <c r="RI298" s="47"/>
      <c r="RJ298" s="47"/>
      <c r="RK298" s="47"/>
      <c r="RL298" s="47"/>
      <c r="RM298" s="47"/>
      <c r="RN298" s="47"/>
      <c r="RO298" s="47"/>
      <c r="RP298" s="47"/>
      <c r="RQ298" s="47"/>
      <c r="RR298" s="47"/>
      <c r="RS298" s="47"/>
      <c r="RT298" s="47"/>
      <c r="RU298" s="47"/>
      <c r="RV298" s="47"/>
      <c r="RW298" s="47"/>
      <c r="RX298" s="47"/>
      <c r="RY298" s="47"/>
      <c r="RZ298" s="47"/>
      <c r="SA298" s="47"/>
    </row>
    <row r="299" spans="1:495" s="48" customFormat="1" ht="15" customHeight="1">
      <c r="A299" s="157"/>
      <c r="B299" s="73"/>
      <c r="C299" s="35" t="s">
        <v>5</v>
      </c>
      <c r="D299" s="20">
        <f>D304+D309+D314+D319+D324</f>
        <v>186959.3</v>
      </c>
      <c r="E299" s="20">
        <f t="shared" ref="E299:F299" si="118">E304+E309+E314+E319+E324</f>
        <v>43728.29</v>
      </c>
      <c r="F299" s="20">
        <f t="shared" si="118"/>
        <v>43728.29</v>
      </c>
      <c r="G299" s="1">
        <f>F299/D299</f>
        <v>0.23389202890682625</v>
      </c>
      <c r="H299" s="135"/>
      <c r="I299" s="58" t="s">
        <v>25</v>
      </c>
      <c r="J299" s="57">
        <v>0</v>
      </c>
      <c r="K299" s="75"/>
      <c r="L299" s="75"/>
      <c r="M299" s="82"/>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47"/>
      <c r="BL299" s="47"/>
      <c r="BM299" s="47"/>
      <c r="BN299" s="47"/>
      <c r="BO299" s="47"/>
      <c r="BP299" s="47"/>
      <c r="BQ299" s="47"/>
      <c r="BR299" s="47"/>
      <c r="BS299" s="47"/>
      <c r="BT299" s="47"/>
      <c r="BU299" s="47"/>
      <c r="BV299" s="47"/>
      <c r="BW299" s="47"/>
      <c r="BX299" s="47"/>
      <c r="BY299" s="47"/>
      <c r="BZ299" s="47"/>
      <c r="CA299" s="47"/>
      <c r="CB299" s="47"/>
      <c r="CC299" s="47"/>
      <c r="CD299" s="47"/>
      <c r="CE299" s="47"/>
      <c r="CF299" s="47"/>
      <c r="CG299" s="47"/>
      <c r="CH299" s="47"/>
      <c r="CI299" s="47"/>
      <c r="CJ299" s="47"/>
      <c r="CK299" s="47"/>
      <c r="CL299" s="47"/>
      <c r="CM299" s="47"/>
      <c r="CN299" s="47"/>
      <c r="CO299" s="47"/>
      <c r="CP299" s="47"/>
      <c r="CQ299" s="47"/>
      <c r="CR299" s="47"/>
      <c r="CS299" s="47"/>
      <c r="CT299" s="47"/>
      <c r="CU299" s="47"/>
      <c r="CV299" s="47"/>
      <c r="CW299" s="47"/>
      <c r="CX299" s="47"/>
      <c r="CY299" s="47"/>
      <c r="CZ299" s="47"/>
      <c r="DA299" s="47"/>
      <c r="DB299" s="47"/>
      <c r="DC299" s="47"/>
      <c r="DD299" s="47"/>
      <c r="DE299" s="47"/>
      <c r="DF299" s="47"/>
      <c r="DG299" s="47"/>
      <c r="DH299" s="47"/>
      <c r="DI299" s="47"/>
      <c r="DJ299" s="47"/>
      <c r="DK299" s="47"/>
      <c r="DL299" s="47"/>
      <c r="DM299" s="47"/>
      <c r="DN299" s="47"/>
      <c r="DO299" s="47"/>
      <c r="DP299" s="47"/>
      <c r="DQ299" s="47"/>
      <c r="DR299" s="47"/>
      <c r="DS299" s="47"/>
      <c r="DT299" s="47"/>
      <c r="DU299" s="47"/>
      <c r="DV299" s="47"/>
      <c r="DW299" s="47"/>
      <c r="DX299" s="47"/>
      <c r="DY299" s="47"/>
      <c r="DZ299" s="47"/>
      <c r="EA299" s="47"/>
      <c r="EB299" s="47"/>
      <c r="EC299" s="47"/>
      <c r="ED299" s="47"/>
      <c r="EE299" s="47"/>
      <c r="EF299" s="47"/>
      <c r="EG299" s="47"/>
      <c r="EH299" s="47"/>
      <c r="EI299" s="47"/>
      <c r="EJ299" s="47"/>
      <c r="EK299" s="47"/>
      <c r="EL299" s="47"/>
      <c r="EM299" s="47"/>
      <c r="EN299" s="47"/>
      <c r="EO299" s="47"/>
      <c r="EP299" s="47"/>
      <c r="EQ299" s="47"/>
      <c r="ER299" s="47"/>
      <c r="ES299" s="47"/>
      <c r="ET299" s="47"/>
      <c r="EU299" s="47"/>
      <c r="EV299" s="47"/>
      <c r="EW299" s="47"/>
      <c r="EX299" s="47"/>
      <c r="EY299" s="47"/>
      <c r="EZ299" s="47"/>
      <c r="FA299" s="47"/>
      <c r="FB299" s="47"/>
      <c r="FC299" s="47"/>
      <c r="FD299" s="47"/>
      <c r="FE299" s="47"/>
      <c r="FF299" s="47"/>
      <c r="FG299" s="47"/>
      <c r="FH299" s="47"/>
      <c r="FI299" s="47"/>
      <c r="FJ299" s="47"/>
      <c r="FK299" s="47"/>
      <c r="FL299" s="47"/>
      <c r="FM299" s="47"/>
      <c r="FN299" s="47"/>
      <c r="FO299" s="47"/>
      <c r="FP299" s="47"/>
      <c r="FQ299" s="47"/>
      <c r="FR299" s="47"/>
      <c r="FS299" s="47"/>
      <c r="FT299" s="47"/>
      <c r="FU299" s="47"/>
      <c r="FV299" s="47"/>
      <c r="FW299" s="47"/>
      <c r="FX299" s="47"/>
      <c r="FY299" s="47"/>
      <c r="FZ299" s="47"/>
      <c r="GA299" s="47"/>
      <c r="GB299" s="47"/>
      <c r="GC299" s="47"/>
      <c r="GD299" s="47"/>
      <c r="GE299" s="47"/>
      <c r="GF299" s="47"/>
      <c r="GG299" s="47"/>
      <c r="GH299" s="47"/>
      <c r="GI299" s="47"/>
      <c r="GJ299" s="47"/>
      <c r="GK299" s="47"/>
      <c r="GL299" s="47"/>
      <c r="GM299" s="47"/>
      <c r="GN299" s="47"/>
      <c r="GO299" s="47"/>
      <c r="GP299" s="47"/>
      <c r="GQ299" s="47"/>
      <c r="GR299" s="47"/>
      <c r="GS299" s="47"/>
      <c r="GT299" s="47"/>
      <c r="GU299" s="47"/>
      <c r="GV299" s="47"/>
      <c r="GW299" s="47"/>
      <c r="GX299" s="47"/>
      <c r="GY299" s="47"/>
      <c r="GZ299" s="47"/>
      <c r="HA299" s="47"/>
      <c r="HB299" s="47"/>
      <c r="HC299" s="47"/>
      <c r="HD299" s="47"/>
      <c r="HE299" s="47"/>
      <c r="HF299" s="47"/>
      <c r="HG299" s="47"/>
      <c r="HH299" s="47"/>
      <c r="HI299" s="47"/>
      <c r="HJ299" s="47"/>
      <c r="HK299" s="47"/>
      <c r="HL299" s="47"/>
      <c r="HM299" s="47"/>
      <c r="HN299" s="47"/>
      <c r="HO299" s="47"/>
      <c r="HP299" s="47"/>
      <c r="HQ299" s="47"/>
      <c r="HR299" s="47"/>
      <c r="HS299" s="47"/>
      <c r="HT299" s="47"/>
      <c r="HU299" s="47"/>
      <c r="HV299" s="47"/>
      <c r="HW299" s="47"/>
      <c r="HX299" s="47"/>
      <c r="HY299" s="47"/>
      <c r="HZ299" s="47"/>
      <c r="IA299" s="47"/>
      <c r="IB299" s="47"/>
      <c r="IC299" s="47"/>
      <c r="ID299" s="47"/>
      <c r="IE299" s="47"/>
      <c r="IF299" s="47"/>
      <c r="IG299" s="47"/>
      <c r="IH299" s="47"/>
      <c r="II299" s="47"/>
      <c r="IJ299" s="47"/>
      <c r="IK299" s="47"/>
      <c r="IL299" s="47"/>
      <c r="IM299" s="47"/>
      <c r="IN299" s="47"/>
      <c r="IO299" s="47"/>
      <c r="IP299" s="47"/>
      <c r="IQ299" s="47"/>
      <c r="IR299" s="47"/>
      <c r="IS299" s="47"/>
      <c r="IT299" s="47"/>
      <c r="IU299" s="47"/>
      <c r="IV299" s="47"/>
      <c r="IW299" s="47"/>
      <c r="IX299" s="47"/>
      <c r="IY299" s="47"/>
      <c r="IZ299" s="47"/>
      <c r="JA299" s="47"/>
      <c r="JB299" s="47"/>
      <c r="JC299" s="47"/>
      <c r="JD299" s="47"/>
      <c r="JE299" s="47"/>
      <c r="JF299" s="47"/>
      <c r="JG299" s="47"/>
      <c r="JH299" s="47"/>
      <c r="JI299" s="47"/>
      <c r="JJ299" s="47"/>
      <c r="JK299" s="47"/>
      <c r="JL299" s="47"/>
      <c r="JM299" s="47"/>
      <c r="JN299" s="47"/>
      <c r="JO299" s="47"/>
      <c r="JP299" s="47"/>
      <c r="JQ299" s="47"/>
      <c r="JR299" s="47"/>
      <c r="JS299" s="47"/>
      <c r="JT299" s="47"/>
      <c r="JU299" s="47"/>
      <c r="JV299" s="47"/>
      <c r="JW299" s="47"/>
      <c r="JX299" s="47"/>
      <c r="JY299" s="47"/>
      <c r="JZ299" s="47"/>
      <c r="KA299" s="47"/>
      <c r="KB299" s="47"/>
      <c r="KC299" s="47"/>
      <c r="KD299" s="47"/>
      <c r="KE299" s="47"/>
      <c r="KF299" s="47"/>
      <c r="KG299" s="47"/>
      <c r="KH299" s="47"/>
      <c r="KI299" s="47"/>
      <c r="KJ299" s="47"/>
      <c r="KK299" s="47"/>
      <c r="KL299" s="47"/>
      <c r="KM299" s="47"/>
      <c r="KN299" s="47"/>
      <c r="KO299" s="47"/>
      <c r="KP299" s="47"/>
      <c r="KQ299" s="47"/>
      <c r="KR299" s="47"/>
      <c r="KS299" s="47"/>
      <c r="KT299" s="47"/>
      <c r="KU299" s="47"/>
      <c r="KV299" s="47"/>
      <c r="KW299" s="47"/>
      <c r="KX299" s="47"/>
      <c r="KY299" s="47"/>
      <c r="KZ299" s="47"/>
      <c r="LA299" s="47"/>
      <c r="LB299" s="47"/>
      <c r="LC299" s="47"/>
      <c r="LD299" s="47"/>
      <c r="LE299" s="47"/>
      <c r="LF299" s="47"/>
      <c r="LG299" s="47"/>
      <c r="LH299" s="47"/>
      <c r="LI299" s="47"/>
      <c r="LJ299" s="47"/>
      <c r="LK299" s="47"/>
      <c r="LL299" s="47"/>
      <c r="LM299" s="47"/>
      <c r="LN299" s="47"/>
      <c r="LO299" s="47"/>
      <c r="LP299" s="47"/>
      <c r="LQ299" s="47"/>
      <c r="LR299" s="47"/>
      <c r="LS299" s="47"/>
      <c r="LT299" s="47"/>
      <c r="LU299" s="47"/>
      <c r="LV299" s="47"/>
      <c r="LW299" s="47"/>
      <c r="LX299" s="47"/>
      <c r="LY299" s="47"/>
      <c r="LZ299" s="47"/>
      <c r="MA299" s="47"/>
      <c r="MB299" s="47"/>
      <c r="MC299" s="47"/>
      <c r="MD299" s="47"/>
      <c r="ME299" s="47"/>
      <c r="MF299" s="47"/>
      <c r="MG299" s="47"/>
      <c r="MH299" s="47"/>
      <c r="MI299" s="47"/>
      <c r="MJ299" s="47"/>
      <c r="MK299" s="47"/>
      <c r="ML299" s="47"/>
      <c r="MM299" s="47"/>
      <c r="MN299" s="47"/>
      <c r="MO299" s="47"/>
      <c r="MP299" s="47"/>
      <c r="MQ299" s="47"/>
      <c r="MR299" s="47"/>
      <c r="MS299" s="47"/>
      <c r="MT299" s="47"/>
      <c r="MU299" s="47"/>
      <c r="MV299" s="47"/>
      <c r="MW299" s="47"/>
      <c r="MX299" s="47"/>
      <c r="MY299" s="47"/>
      <c r="MZ299" s="47"/>
      <c r="NA299" s="47"/>
      <c r="NB299" s="47"/>
      <c r="NC299" s="47"/>
      <c r="ND299" s="47"/>
      <c r="NE299" s="47"/>
      <c r="NF299" s="47"/>
      <c r="NG299" s="47"/>
      <c r="NH299" s="47"/>
      <c r="NI299" s="47"/>
      <c r="NJ299" s="47"/>
      <c r="NK299" s="47"/>
      <c r="NL299" s="47"/>
      <c r="NM299" s="47"/>
      <c r="NN299" s="47"/>
      <c r="NO299" s="47"/>
      <c r="NP299" s="47"/>
      <c r="NQ299" s="47"/>
      <c r="NR299" s="47"/>
      <c r="NS299" s="47"/>
      <c r="NT299" s="47"/>
      <c r="NU299" s="47"/>
      <c r="NV299" s="47"/>
      <c r="NW299" s="47"/>
      <c r="NX299" s="47"/>
      <c r="NY299" s="47"/>
      <c r="NZ299" s="47"/>
      <c r="OA299" s="47"/>
      <c r="OB299" s="47"/>
      <c r="OC299" s="47"/>
      <c r="OD299" s="47"/>
      <c r="OE299" s="47"/>
      <c r="OF299" s="47"/>
      <c r="OG299" s="47"/>
      <c r="OH299" s="47"/>
      <c r="OI299" s="47"/>
      <c r="OJ299" s="47"/>
      <c r="OK299" s="47"/>
      <c r="OL299" s="47"/>
      <c r="OM299" s="47"/>
      <c r="ON299" s="47"/>
      <c r="OO299" s="47"/>
      <c r="OP299" s="47"/>
      <c r="OQ299" s="47"/>
      <c r="OR299" s="47"/>
      <c r="OS299" s="47"/>
      <c r="OT299" s="47"/>
      <c r="OU299" s="47"/>
      <c r="OV299" s="47"/>
      <c r="OW299" s="47"/>
      <c r="OX299" s="47"/>
      <c r="OY299" s="47"/>
      <c r="OZ299" s="47"/>
      <c r="PA299" s="47"/>
      <c r="PB299" s="47"/>
      <c r="PC299" s="47"/>
      <c r="PD299" s="47"/>
      <c r="PE299" s="47"/>
      <c r="PF299" s="47"/>
      <c r="PG299" s="47"/>
      <c r="PH299" s="47"/>
      <c r="PI299" s="47"/>
      <c r="PJ299" s="47"/>
      <c r="PK299" s="47"/>
      <c r="PL299" s="47"/>
      <c r="PM299" s="47"/>
      <c r="PN299" s="47"/>
      <c r="PO299" s="47"/>
      <c r="PP299" s="47"/>
      <c r="PQ299" s="47"/>
      <c r="PR299" s="47"/>
      <c r="PS299" s="47"/>
      <c r="PT299" s="47"/>
      <c r="PU299" s="47"/>
      <c r="PV299" s="47"/>
      <c r="PW299" s="47"/>
      <c r="PX299" s="47"/>
      <c r="PY299" s="47"/>
      <c r="PZ299" s="47"/>
      <c r="QA299" s="47"/>
      <c r="QB299" s="47"/>
      <c r="QC299" s="47"/>
      <c r="QD299" s="47"/>
      <c r="QE299" s="47"/>
      <c r="QF299" s="47"/>
      <c r="QG299" s="47"/>
      <c r="QH299" s="47"/>
      <c r="QI299" s="47"/>
      <c r="QJ299" s="47"/>
      <c r="QK299" s="47"/>
      <c r="QL299" s="47"/>
      <c r="QM299" s="47"/>
      <c r="QN299" s="47"/>
      <c r="QO299" s="47"/>
      <c r="QP299" s="47"/>
      <c r="QQ299" s="47"/>
      <c r="QR299" s="47"/>
      <c r="QS299" s="47"/>
      <c r="QT299" s="47"/>
      <c r="QU299" s="47"/>
      <c r="QV299" s="47"/>
      <c r="QW299" s="47"/>
      <c r="QX299" s="47"/>
      <c r="QY299" s="47"/>
      <c r="QZ299" s="47"/>
      <c r="RA299" s="47"/>
      <c r="RB299" s="47"/>
      <c r="RC299" s="47"/>
      <c r="RD299" s="47"/>
      <c r="RE299" s="47"/>
      <c r="RF299" s="47"/>
      <c r="RG299" s="47"/>
      <c r="RH299" s="47"/>
      <c r="RI299" s="47"/>
      <c r="RJ299" s="47"/>
      <c r="RK299" s="47"/>
      <c r="RL299" s="47"/>
      <c r="RM299" s="47"/>
      <c r="RN299" s="47"/>
      <c r="RO299" s="47"/>
      <c r="RP299" s="47"/>
      <c r="RQ299" s="47"/>
      <c r="RR299" s="47"/>
      <c r="RS299" s="47"/>
      <c r="RT299" s="47"/>
      <c r="RU299" s="47"/>
      <c r="RV299" s="47"/>
      <c r="RW299" s="47"/>
      <c r="RX299" s="47"/>
      <c r="RY299" s="47"/>
      <c r="RZ299" s="47"/>
      <c r="SA299" s="47"/>
    </row>
    <row r="300" spans="1:495" s="48" customFormat="1" ht="15" customHeight="1">
      <c r="A300" s="157"/>
      <c r="B300" s="73"/>
      <c r="C300" s="35" t="s">
        <v>6</v>
      </c>
      <c r="D300" s="20">
        <f t="shared" ref="D300:D302" si="119">D305+D310+D315+D320+D325</f>
        <v>278408.59999999998</v>
      </c>
      <c r="E300" s="20">
        <f t="shared" ref="E300:F300" si="120">E305+E310+E315+E320+E325</f>
        <v>33176.400000000001</v>
      </c>
      <c r="F300" s="20">
        <f t="shared" si="120"/>
        <v>33176.379999999997</v>
      </c>
      <c r="G300" s="1">
        <f>F300/D300</f>
        <v>0.11916435052652828</v>
      </c>
      <c r="H300" s="135"/>
      <c r="I300" s="58" t="s">
        <v>26</v>
      </c>
      <c r="J300" s="57">
        <v>1</v>
      </c>
      <c r="K300" s="75"/>
      <c r="L300" s="75"/>
      <c r="M300" s="82"/>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47"/>
      <c r="BL300" s="47"/>
      <c r="BM300" s="47"/>
      <c r="BN300" s="47"/>
      <c r="BO300" s="47"/>
      <c r="BP300" s="47"/>
      <c r="BQ300" s="47"/>
      <c r="BR300" s="47"/>
      <c r="BS300" s="47"/>
      <c r="BT300" s="47"/>
      <c r="BU300" s="47"/>
      <c r="BV300" s="47"/>
      <c r="BW300" s="47"/>
      <c r="BX300" s="47"/>
      <c r="BY300" s="47"/>
      <c r="BZ300" s="47"/>
      <c r="CA300" s="47"/>
      <c r="CB300" s="47"/>
      <c r="CC300" s="47"/>
      <c r="CD300" s="47"/>
      <c r="CE300" s="47"/>
      <c r="CF300" s="47"/>
      <c r="CG300" s="47"/>
      <c r="CH300" s="47"/>
      <c r="CI300" s="47"/>
      <c r="CJ300" s="47"/>
      <c r="CK300" s="47"/>
      <c r="CL300" s="47"/>
      <c r="CM300" s="47"/>
      <c r="CN300" s="47"/>
      <c r="CO300" s="47"/>
      <c r="CP300" s="47"/>
      <c r="CQ300" s="47"/>
      <c r="CR300" s="47"/>
      <c r="CS300" s="47"/>
      <c r="CT300" s="47"/>
      <c r="CU300" s="47"/>
      <c r="CV300" s="47"/>
      <c r="CW300" s="47"/>
      <c r="CX300" s="47"/>
      <c r="CY300" s="47"/>
      <c r="CZ300" s="47"/>
      <c r="DA300" s="47"/>
      <c r="DB300" s="47"/>
      <c r="DC300" s="47"/>
      <c r="DD300" s="47"/>
      <c r="DE300" s="47"/>
      <c r="DF300" s="47"/>
      <c r="DG300" s="47"/>
      <c r="DH300" s="47"/>
      <c r="DI300" s="47"/>
      <c r="DJ300" s="47"/>
      <c r="DK300" s="47"/>
      <c r="DL300" s="47"/>
      <c r="DM300" s="47"/>
      <c r="DN300" s="47"/>
      <c r="DO300" s="47"/>
      <c r="DP300" s="47"/>
      <c r="DQ300" s="47"/>
      <c r="DR300" s="47"/>
      <c r="DS300" s="47"/>
      <c r="DT300" s="47"/>
      <c r="DU300" s="47"/>
      <c r="DV300" s="47"/>
      <c r="DW300" s="47"/>
      <c r="DX300" s="47"/>
      <c r="DY300" s="47"/>
      <c r="DZ300" s="47"/>
      <c r="EA300" s="47"/>
      <c r="EB300" s="47"/>
      <c r="EC300" s="47"/>
      <c r="ED300" s="47"/>
      <c r="EE300" s="47"/>
      <c r="EF300" s="47"/>
      <c r="EG300" s="47"/>
      <c r="EH300" s="47"/>
      <c r="EI300" s="47"/>
      <c r="EJ300" s="47"/>
      <c r="EK300" s="47"/>
      <c r="EL300" s="47"/>
      <c r="EM300" s="47"/>
      <c r="EN300" s="47"/>
      <c r="EO300" s="47"/>
      <c r="EP300" s="47"/>
      <c r="EQ300" s="47"/>
      <c r="ER300" s="47"/>
      <c r="ES300" s="47"/>
      <c r="ET300" s="47"/>
      <c r="EU300" s="47"/>
      <c r="EV300" s="47"/>
      <c r="EW300" s="47"/>
      <c r="EX300" s="47"/>
      <c r="EY300" s="47"/>
      <c r="EZ300" s="47"/>
      <c r="FA300" s="47"/>
      <c r="FB300" s="47"/>
      <c r="FC300" s="47"/>
      <c r="FD300" s="47"/>
      <c r="FE300" s="47"/>
      <c r="FF300" s="47"/>
      <c r="FG300" s="47"/>
      <c r="FH300" s="47"/>
      <c r="FI300" s="47"/>
      <c r="FJ300" s="47"/>
      <c r="FK300" s="47"/>
      <c r="FL300" s="47"/>
      <c r="FM300" s="47"/>
      <c r="FN300" s="47"/>
      <c r="FO300" s="47"/>
      <c r="FP300" s="47"/>
      <c r="FQ300" s="47"/>
      <c r="FR300" s="47"/>
      <c r="FS300" s="47"/>
      <c r="FT300" s="47"/>
      <c r="FU300" s="47"/>
      <c r="FV300" s="47"/>
      <c r="FW300" s="47"/>
      <c r="FX300" s="47"/>
      <c r="FY300" s="47"/>
      <c r="FZ300" s="47"/>
      <c r="GA300" s="47"/>
      <c r="GB300" s="47"/>
      <c r="GC300" s="47"/>
      <c r="GD300" s="47"/>
      <c r="GE300" s="47"/>
      <c r="GF300" s="47"/>
      <c r="GG300" s="47"/>
      <c r="GH300" s="47"/>
      <c r="GI300" s="47"/>
      <c r="GJ300" s="47"/>
      <c r="GK300" s="47"/>
      <c r="GL300" s="47"/>
      <c r="GM300" s="47"/>
      <c r="GN300" s="47"/>
      <c r="GO300" s="47"/>
      <c r="GP300" s="47"/>
      <c r="GQ300" s="47"/>
      <c r="GR300" s="47"/>
      <c r="GS300" s="47"/>
      <c r="GT300" s="47"/>
      <c r="GU300" s="47"/>
      <c r="GV300" s="47"/>
      <c r="GW300" s="47"/>
      <c r="GX300" s="47"/>
      <c r="GY300" s="47"/>
      <c r="GZ300" s="47"/>
      <c r="HA300" s="47"/>
      <c r="HB300" s="47"/>
      <c r="HC300" s="47"/>
      <c r="HD300" s="47"/>
      <c r="HE300" s="47"/>
      <c r="HF300" s="47"/>
      <c r="HG300" s="47"/>
      <c r="HH300" s="47"/>
      <c r="HI300" s="47"/>
      <c r="HJ300" s="47"/>
      <c r="HK300" s="47"/>
      <c r="HL300" s="47"/>
      <c r="HM300" s="47"/>
      <c r="HN300" s="47"/>
      <c r="HO300" s="47"/>
      <c r="HP300" s="47"/>
      <c r="HQ300" s="47"/>
      <c r="HR300" s="47"/>
      <c r="HS300" s="47"/>
      <c r="HT300" s="47"/>
      <c r="HU300" s="47"/>
      <c r="HV300" s="47"/>
      <c r="HW300" s="47"/>
      <c r="HX300" s="47"/>
      <c r="HY300" s="47"/>
      <c r="HZ300" s="47"/>
      <c r="IA300" s="47"/>
      <c r="IB300" s="47"/>
      <c r="IC300" s="47"/>
      <c r="ID300" s="47"/>
      <c r="IE300" s="47"/>
      <c r="IF300" s="47"/>
      <c r="IG300" s="47"/>
      <c r="IH300" s="47"/>
      <c r="II300" s="47"/>
      <c r="IJ300" s="47"/>
      <c r="IK300" s="47"/>
      <c r="IL300" s="47"/>
      <c r="IM300" s="47"/>
      <c r="IN300" s="47"/>
      <c r="IO300" s="47"/>
      <c r="IP300" s="47"/>
      <c r="IQ300" s="47"/>
      <c r="IR300" s="47"/>
      <c r="IS300" s="47"/>
      <c r="IT300" s="47"/>
      <c r="IU300" s="47"/>
      <c r="IV300" s="47"/>
      <c r="IW300" s="47"/>
      <c r="IX300" s="47"/>
      <c r="IY300" s="47"/>
      <c r="IZ300" s="47"/>
      <c r="JA300" s="47"/>
      <c r="JB300" s="47"/>
      <c r="JC300" s="47"/>
      <c r="JD300" s="47"/>
      <c r="JE300" s="47"/>
      <c r="JF300" s="47"/>
      <c r="JG300" s="47"/>
      <c r="JH300" s="47"/>
      <c r="JI300" s="47"/>
      <c r="JJ300" s="47"/>
      <c r="JK300" s="47"/>
      <c r="JL300" s="47"/>
      <c r="JM300" s="47"/>
      <c r="JN300" s="47"/>
      <c r="JO300" s="47"/>
      <c r="JP300" s="47"/>
      <c r="JQ300" s="47"/>
      <c r="JR300" s="47"/>
      <c r="JS300" s="47"/>
      <c r="JT300" s="47"/>
      <c r="JU300" s="47"/>
      <c r="JV300" s="47"/>
      <c r="JW300" s="47"/>
      <c r="JX300" s="47"/>
      <c r="JY300" s="47"/>
      <c r="JZ300" s="47"/>
      <c r="KA300" s="47"/>
      <c r="KB300" s="47"/>
      <c r="KC300" s="47"/>
      <c r="KD300" s="47"/>
      <c r="KE300" s="47"/>
      <c r="KF300" s="47"/>
      <c r="KG300" s="47"/>
      <c r="KH300" s="47"/>
      <c r="KI300" s="47"/>
      <c r="KJ300" s="47"/>
      <c r="KK300" s="47"/>
      <c r="KL300" s="47"/>
      <c r="KM300" s="47"/>
      <c r="KN300" s="47"/>
      <c r="KO300" s="47"/>
      <c r="KP300" s="47"/>
      <c r="KQ300" s="47"/>
      <c r="KR300" s="47"/>
      <c r="KS300" s="47"/>
      <c r="KT300" s="47"/>
      <c r="KU300" s="47"/>
      <c r="KV300" s="47"/>
      <c r="KW300" s="47"/>
      <c r="KX300" s="47"/>
      <c r="KY300" s="47"/>
      <c r="KZ300" s="47"/>
      <c r="LA300" s="47"/>
      <c r="LB300" s="47"/>
      <c r="LC300" s="47"/>
      <c r="LD300" s="47"/>
      <c r="LE300" s="47"/>
      <c r="LF300" s="47"/>
      <c r="LG300" s="47"/>
      <c r="LH300" s="47"/>
      <c r="LI300" s="47"/>
      <c r="LJ300" s="47"/>
      <c r="LK300" s="47"/>
      <c r="LL300" s="47"/>
      <c r="LM300" s="47"/>
      <c r="LN300" s="47"/>
      <c r="LO300" s="47"/>
      <c r="LP300" s="47"/>
      <c r="LQ300" s="47"/>
      <c r="LR300" s="47"/>
      <c r="LS300" s="47"/>
      <c r="LT300" s="47"/>
      <c r="LU300" s="47"/>
      <c r="LV300" s="47"/>
      <c r="LW300" s="47"/>
      <c r="LX300" s="47"/>
      <c r="LY300" s="47"/>
      <c r="LZ300" s="47"/>
      <c r="MA300" s="47"/>
      <c r="MB300" s="47"/>
      <c r="MC300" s="47"/>
      <c r="MD300" s="47"/>
      <c r="ME300" s="47"/>
      <c r="MF300" s="47"/>
      <c r="MG300" s="47"/>
      <c r="MH300" s="47"/>
      <c r="MI300" s="47"/>
      <c r="MJ300" s="47"/>
      <c r="MK300" s="47"/>
      <c r="ML300" s="47"/>
      <c r="MM300" s="47"/>
      <c r="MN300" s="47"/>
      <c r="MO300" s="47"/>
      <c r="MP300" s="47"/>
      <c r="MQ300" s="47"/>
      <c r="MR300" s="47"/>
      <c r="MS300" s="47"/>
      <c r="MT300" s="47"/>
      <c r="MU300" s="47"/>
      <c r="MV300" s="47"/>
      <c r="MW300" s="47"/>
      <c r="MX300" s="47"/>
      <c r="MY300" s="47"/>
      <c r="MZ300" s="47"/>
      <c r="NA300" s="47"/>
      <c r="NB300" s="47"/>
      <c r="NC300" s="47"/>
      <c r="ND300" s="47"/>
      <c r="NE300" s="47"/>
      <c r="NF300" s="47"/>
      <c r="NG300" s="47"/>
      <c r="NH300" s="47"/>
      <c r="NI300" s="47"/>
      <c r="NJ300" s="47"/>
      <c r="NK300" s="47"/>
      <c r="NL300" s="47"/>
      <c r="NM300" s="47"/>
      <c r="NN300" s="47"/>
      <c r="NO300" s="47"/>
      <c r="NP300" s="47"/>
      <c r="NQ300" s="47"/>
      <c r="NR300" s="47"/>
      <c r="NS300" s="47"/>
      <c r="NT300" s="47"/>
      <c r="NU300" s="47"/>
      <c r="NV300" s="47"/>
      <c r="NW300" s="47"/>
      <c r="NX300" s="47"/>
      <c r="NY300" s="47"/>
      <c r="NZ300" s="47"/>
      <c r="OA300" s="47"/>
      <c r="OB300" s="47"/>
      <c r="OC300" s="47"/>
      <c r="OD300" s="47"/>
      <c r="OE300" s="47"/>
      <c r="OF300" s="47"/>
      <c r="OG300" s="47"/>
      <c r="OH300" s="47"/>
      <c r="OI300" s="47"/>
      <c r="OJ300" s="47"/>
      <c r="OK300" s="47"/>
      <c r="OL300" s="47"/>
      <c r="OM300" s="47"/>
      <c r="ON300" s="47"/>
      <c r="OO300" s="47"/>
      <c r="OP300" s="47"/>
      <c r="OQ300" s="47"/>
      <c r="OR300" s="47"/>
      <c r="OS300" s="47"/>
      <c r="OT300" s="47"/>
      <c r="OU300" s="47"/>
      <c r="OV300" s="47"/>
      <c r="OW300" s="47"/>
      <c r="OX300" s="47"/>
      <c r="OY300" s="47"/>
      <c r="OZ300" s="47"/>
      <c r="PA300" s="47"/>
      <c r="PB300" s="47"/>
      <c r="PC300" s="47"/>
      <c r="PD300" s="47"/>
      <c r="PE300" s="47"/>
      <c r="PF300" s="47"/>
      <c r="PG300" s="47"/>
      <c r="PH300" s="47"/>
      <c r="PI300" s="47"/>
      <c r="PJ300" s="47"/>
      <c r="PK300" s="47"/>
      <c r="PL300" s="47"/>
      <c r="PM300" s="47"/>
      <c r="PN300" s="47"/>
      <c r="PO300" s="47"/>
      <c r="PP300" s="47"/>
      <c r="PQ300" s="47"/>
      <c r="PR300" s="47"/>
      <c r="PS300" s="47"/>
      <c r="PT300" s="47"/>
      <c r="PU300" s="47"/>
      <c r="PV300" s="47"/>
      <c r="PW300" s="47"/>
      <c r="PX300" s="47"/>
      <c r="PY300" s="47"/>
      <c r="PZ300" s="47"/>
      <c r="QA300" s="47"/>
      <c r="QB300" s="47"/>
      <c r="QC300" s="47"/>
      <c r="QD300" s="47"/>
      <c r="QE300" s="47"/>
      <c r="QF300" s="47"/>
      <c r="QG300" s="47"/>
      <c r="QH300" s="47"/>
      <c r="QI300" s="47"/>
      <c r="QJ300" s="47"/>
      <c r="QK300" s="47"/>
      <c r="QL300" s="47"/>
      <c r="QM300" s="47"/>
      <c r="QN300" s="47"/>
      <c r="QO300" s="47"/>
      <c r="QP300" s="47"/>
      <c r="QQ300" s="47"/>
      <c r="QR300" s="47"/>
      <c r="QS300" s="47"/>
      <c r="QT300" s="47"/>
      <c r="QU300" s="47"/>
      <c r="QV300" s="47"/>
      <c r="QW300" s="47"/>
      <c r="QX300" s="47"/>
      <c r="QY300" s="47"/>
      <c r="QZ300" s="47"/>
      <c r="RA300" s="47"/>
      <c r="RB300" s="47"/>
      <c r="RC300" s="47"/>
      <c r="RD300" s="47"/>
      <c r="RE300" s="47"/>
      <c r="RF300" s="47"/>
      <c r="RG300" s="47"/>
      <c r="RH300" s="47"/>
      <c r="RI300" s="47"/>
      <c r="RJ300" s="47"/>
      <c r="RK300" s="47"/>
      <c r="RL300" s="47"/>
      <c r="RM300" s="47"/>
      <c r="RN300" s="47"/>
      <c r="RO300" s="47"/>
      <c r="RP300" s="47"/>
      <c r="RQ300" s="47"/>
      <c r="RR300" s="47"/>
      <c r="RS300" s="47"/>
      <c r="RT300" s="47"/>
      <c r="RU300" s="47"/>
      <c r="RV300" s="47"/>
      <c r="RW300" s="47"/>
      <c r="RX300" s="47"/>
      <c r="RY300" s="47"/>
      <c r="RZ300" s="47"/>
      <c r="SA300" s="47"/>
    </row>
    <row r="301" spans="1:495" s="48" customFormat="1" ht="15" customHeight="1">
      <c r="A301" s="157"/>
      <c r="B301" s="73"/>
      <c r="C301" s="35" t="s">
        <v>7</v>
      </c>
      <c r="D301" s="20">
        <f t="shared" si="119"/>
        <v>28500.1</v>
      </c>
      <c r="E301" s="20">
        <f t="shared" ref="E301:F301" si="121">E306+E311+E316+E321+E326</f>
        <v>4588.32</v>
      </c>
      <c r="F301" s="20">
        <f t="shared" si="121"/>
        <v>4588.32</v>
      </c>
      <c r="G301" s="1">
        <f>F301/D301</f>
        <v>0.16099311932238833</v>
      </c>
      <c r="H301" s="135"/>
      <c r="I301" s="58" t="s">
        <v>27</v>
      </c>
      <c r="J301" s="57">
        <v>4</v>
      </c>
      <c r="K301" s="75"/>
      <c r="L301" s="75"/>
      <c r="M301" s="82"/>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c r="CU301" s="47"/>
      <c r="CV301" s="47"/>
      <c r="CW301" s="47"/>
      <c r="CX301" s="47"/>
      <c r="CY301" s="47"/>
      <c r="CZ301" s="47"/>
      <c r="DA301" s="47"/>
      <c r="DB301" s="47"/>
      <c r="DC301" s="47"/>
      <c r="DD301" s="47"/>
      <c r="DE301" s="47"/>
      <c r="DF301" s="47"/>
      <c r="DG301" s="47"/>
      <c r="DH301" s="47"/>
      <c r="DI301" s="47"/>
      <c r="DJ301" s="47"/>
      <c r="DK301" s="47"/>
      <c r="DL301" s="47"/>
      <c r="DM301" s="47"/>
      <c r="DN301" s="47"/>
      <c r="DO301" s="47"/>
      <c r="DP301" s="47"/>
      <c r="DQ301" s="47"/>
      <c r="DR301" s="47"/>
      <c r="DS301" s="47"/>
      <c r="DT301" s="47"/>
      <c r="DU301" s="47"/>
      <c r="DV301" s="47"/>
      <c r="DW301" s="47"/>
      <c r="DX301" s="47"/>
      <c r="DY301" s="47"/>
      <c r="DZ301" s="47"/>
      <c r="EA301" s="47"/>
      <c r="EB301" s="47"/>
      <c r="EC301" s="47"/>
      <c r="ED301" s="47"/>
      <c r="EE301" s="47"/>
      <c r="EF301" s="47"/>
      <c r="EG301" s="47"/>
      <c r="EH301" s="47"/>
      <c r="EI301" s="47"/>
      <c r="EJ301" s="47"/>
      <c r="EK301" s="47"/>
      <c r="EL301" s="47"/>
      <c r="EM301" s="47"/>
      <c r="EN301" s="47"/>
      <c r="EO301" s="47"/>
      <c r="EP301" s="47"/>
      <c r="EQ301" s="47"/>
      <c r="ER301" s="47"/>
      <c r="ES301" s="47"/>
      <c r="ET301" s="47"/>
      <c r="EU301" s="47"/>
      <c r="EV301" s="47"/>
      <c r="EW301" s="47"/>
      <c r="EX301" s="47"/>
      <c r="EY301" s="47"/>
      <c r="EZ301" s="47"/>
      <c r="FA301" s="47"/>
      <c r="FB301" s="47"/>
      <c r="FC301" s="47"/>
      <c r="FD301" s="47"/>
      <c r="FE301" s="47"/>
      <c r="FF301" s="47"/>
      <c r="FG301" s="47"/>
      <c r="FH301" s="47"/>
      <c r="FI301" s="47"/>
      <c r="FJ301" s="47"/>
      <c r="FK301" s="47"/>
      <c r="FL301" s="47"/>
      <c r="FM301" s="47"/>
      <c r="FN301" s="47"/>
      <c r="FO301" s="47"/>
      <c r="FP301" s="47"/>
      <c r="FQ301" s="47"/>
      <c r="FR301" s="47"/>
      <c r="FS301" s="47"/>
      <c r="FT301" s="47"/>
      <c r="FU301" s="47"/>
      <c r="FV301" s="47"/>
      <c r="FW301" s="47"/>
      <c r="FX301" s="47"/>
      <c r="FY301" s="47"/>
      <c r="FZ301" s="47"/>
      <c r="GA301" s="47"/>
      <c r="GB301" s="47"/>
      <c r="GC301" s="47"/>
      <c r="GD301" s="47"/>
      <c r="GE301" s="47"/>
      <c r="GF301" s="47"/>
      <c r="GG301" s="47"/>
      <c r="GH301" s="47"/>
      <c r="GI301" s="47"/>
      <c r="GJ301" s="47"/>
      <c r="GK301" s="47"/>
      <c r="GL301" s="47"/>
      <c r="GM301" s="47"/>
      <c r="GN301" s="47"/>
      <c r="GO301" s="47"/>
      <c r="GP301" s="47"/>
      <c r="GQ301" s="47"/>
      <c r="GR301" s="47"/>
      <c r="GS301" s="47"/>
      <c r="GT301" s="47"/>
      <c r="GU301" s="47"/>
      <c r="GV301" s="47"/>
      <c r="GW301" s="47"/>
      <c r="GX301" s="47"/>
      <c r="GY301" s="47"/>
      <c r="GZ301" s="47"/>
      <c r="HA301" s="47"/>
      <c r="HB301" s="47"/>
      <c r="HC301" s="47"/>
      <c r="HD301" s="47"/>
      <c r="HE301" s="47"/>
      <c r="HF301" s="47"/>
      <c r="HG301" s="47"/>
      <c r="HH301" s="47"/>
      <c r="HI301" s="47"/>
      <c r="HJ301" s="47"/>
      <c r="HK301" s="47"/>
      <c r="HL301" s="47"/>
      <c r="HM301" s="47"/>
      <c r="HN301" s="47"/>
      <c r="HO301" s="47"/>
      <c r="HP301" s="47"/>
      <c r="HQ301" s="47"/>
      <c r="HR301" s="47"/>
      <c r="HS301" s="47"/>
      <c r="HT301" s="47"/>
      <c r="HU301" s="47"/>
      <c r="HV301" s="47"/>
      <c r="HW301" s="47"/>
      <c r="HX301" s="47"/>
      <c r="HY301" s="47"/>
      <c r="HZ301" s="47"/>
      <c r="IA301" s="47"/>
      <c r="IB301" s="47"/>
      <c r="IC301" s="47"/>
      <c r="ID301" s="47"/>
      <c r="IE301" s="47"/>
      <c r="IF301" s="47"/>
      <c r="IG301" s="47"/>
      <c r="IH301" s="47"/>
      <c r="II301" s="47"/>
      <c r="IJ301" s="47"/>
      <c r="IK301" s="47"/>
      <c r="IL301" s="47"/>
      <c r="IM301" s="47"/>
      <c r="IN301" s="47"/>
      <c r="IO301" s="47"/>
      <c r="IP301" s="47"/>
      <c r="IQ301" s="47"/>
      <c r="IR301" s="47"/>
      <c r="IS301" s="47"/>
      <c r="IT301" s="47"/>
      <c r="IU301" s="47"/>
      <c r="IV301" s="47"/>
      <c r="IW301" s="47"/>
      <c r="IX301" s="47"/>
      <c r="IY301" s="47"/>
      <c r="IZ301" s="47"/>
      <c r="JA301" s="47"/>
      <c r="JB301" s="47"/>
      <c r="JC301" s="47"/>
      <c r="JD301" s="47"/>
      <c r="JE301" s="47"/>
      <c r="JF301" s="47"/>
      <c r="JG301" s="47"/>
      <c r="JH301" s="47"/>
      <c r="JI301" s="47"/>
      <c r="JJ301" s="47"/>
      <c r="JK301" s="47"/>
      <c r="JL301" s="47"/>
      <c r="JM301" s="47"/>
      <c r="JN301" s="47"/>
      <c r="JO301" s="47"/>
      <c r="JP301" s="47"/>
      <c r="JQ301" s="47"/>
      <c r="JR301" s="47"/>
      <c r="JS301" s="47"/>
      <c r="JT301" s="47"/>
      <c r="JU301" s="47"/>
      <c r="JV301" s="47"/>
      <c r="JW301" s="47"/>
      <c r="JX301" s="47"/>
      <c r="JY301" s="47"/>
      <c r="JZ301" s="47"/>
      <c r="KA301" s="47"/>
      <c r="KB301" s="47"/>
      <c r="KC301" s="47"/>
      <c r="KD301" s="47"/>
      <c r="KE301" s="47"/>
      <c r="KF301" s="47"/>
      <c r="KG301" s="47"/>
      <c r="KH301" s="47"/>
      <c r="KI301" s="47"/>
      <c r="KJ301" s="47"/>
      <c r="KK301" s="47"/>
      <c r="KL301" s="47"/>
      <c r="KM301" s="47"/>
      <c r="KN301" s="47"/>
      <c r="KO301" s="47"/>
      <c r="KP301" s="47"/>
      <c r="KQ301" s="47"/>
      <c r="KR301" s="47"/>
      <c r="KS301" s="47"/>
      <c r="KT301" s="47"/>
      <c r="KU301" s="47"/>
      <c r="KV301" s="47"/>
      <c r="KW301" s="47"/>
      <c r="KX301" s="47"/>
      <c r="KY301" s="47"/>
      <c r="KZ301" s="47"/>
      <c r="LA301" s="47"/>
      <c r="LB301" s="47"/>
      <c r="LC301" s="47"/>
      <c r="LD301" s="47"/>
      <c r="LE301" s="47"/>
      <c r="LF301" s="47"/>
      <c r="LG301" s="47"/>
      <c r="LH301" s="47"/>
      <c r="LI301" s="47"/>
      <c r="LJ301" s="47"/>
      <c r="LK301" s="47"/>
      <c r="LL301" s="47"/>
      <c r="LM301" s="47"/>
      <c r="LN301" s="47"/>
      <c r="LO301" s="47"/>
      <c r="LP301" s="47"/>
      <c r="LQ301" s="47"/>
      <c r="LR301" s="47"/>
      <c r="LS301" s="47"/>
      <c r="LT301" s="47"/>
      <c r="LU301" s="47"/>
      <c r="LV301" s="47"/>
      <c r="LW301" s="47"/>
      <c r="LX301" s="47"/>
      <c r="LY301" s="47"/>
      <c r="LZ301" s="47"/>
      <c r="MA301" s="47"/>
      <c r="MB301" s="47"/>
      <c r="MC301" s="47"/>
      <c r="MD301" s="47"/>
      <c r="ME301" s="47"/>
      <c r="MF301" s="47"/>
      <c r="MG301" s="47"/>
      <c r="MH301" s="47"/>
      <c r="MI301" s="47"/>
      <c r="MJ301" s="47"/>
      <c r="MK301" s="47"/>
      <c r="ML301" s="47"/>
      <c r="MM301" s="47"/>
      <c r="MN301" s="47"/>
      <c r="MO301" s="47"/>
      <c r="MP301" s="47"/>
      <c r="MQ301" s="47"/>
      <c r="MR301" s="47"/>
      <c r="MS301" s="47"/>
      <c r="MT301" s="47"/>
      <c r="MU301" s="47"/>
      <c r="MV301" s="47"/>
      <c r="MW301" s="47"/>
      <c r="MX301" s="47"/>
      <c r="MY301" s="47"/>
      <c r="MZ301" s="47"/>
      <c r="NA301" s="47"/>
      <c r="NB301" s="47"/>
      <c r="NC301" s="47"/>
      <c r="ND301" s="47"/>
      <c r="NE301" s="47"/>
      <c r="NF301" s="47"/>
      <c r="NG301" s="47"/>
      <c r="NH301" s="47"/>
      <c r="NI301" s="47"/>
      <c r="NJ301" s="47"/>
      <c r="NK301" s="47"/>
      <c r="NL301" s="47"/>
      <c r="NM301" s="47"/>
      <c r="NN301" s="47"/>
      <c r="NO301" s="47"/>
      <c r="NP301" s="47"/>
      <c r="NQ301" s="47"/>
      <c r="NR301" s="47"/>
      <c r="NS301" s="47"/>
      <c r="NT301" s="47"/>
      <c r="NU301" s="47"/>
      <c r="NV301" s="47"/>
      <c r="NW301" s="47"/>
      <c r="NX301" s="47"/>
      <c r="NY301" s="47"/>
      <c r="NZ301" s="47"/>
      <c r="OA301" s="47"/>
      <c r="OB301" s="47"/>
      <c r="OC301" s="47"/>
      <c r="OD301" s="47"/>
      <c r="OE301" s="47"/>
      <c r="OF301" s="47"/>
      <c r="OG301" s="47"/>
      <c r="OH301" s="47"/>
      <c r="OI301" s="47"/>
      <c r="OJ301" s="47"/>
      <c r="OK301" s="47"/>
      <c r="OL301" s="47"/>
      <c r="OM301" s="47"/>
      <c r="ON301" s="47"/>
      <c r="OO301" s="47"/>
      <c r="OP301" s="47"/>
      <c r="OQ301" s="47"/>
      <c r="OR301" s="47"/>
      <c r="OS301" s="47"/>
      <c r="OT301" s="47"/>
      <c r="OU301" s="47"/>
      <c r="OV301" s="47"/>
      <c r="OW301" s="47"/>
      <c r="OX301" s="47"/>
      <c r="OY301" s="47"/>
      <c r="OZ301" s="47"/>
      <c r="PA301" s="47"/>
      <c r="PB301" s="47"/>
      <c r="PC301" s="47"/>
      <c r="PD301" s="47"/>
      <c r="PE301" s="47"/>
      <c r="PF301" s="47"/>
      <c r="PG301" s="47"/>
      <c r="PH301" s="47"/>
      <c r="PI301" s="47"/>
      <c r="PJ301" s="47"/>
      <c r="PK301" s="47"/>
      <c r="PL301" s="47"/>
      <c r="PM301" s="47"/>
      <c r="PN301" s="47"/>
      <c r="PO301" s="47"/>
      <c r="PP301" s="47"/>
      <c r="PQ301" s="47"/>
      <c r="PR301" s="47"/>
      <c r="PS301" s="47"/>
      <c r="PT301" s="47"/>
      <c r="PU301" s="47"/>
      <c r="PV301" s="47"/>
      <c r="PW301" s="47"/>
      <c r="PX301" s="47"/>
      <c r="PY301" s="47"/>
      <c r="PZ301" s="47"/>
      <c r="QA301" s="47"/>
      <c r="QB301" s="47"/>
      <c r="QC301" s="47"/>
      <c r="QD301" s="47"/>
      <c r="QE301" s="47"/>
      <c r="QF301" s="47"/>
      <c r="QG301" s="47"/>
      <c r="QH301" s="47"/>
      <c r="QI301" s="47"/>
      <c r="QJ301" s="47"/>
      <c r="QK301" s="47"/>
      <c r="QL301" s="47"/>
      <c r="QM301" s="47"/>
      <c r="QN301" s="47"/>
      <c r="QO301" s="47"/>
      <c r="QP301" s="47"/>
      <c r="QQ301" s="47"/>
      <c r="QR301" s="47"/>
      <c r="QS301" s="47"/>
      <c r="QT301" s="47"/>
      <c r="QU301" s="47"/>
      <c r="QV301" s="47"/>
      <c r="QW301" s="47"/>
      <c r="QX301" s="47"/>
      <c r="QY301" s="47"/>
      <c r="QZ301" s="47"/>
      <c r="RA301" s="47"/>
      <c r="RB301" s="47"/>
      <c r="RC301" s="47"/>
      <c r="RD301" s="47"/>
      <c r="RE301" s="47"/>
      <c r="RF301" s="47"/>
      <c r="RG301" s="47"/>
      <c r="RH301" s="47"/>
      <c r="RI301" s="47"/>
      <c r="RJ301" s="47"/>
      <c r="RK301" s="47"/>
      <c r="RL301" s="47"/>
      <c r="RM301" s="47"/>
      <c r="RN301" s="47"/>
      <c r="RO301" s="47"/>
      <c r="RP301" s="47"/>
      <c r="RQ301" s="47"/>
      <c r="RR301" s="47"/>
      <c r="RS301" s="47"/>
      <c r="RT301" s="47"/>
      <c r="RU301" s="47"/>
      <c r="RV301" s="47"/>
      <c r="RW301" s="47"/>
      <c r="RX301" s="47"/>
      <c r="RY301" s="47"/>
      <c r="RZ301" s="47"/>
      <c r="SA301" s="47"/>
    </row>
    <row r="302" spans="1:495" s="48" customFormat="1" ht="15" customHeight="1">
      <c r="A302" s="157"/>
      <c r="B302" s="73"/>
      <c r="C302" s="35" t="s">
        <v>8</v>
      </c>
      <c r="D302" s="20">
        <f t="shared" si="119"/>
        <v>0</v>
      </c>
      <c r="E302" s="20">
        <f t="shared" ref="E302:F302" si="122">E307+E312+E317+E322+E327</f>
        <v>0</v>
      </c>
      <c r="F302" s="20">
        <f t="shared" si="122"/>
        <v>0</v>
      </c>
      <c r="G302" s="1">
        <v>0</v>
      </c>
      <c r="H302" s="135"/>
      <c r="I302" s="58" t="s">
        <v>28</v>
      </c>
      <c r="J302" s="1">
        <f>(J299+0.5*J300)/J298</f>
        <v>0.1</v>
      </c>
      <c r="K302" s="75"/>
      <c r="L302" s="75"/>
      <c r="M302" s="83"/>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c r="BG302" s="47"/>
      <c r="BH302" s="47"/>
      <c r="BI302" s="47"/>
      <c r="BJ302" s="47"/>
      <c r="BK302" s="47"/>
      <c r="BL302" s="47"/>
      <c r="BM302" s="47"/>
      <c r="BN302" s="47"/>
      <c r="BO302" s="47"/>
      <c r="BP302" s="47"/>
      <c r="BQ302" s="47"/>
      <c r="BR302" s="47"/>
      <c r="BS302" s="47"/>
      <c r="BT302" s="47"/>
      <c r="BU302" s="47"/>
      <c r="BV302" s="47"/>
      <c r="BW302" s="47"/>
      <c r="BX302" s="47"/>
      <c r="BY302" s="47"/>
      <c r="BZ302" s="47"/>
      <c r="CA302" s="47"/>
      <c r="CB302" s="47"/>
      <c r="CC302" s="47"/>
      <c r="CD302" s="47"/>
      <c r="CE302" s="47"/>
      <c r="CF302" s="47"/>
      <c r="CG302" s="47"/>
      <c r="CH302" s="47"/>
      <c r="CI302" s="47"/>
      <c r="CJ302" s="47"/>
      <c r="CK302" s="47"/>
      <c r="CL302" s="47"/>
      <c r="CM302" s="47"/>
      <c r="CN302" s="47"/>
      <c r="CO302" s="47"/>
      <c r="CP302" s="47"/>
      <c r="CQ302" s="47"/>
      <c r="CR302" s="47"/>
      <c r="CS302" s="47"/>
      <c r="CT302" s="47"/>
      <c r="CU302" s="47"/>
      <c r="CV302" s="47"/>
      <c r="CW302" s="47"/>
      <c r="CX302" s="47"/>
      <c r="CY302" s="47"/>
      <c r="CZ302" s="47"/>
      <c r="DA302" s="47"/>
      <c r="DB302" s="47"/>
      <c r="DC302" s="47"/>
      <c r="DD302" s="47"/>
      <c r="DE302" s="47"/>
      <c r="DF302" s="47"/>
      <c r="DG302" s="47"/>
      <c r="DH302" s="47"/>
      <c r="DI302" s="47"/>
      <c r="DJ302" s="47"/>
      <c r="DK302" s="47"/>
      <c r="DL302" s="47"/>
      <c r="DM302" s="47"/>
      <c r="DN302" s="47"/>
      <c r="DO302" s="47"/>
      <c r="DP302" s="47"/>
      <c r="DQ302" s="47"/>
      <c r="DR302" s="47"/>
      <c r="DS302" s="47"/>
      <c r="DT302" s="47"/>
      <c r="DU302" s="47"/>
      <c r="DV302" s="47"/>
      <c r="DW302" s="47"/>
      <c r="DX302" s="47"/>
      <c r="DY302" s="47"/>
      <c r="DZ302" s="47"/>
      <c r="EA302" s="47"/>
      <c r="EB302" s="47"/>
      <c r="EC302" s="47"/>
      <c r="ED302" s="47"/>
      <c r="EE302" s="47"/>
      <c r="EF302" s="47"/>
      <c r="EG302" s="47"/>
      <c r="EH302" s="47"/>
      <c r="EI302" s="47"/>
      <c r="EJ302" s="47"/>
      <c r="EK302" s="47"/>
      <c r="EL302" s="47"/>
      <c r="EM302" s="47"/>
      <c r="EN302" s="47"/>
      <c r="EO302" s="47"/>
      <c r="EP302" s="47"/>
      <c r="EQ302" s="47"/>
      <c r="ER302" s="47"/>
      <c r="ES302" s="47"/>
      <c r="ET302" s="47"/>
      <c r="EU302" s="47"/>
      <c r="EV302" s="47"/>
      <c r="EW302" s="47"/>
      <c r="EX302" s="47"/>
      <c r="EY302" s="47"/>
      <c r="EZ302" s="47"/>
      <c r="FA302" s="47"/>
      <c r="FB302" s="47"/>
      <c r="FC302" s="47"/>
      <c r="FD302" s="47"/>
      <c r="FE302" s="47"/>
      <c r="FF302" s="47"/>
      <c r="FG302" s="47"/>
      <c r="FH302" s="47"/>
      <c r="FI302" s="47"/>
      <c r="FJ302" s="47"/>
      <c r="FK302" s="47"/>
      <c r="FL302" s="47"/>
      <c r="FM302" s="47"/>
      <c r="FN302" s="47"/>
      <c r="FO302" s="47"/>
      <c r="FP302" s="47"/>
      <c r="FQ302" s="47"/>
      <c r="FR302" s="47"/>
      <c r="FS302" s="47"/>
      <c r="FT302" s="47"/>
      <c r="FU302" s="47"/>
      <c r="FV302" s="47"/>
      <c r="FW302" s="47"/>
      <c r="FX302" s="47"/>
      <c r="FY302" s="47"/>
      <c r="FZ302" s="47"/>
      <c r="GA302" s="47"/>
      <c r="GB302" s="47"/>
      <c r="GC302" s="47"/>
      <c r="GD302" s="47"/>
      <c r="GE302" s="47"/>
      <c r="GF302" s="47"/>
      <c r="GG302" s="47"/>
      <c r="GH302" s="47"/>
      <c r="GI302" s="47"/>
      <c r="GJ302" s="47"/>
      <c r="GK302" s="47"/>
      <c r="GL302" s="47"/>
      <c r="GM302" s="47"/>
      <c r="GN302" s="47"/>
      <c r="GO302" s="47"/>
      <c r="GP302" s="47"/>
      <c r="GQ302" s="47"/>
      <c r="GR302" s="47"/>
      <c r="GS302" s="47"/>
      <c r="GT302" s="47"/>
      <c r="GU302" s="47"/>
      <c r="GV302" s="47"/>
      <c r="GW302" s="47"/>
      <c r="GX302" s="47"/>
      <c r="GY302" s="47"/>
      <c r="GZ302" s="47"/>
      <c r="HA302" s="47"/>
      <c r="HB302" s="47"/>
      <c r="HC302" s="47"/>
      <c r="HD302" s="47"/>
      <c r="HE302" s="47"/>
      <c r="HF302" s="47"/>
      <c r="HG302" s="47"/>
      <c r="HH302" s="47"/>
      <c r="HI302" s="47"/>
      <c r="HJ302" s="47"/>
      <c r="HK302" s="47"/>
      <c r="HL302" s="47"/>
      <c r="HM302" s="47"/>
      <c r="HN302" s="47"/>
      <c r="HO302" s="47"/>
      <c r="HP302" s="47"/>
      <c r="HQ302" s="47"/>
      <c r="HR302" s="47"/>
      <c r="HS302" s="47"/>
      <c r="HT302" s="47"/>
      <c r="HU302" s="47"/>
      <c r="HV302" s="47"/>
      <c r="HW302" s="47"/>
      <c r="HX302" s="47"/>
      <c r="HY302" s="47"/>
      <c r="HZ302" s="47"/>
      <c r="IA302" s="47"/>
      <c r="IB302" s="47"/>
      <c r="IC302" s="47"/>
      <c r="ID302" s="47"/>
      <c r="IE302" s="47"/>
      <c r="IF302" s="47"/>
      <c r="IG302" s="47"/>
      <c r="IH302" s="47"/>
      <c r="II302" s="47"/>
      <c r="IJ302" s="47"/>
      <c r="IK302" s="47"/>
      <c r="IL302" s="47"/>
      <c r="IM302" s="47"/>
      <c r="IN302" s="47"/>
      <c r="IO302" s="47"/>
      <c r="IP302" s="47"/>
      <c r="IQ302" s="47"/>
      <c r="IR302" s="47"/>
      <c r="IS302" s="47"/>
      <c r="IT302" s="47"/>
      <c r="IU302" s="47"/>
      <c r="IV302" s="47"/>
      <c r="IW302" s="47"/>
      <c r="IX302" s="47"/>
      <c r="IY302" s="47"/>
      <c r="IZ302" s="47"/>
      <c r="JA302" s="47"/>
      <c r="JB302" s="47"/>
      <c r="JC302" s="47"/>
      <c r="JD302" s="47"/>
      <c r="JE302" s="47"/>
      <c r="JF302" s="47"/>
      <c r="JG302" s="47"/>
      <c r="JH302" s="47"/>
      <c r="JI302" s="47"/>
      <c r="JJ302" s="47"/>
      <c r="JK302" s="47"/>
      <c r="JL302" s="47"/>
      <c r="JM302" s="47"/>
      <c r="JN302" s="47"/>
      <c r="JO302" s="47"/>
      <c r="JP302" s="47"/>
      <c r="JQ302" s="47"/>
      <c r="JR302" s="47"/>
      <c r="JS302" s="47"/>
      <c r="JT302" s="47"/>
      <c r="JU302" s="47"/>
      <c r="JV302" s="47"/>
      <c r="JW302" s="47"/>
      <c r="JX302" s="47"/>
      <c r="JY302" s="47"/>
      <c r="JZ302" s="47"/>
      <c r="KA302" s="47"/>
      <c r="KB302" s="47"/>
      <c r="KC302" s="47"/>
      <c r="KD302" s="47"/>
      <c r="KE302" s="47"/>
      <c r="KF302" s="47"/>
      <c r="KG302" s="47"/>
      <c r="KH302" s="47"/>
      <c r="KI302" s="47"/>
      <c r="KJ302" s="47"/>
      <c r="KK302" s="47"/>
      <c r="KL302" s="47"/>
      <c r="KM302" s="47"/>
      <c r="KN302" s="47"/>
      <c r="KO302" s="47"/>
      <c r="KP302" s="47"/>
      <c r="KQ302" s="47"/>
      <c r="KR302" s="47"/>
      <c r="KS302" s="47"/>
      <c r="KT302" s="47"/>
      <c r="KU302" s="47"/>
      <c r="KV302" s="47"/>
      <c r="KW302" s="47"/>
      <c r="KX302" s="47"/>
      <c r="KY302" s="47"/>
      <c r="KZ302" s="47"/>
      <c r="LA302" s="47"/>
      <c r="LB302" s="47"/>
      <c r="LC302" s="47"/>
      <c r="LD302" s="47"/>
      <c r="LE302" s="47"/>
      <c r="LF302" s="47"/>
      <c r="LG302" s="47"/>
      <c r="LH302" s="47"/>
      <c r="LI302" s="47"/>
      <c r="LJ302" s="47"/>
      <c r="LK302" s="47"/>
      <c r="LL302" s="47"/>
      <c r="LM302" s="47"/>
      <c r="LN302" s="47"/>
      <c r="LO302" s="47"/>
      <c r="LP302" s="47"/>
      <c r="LQ302" s="47"/>
      <c r="LR302" s="47"/>
      <c r="LS302" s="47"/>
      <c r="LT302" s="47"/>
      <c r="LU302" s="47"/>
      <c r="LV302" s="47"/>
      <c r="LW302" s="47"/>
      <c r="LX302" s="47"/>
      <c r="LY302" s="47"/>
      <c r="LZ302" s="47"/>
      <c r="MA302" s="47"/>
      <c r="MB302" s="47"/>
      <c r="MC302" s="47"/>
      <c r="MD302" s="47"/>
      <c r="ME302" s="47"/>
      <c r="MF302" s="47"/>
      <c r="MG302" s="47"/>
      <c r="MH302" s="47"/>
      <c r="MI302" s="47"/>
      <c r="MJ302" s="47"/>
      <c r="MK302" s="47"/>
      <c r="ML302" s="47"/>
      <c r="MM302" s="47"/>
      <c r="MN302" s="47"/>
      <c r="MO302" s="47"/>
      <c r="MP302" s="47"/>
      <c r="MQ302" s="47"/>
      <c r="MR302" s="47"/>
      <c r="MS302" s="47"/>
      <c r="MT302" s="47"/>
      <c r="MU302" s="47"/>
      <c r="MV302" s="47"/>
      <c r="MW302" s="47"/>
      <c r="MX302" s="47"/>
      <c r="MY302" s="47"/>
      <c r="MZ302" s="47"/>
      <c r="NA302" s="47"/>
      <c r="NB302" s="47"/>
      <c r="NC302" s="47"/>
      <c r="ND302" s="47"/>
      <c r="NE302" s="47"/>
      <c r="NF302" s="47"/>
      <c r="NG302" s="47"/>
      <c r="NH302" s="47"/>
      <c r="NI302" s="47"/>
      <c r="NJ302" s="47"/>
      <c r="NK302" s="47"/>
      <c r="NL302" s="47"/>
      <c r="NM302" s="47"/>
      <c r="NN302" s="47"/>
      <c r="NO302" s="47"/>
      <c r="NP302" s="47"/>
      <c r="NQ302" s="47"/>
      <c r="NR302" s="47"/>
      <c r="NS302" s="47"/>
      <c r="NT302" s="47"/>
      <c r="NU302" s="47"/>
      <c r="NV302" s="47"/>
      <c r="NW302" s="47"/>
      <c r="NX302" s="47"/>
      <c r="NY302" s="47"/>
      <c r="NZ302" s="47"/>
      <c r="OA302" s="47"/>
      <c r="OB302" s="47"/>
      <c r="OC302" s="47"/>
      <c r="OD302" s="47"/>
      <c r="OE302" s="47"/>
      <c r="OF302" s="47"/>
      <c r="OG302" s="47"/>
      <c r="OH302" s="47"/>
      <c r="OI302" s="47"/>
      <c r="OJ302" s="47"/>
      <c r="OK302" s="47"/>
      <c r="OL302" s="47"/>
      <c r="OM302" s="47"/>
      <c r="ON302" s="47"/>
      <c r="OO302" s="47"/>
      <c r="OP302" s="47"/>
      <c r="OQ302" s="47"/>
      <c r="OR302" s="47"/>
      <c r="OS302" s="47"/>
      <c r="OT302" s="47"/>
      <c r="OU302" s="47"/>
      <c r="OV302" s="47"/>
      <c r="OW302" s="47"/>
      <c r="OX302" s="47"/>
      <c r="OY302" s="47"/>
      <c r="OZ302" s="47"/>
      <c r="PA302" s="47"/>
      <c r="PB302" s="47"/>
      <c r="PC302" s="47"/>
      <c r="PD302" s="47"/>
      <c r="PE302" s="47"/>
      <c r="PF302" s="47"/>
      <c r="PG302" s="47"/>
      <c r="PH302" s="47"/>
      <c r="PI302" s="47"/>
      <c r="PJ302" s="47"/>
      <c r="PK302" s="47"/>
      <c r="PL302" s="47"/>
      <c r="PM302" s="47"/>
      <c r="PN302" s="47"/>
      <c r="PO302" s="47"/>
      <c r="PP302" s="47"/>
      <c r="PQ302" s="47"/>
      <c r="PR302" s="47"/>
      <c r="PS302" s="47"/>
      <c r="PT302" s="47"/>
      <c r="PU302" s="47"/>
      <c r="PV302" s="47"/>
      <c r="PW302" s="47"/>
      <c r="PX302" s="47"/>
      <c r="PY302" s="47"/>
      <c r="PZ302" s="47"/>
      <c r="QA302" s="47"/>
      <c r="QB302" s="47"/>
      <c r="QC302" s="47"/>
      <c r="QD302" s="47"/>
      <c r="QE302" s="47"/>
      <c r="QF302" s="47"/>
      <c r="QG302" s="47"/>
      <c r="QH302" s="47"/>
      <c r="QI302" s="47"/>
      <c r="QJ302" s="47"/>
      <c r="QK302" s="47"/>
      <c r="QL302" s="47"/>
      <c r="QM302" s="47"/>
      <c r="QN302" s="47"/>
      <c r="QO302" s="47"/>
      <c r="QP302" s="47"/>
      <c r="QQ302" s="47"/>
      <c r="QR302" s="47"/>
      <c r="QS302" s="47"/>
      <c r="QT302" s="47"/>
      <c r="QU302" s="47"/>
      <c r="QV302" s="47"/>
      <c r="QW302" s="47"/>
      <c r="QX302" s="47"/>
      <c r="QY302" s="47"/>
      <c r="QZ302" s="47"/>
      <c r="RA302" s="47"/>
      <c r="RB302" s="47"/>
      <c r="RC302" s="47"/>
      <c r="RD302" s="47"/>
      <c r="RE302" s="47"/>
      <c r="RF302" s="47"/>
      <c r="RG302" s="47"/>
      <c r="RH302" s="47"/>
      <c r="RI302" s="47"/>
      <c r="RJ302" s="47"/>
      <c r="RK302" s="47"/>
      <c r="RL302" s="47"/>
      <c r="RM302" s="47"/>
      <c r="RN302" s="47"/>
      <c r="RO302" s="47"/>
      <c r="RP302" s="47"/>
      <c r="RQ302" s="47"/>
      <c r="RR302" s="47"/>
      <c r="RS302" s="47"/>
      <c r="RT302" s="47"/>
      <c r="RU302" s="47"/>
      <c r="RV302" s="47"/>
      <c r="RW302" s="47"/>
      <c r="RX302" s="47"/>
      <c r="RY302" s="47"/>
      <c r="RZ302" s="47"/>
      <c r="SA302" s="47"/>
    </row>
    <row r="303" spans="1:495" s="48" customFormat="1" ht="15" customHeight="1">
      <c r="A303" s="157" t="s">
        <v>226</v>
      </c>
      <c r="B303" s="94" t="s">
        <v>194</v>
      </c>
      <c r="C303" s="35" t="s">
        <v>4</v>
      </c>
      <c r="D303" s="20">
        <v>810.4</v>
      </c>
      <c r="E303" s="20">
        <v>0</v>
      </c>
      <c r="F303" s="20">
        <v>0</v>
      </c>
      <c r="G303" s="1">
        <v>0</v>
      </c>
      <c r="H303" s="94" t="s">
        <v>227</v>
      </c>
      <c r="I303" s="94" t="s">
        <v>390</v>
      </c>
      <c r="J303" s="78" t="s">
        <v>146</v>
      </c>
      <c r="K303" s="75" t="s">
        <v>41</v>
      </c>
      <c r="L303" s="75" t="s">
        <v>302</v>
      </c>
      <c r="M303" s="81">
        <v>834</v>
      </c>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c r="BE303" s="47"/>
      <c r="BF303" s="47"/>
      <c r="BG303" s="47"/>
      <c r="BH303" s="47"/>
      <c r="BI303" s="47"/>
      <c r="BJ303" s="47"/>
      <c r="BK303" s="47"/>
      <c r="BL303" s="47"/>
      <c r="BM303" s="47"/>
      <c r="BN303" s="47"/>
      <c r="BO303" s="47"/>
      <c r="BP303" s="47"/>
      <c r="BQ303" s="47"/>
      <c r="BR303" s="47"/>
      <c r="BS303" s="47"/>
      <c r="BT303" s="47"/>
      <c r="BU303" s="47"/>
      <c r="BV303" s="47"/>
      <c r="BW303" s="47"/>
      <c r="BX303" s="47"/>
      <c r="BY303" s="47"/>
      <c r="BZ303" s="47"/>
      <c r="CA303" s="47"/>
      <c r="CB303" s="47"/>
      <c r="CC303" s="47"/>
      <c r="CD303" s="47"/>
      <c r="CE303" s="47"/>
      <c r="CF303" s="47"/>
      <c r="CG303" s="47"/>
      <c r="CH303" s="47"/>
      <c r="CI303" s="47"/>
      <c r="CJ303" s="47"/>
      <c r="CK303" s="47"/>
      <c r="CL303" s="47"/>
      <c r="CM303" s="47"/>
      <c r="CN303" s="47"/>
      <c r="CO303" s="47"/>
      <c r="CP303" s="47"/>
      <c r="CQ303" s="47"/>
      <c r="CR303" s="47"/>
      <c r="CS303" s="47"/>
      <c r="CT303" s="47"/>
      <c r="CU303" s="47"/>
      <c r="CV303" s="47"/>
      <c r="CW303" s="47"/>
      <c r="CX303" s="47"/>
      <c r="CY303" s="47"/>
      <c r="CZ303" s="47"/>
      <c r="DA303" s="47"/>
      <c r="DB303" s="47"/>
      <c r="DC303" s="47"/>
      <c r="DD303" s="47"/>
      <c r="DE303" s="47"/>
      <c r="DF303" s="47"/>
      <c r="DG303" s="47"/>
      <c r="DH303" s="47"/>
      <c r="DI303" s="47"/>
      <c r="DJ303" s="47"/>
      <c r="DK303" s="47"/>
      <c r="DL303" s="47"/>
      <c r="DM303" s="47"/>
      <c r="DN303" s="47"/>
      <c r="DO303" s="47"/>
      <c r="DP303" s="47"/>
      <c r="DQ303" s="47"/>
      <c r="DR303" s="47"/>
      <c r="DS303" s="47"/>
      <c r="DT303" s="47"/>
      <c r="DU303" s="47"/>
      <c r="DV303" s="47"/>
      <c r="DW303" s="47"/>
      <c r="DX303" s="47"/>
      <c r="DY303" s="47"/>
      <c r="DZ303" s="47"/>
      <c r="EA303" s="47"/>
      <c r="EB303" s="47"/>
      <c r="EC303" s="47"/>
      <c r="ED303" s="47"/>
      <c r="EE303" s="47"/>
      <c r="EF303" s="47"/>
      <c r="EG303" s="47"/>
      <c r="EH303" s="47"/>
      <c r="EI303" s="47"/>
      <c r="EJ303" s="47"/>
      <c r="EK303" s="47"/>
      <c r="EL303" s="47"/>
      <c r="EM303" s="47"/>
      <c r="EN303" s="47"/>
      <c r="EO303" s="47"/>
      <c r="EP303" s="47"/>
      <c r="EQ303" s="47"/>
      <c r="ER303" s="47"/>
      <c r="ES303" s="47"/>
      <c r="ET303" s="47"/>
      <c r="EU303" s="47"/>
      <c r="EV303" s="47"/>
      <c r="EW303" s="47"/>
      <c r="EX303" s="47"/>
      <c r="EY303" s="47"/>
      <c r="EZ303" s="47"/>
      <c r="FA303" s="47"/>
      <c r="FB303" s="47"/>
      <c r="FC303" s="47"/>
      <c r="FD303" s="47"/>
      <c r="FE303" s="47"/>
      <c r="FF303" s="47"/>
      <c r="FG303" s="47"/>
      <c r="FH303" s="47"/>
      <c r="FI303" s="47"/>
      <c r="FJ303" s="47"/>
      <c r="FK303" s="47"/>
      <c r="FL303" s="47"/>
      <c r="FM303" s="47"/>
      <c r="FN303" s="47"/>
      <c r="FO303" s="47"/>
      <c r="FP303" s="47"/>
      <c r="FQ303" s="47"/>
      <c r="FR303" s="47"/>
      <c r="FS303" s="47"/>
      <c r="FT303" s="47"/>
      <c r="FU303" s="47"/>
      <c r="FV303" s="47"/>
      <c r="FW303" s="47"/>
      <c r="FX303" s="47"/>
      <c r="FY303" s="47"/>
      <c r="FZ303" s="47"/>
      <c r="GA303" s="47"/>
      <c r="GB303" s="47"/>
      <c r="GC303" s="47"/>
      <c r="GD303" s="47"/>
      <c r="GE303" s="47"/>
      <c r="GF303" s="47"/>
      <c r="GG303" s="47"/>
      <c r="GH303" s="47"/>
      <c r="GI303" s="47"/>
      <c r="GJ303" s="47"/>
      <c r="GK303" s="47"/>
      <c r="GL303" s="47"/>
      <c r="GM303" s="47"/>
      <c r="GN303" s="47"/>
      <c r="GO303" s="47"/>
      <c r="GP303" s="47"/>
      <c r="GQ303" s="47"/>
      <c r="GR303" s="47"/>
      <c r="GS303" s="47"/>
      <c r="GT303" s="47"/>
      <c r="GU303" s="47"/>
      <c r="GV303" s="47"/>
      <c r="GW303" s="47"/>
      <c r="GX303" s="47"/>
      <c r="GY303" s="47"/>
      <c r="GZ303" s="47"/>
      <c r="HA303" s="47"/>
      <c r="HB303" s="47"/>
      <c r="HC303" s="47"/>
      <c r="HD303" s="47"/>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47"/>
      <c r="JJ303" s="47"/>
      <c r="JK303" s="47"/>
      <c r="JL303" s="47"/>
      <c r="JM303" s="47"/>
      <c r="JN303" s="47"/>
      <c r="JO303" s="47"/>
      <c r="JP303" s="47"/>
      <c r="JQ303" s="47"/>
      <c r="JR303" s="47"/>
      <c r="JS303" s="47"/>
      <c r="JT303" s="47"/>
      <c r="JU303" s="47"/>
      <c r="JV303" s="47"/>
      <c r="JW303" s="47"/>
      <c r="JX303" s="47"/>
      <c r="JY303" s="47"/>
      <c r="JZ303" s="47"/>
      <c r="KA303" s="47"/>
      <c r="KB303" s="47"/>
      <c r="KC303" s="47"/>
      <c r="KD303" s="47"/>
      <c r="KE303" s="47"/>
      <c r="KF303" s="47"/>
      <c r="KG303" s="47"/>
      <c r="KH303" s="47"/>
      <c r="KI303" s="47"/>
      <c r="KJ303" s="47"/>
      <c r="KK303" s="47"/>
      <c r="KL303" s="47"/>
      <c r="KM303" s="47"/>
      <c r="KN303" s="47"/>
      <c r="KO303" s="47"/>
      <c r="KP303" s="47"/>
      <c r="KQ303" s="47"/>
      <c r="KR303" s="47"/>
      <c r="KS303" s="47"/>
      <c r="KT303" s="47"/>
      <c r="KU303" s="47"/>
      <c r="KV303" s="47"/>
      <c r="KW303" s="47"/>
      <c r="KX303" s="47"/>
      <c r="KY303" s="47"/>
      <c r="KZ303" s="47"/>
      <c r="LA303" s="47"/>
      <c r="LB303" s="47"/>
      <c r="LC303" s="47"/>
      <c r="LD303" s="47"/>
      <c r="LE303" s="47"/>
      <c r="LF303" s="47"/>
      <c r="LG303" s="47"/>
      <c r="LH303" s="47"/>
      <c r="LI303" s="47"/>
      <c r="LJ303" s="47"/>
      <c r="LK303" s="47"/>
      <c r="LL303" s="47"/>
      <c r="LM303" s="47"/>
      <c r="LN303" s="47"/>
      <c r="LO303" s="47"/>
      <c r="LP303" s="47"/>
      <c r="LQ303" s="47"/>
      <c r="LR303" s="47"/>
      <c r="LS303" s="47"/>
      <c r="LT303" s="47"/>
      <c r="LU303" s="47"/>
      <c r="LV303" s="47"/>
      <c r="LW303" s="47"/>
      <c r="LX303" s="47"/>
      <c r="LY303" s="47"/>
      <c r="LZ303" s="47"/>
      <c r="MA303" s="47"/>
      <c r="MB303" s="47"/>
      <c r="MC303" s="47"/>
      <c r="MD303" s="47"/>
      <c r="ME303" s="47"/>
      <c r="MF303" s="47"/>
      <c r="MG303" s="47"/>
      <c r="MH303" s="47"/>
      <c r="MI303" s="47"/>
      <c r="MJ303" s="47"/>
      <c r="MK303" s="47"/>
      <c r="ML303" s="47"/>
      <c r="MM303" s="47"/>
      <c r="MN303" s="47"/>
      <c r="MO303" s="47"/>
      <c r="MP303" s="47"/>
      <c r="MQ303" s="47"/>
      <c r="MR303" s="47"/>
      <c r="MS303" s="47"/>
      <c r="MT303" s="47"/>
      <c r="MU303" s="47"/>
      <c r="MV303" s="47"/>
      <c r="MW303" s="47"/>
      <c r="MX303" s="47"/>
      <c r="MY303" s="47"/>
      <c r="MZ303" s="47"/>
      <c r="NA303" s="47"/>
      <c r="NB303" s="47"/>
      <c r="NC303" s="47"/>
      <c r="ND303" s="47"/>
      <c r="NE303" s="47"/>
      <c r="NF303" s="47"/>
      <c r="NG303" s="47"/>
      <c r="NH303" s="47"/>
      <c r="NI303" s="47"/>
      <c r="NJ303" s="47"/>
      <c r="NK303" s="47"/>
      <c r="NL303" s="47"/>
      <c r="NM303" s="47"/>
      <c r="NN303" s="47"/>
      <c r="NO303" s="47"/>
      <c r="NP303" s="47"/>
      <c r="NQ303" s="47"/>
      <c r="NR303" s="47"/>
      <c r="NS303" s="47"/>
      <c r="NT303" s="47"/>
      <c r="NU303" s="47"/>
      <c r="NV303" s="47"/>
      <c r="NW303" s="47"/>
      <c r="NX303" s="47"/>
      <c r="NY303" s="47"/>
      <c r="NZ303" s="47"/>
      <c r="OA303" s="47"/>
      <c r="OB303" s="47"/>
      <c r="OC303" s="47"/>
      <c r="OD303" s="47"/>
      <c r="OE303" s="47"/>
      <c r="OF303" s="47"/>
      <c r="OG303" s="47"/>
      <c r="OH303" s="47"/>
      <c r="OI303" s="47"/>
      <c r="OJ303" s="47"/>
      <c r="OK303" s="47"/>
      <c r="OL303" s="47"/>
      <c r="OM303" s="47"/>
      <c r="ON303" s="47"/>
      <c r="OO303" s="47"/>
      <c r="OP303" s="47"/>
      <c r="OQ303" s="47"/>
      <c r="OR303" s="47"/>
      <c r="OS303" s="47"/>
      <c r="OT303" s="47"/>
      <c r="OU303" s="47"/>
      <c r="OV303" s="47"/>
      <c r="OW303" s="47"/>
      <c r="OX303" s="47"/>
      <c r="OY303" s="47"/>
      <c r="OZ303" s="47"/>
      <c r="PA303" s="47"/>
      <c r="PB303" s="47"/>
      <c r="PC303" s="47"/>
      <c r="PD303" s="47"/>
      <c r="PE303" s="47"/>
      <c r="PF303" s="47"/>
      <c r="PG303" s="47"/>
      <c r="PH303" s="47"/>
      <c r="PI303" s="47"/>
      <c r="PJ303" s="47"/>
      <c r="PK303" s="47"/>
      <c r="PL303" s="47"/>
      <c r="PM303" s="47"/>
      <c r="PN303" s="47"/>
      <c r="PO303" s="47"/>
      <c r="PP303" s="47"/>
      <c r="PQ303" s="47"/>
      <c r="PR303" s="47"/>
      <c r="PS303" s="47"/>
      <c r="PT303" s="47"/>
      <c r="PU303" s="47"/>
      <c r="PV303" s="47"/>
      <c r="PW303" s="47"/>
      <c r="PX303" s="47"/>
      <c r="PY303" s="47"/>
      <c r="PZ303" s="47"/>
      <c r="QA303" s="47"/>
      <c r="QB303" s="47"/>
      <c r="QC303" s="47"/>
      <c r="QD303" s="47"/>
      <c r="QE303" s="47"/>
      <c r="QF303" s="47"/>
      <c r="QG303" s="47"/>
      <c r="QH303" s="47"/>
      <c r="QI303" s="47"/>
      <c r="QJ303" s="47"/>
      <c r="QK303" s="47"/>
      <c r="QL303" s="47"/>
      <c r="QM303" s="47"/>
      <c r="QN303" s="47"/>
      <c r="QO303" s="47"/>
      <c r="QP303" s="47"/>
      <c r="QQ303" s="47"/>
      <c r="QR303" s="47"/>
      <c r="QS303" s="47"/>
      <c r="QT303" s="47"/>
      <c r="QU303" s="47"/>
      <c r="QV303" s="47"/>
      <c r="QW303" s="47"/>
      <c r="QX303" s="47"/>
      <c r="QY303" s="47"/>
      <c r="QZ303" s="47"/>
      <c r="RA303" s="47"/>
      <c r="RB303" s="47"/>
      <c r="RC303" s="47"/>
      <c r="RD303" s="47"/>
      <c r="RE303" s="47"/>
      <c r="RF303" s="47"/>
      <c r="RG303" s="47"/>
      <c r="RH303" s="47"/>
      <c r="RI303" s="47"/>
      <c r="RJ303" s="47"/>
      <c r="RK303" s="47"/>
      <c r="RL303" s="47"/>
      <c r="RM303" s="47"/>
      <c r="RN303" s="47"/>
      <c r="RO303" s="47"/>
      <c r="RP303" s="47"/>
      <c r="RQ303" s="47"/>
      <c r="RR303" s="47"/>
      <c r="RS303" s="47"/>
      <c r="RT303" s="47"/>
      <c r="RU303" s="47"/>
      <c r="RV303" s="47"/>
      <c r="RW303" s="47"/>
      <c r="RX303" s="47"/>
      <c r="RY303" s="47"/>
      <c r="RZ303" s="47"/>
      <c r="SA303" s="47"/>
    </row>
    <row r="304" spans="1:495" s="48" customFormat="1" ht="15" customHeight="1">
      <c r="A304" s="157"/>
      <c r="B304" s="85"/>
      <c r="C304" s="35" t="s">
        <v>5</v>
      </c>
      <c r="D304" s="20">
        <v>810.4</v>
      </c>
      <c r="E304" s="20">
        <v>0</v>
      </c>
      <c r="F304" s="20">
        <v>0</v>
      </c>
      <c r="G304" s="1">
        <v>0</v>
      </c>
      <c r="H304" s="85"/>
      <c r="I304" s="90"/>
      <c r="J304" s="176"/>
      <c r="K304" s="75"/>
      <c r="L304" s="75"/>
      <c r="M304" s="82"/>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c r="CA304" s="47"/>
      <c r="CB304" s="47"/>
      <c r="CC304" s="47"/>
      <c r="CD304" s="47"/>
      <c r="CE304" s="47"/>
      <c r="CF304" s="47"/>
      <c r="CG304" s="47"/>
      <c r="CH304" s="47"/>
      <c r="CI304" s="47"/>
      <c r="CJ304" s="47"/>
      <c r="CK304" s="47"/>
      <c r="CL304" s="47"/>
      <c r="CM304" s="47"/>
      <c r="CN304" s="47"/>
      <c r="CO304" s="47"/>
      <c r="CP304" s="47"/>
      <c r="CQ304" s="47"/>
      <c r="CR304" s="47"/>
      <c r="CS304" s="47"/>
      <c r="CT304" s="47"/>
      <c r="CU304" s="47"/>
      <c r="CV304" s="47"/>
      <c r="CW304" s="47"/>
      <c r="CX304" s="47"/>
      <c r="CY304" s="47"/>
      <c r="CZ304" s="47"/>
      <c r="DA304" s="47"/>
      <c r="DB304" s="47"/>
      <c r="DC304" s="47"/>
      <c r="DD304" s="47"/>
      <c r="DE304" s="47"/>
      <c r="DF304" s="47"/>
      <c r="DG304" s="47"/>
      <c r="DH304" s="47"/>
      <c r="DI304" s="47"/>
      <c r="DJ304" s="47"/>
      <c r="DK304" s="47"/>
      <c r="DL304" s="47"/>
      <c r="DM304" s="47"/>
      <c r="DN304" s="47"/>
      <c r="DO304" s="47"/>
      <c r="DP304" s="47"/>
      <c r="DQ304" s="47"/>
      <c r="DR304" s="47"/>
      <c r="DS304" s="47"/>
      <c r="DT304" s="47"/>
      <c r="DU304" s="47"/>
      <c r="DV304" s="47"/>
      <c r="DW304" s="47"/>
      <c r="DX304" s="47"/>
      <c r="DY304" s="47"/>
      <c r="DZ304" s="47"/>
      <c r="EA304" s="47"/>
      <c r="EB304" s="47"/>
      <c r="EC304" s="47"/>
      <c r="ED304" s="47"/>
      <c r="EE304" s="47"/>
      <c r="EF304" s="47"/>
      <c r="EG304" s="47"/>
      <c r="EH304" s="47"/>
      <c r="EI304" s="47"/>
      <c r="EJ304" s="47"/>
      <c r="EK304" s="47"/>
      <c r="EL304" s="47"/>
      <c r="EM304" s="47"/>
      <c r="EN304" s="47"/>
      <c r="EO304" s="47"/>
      <c r="EP304" s="47"/>
      <c r="EQ304" s="47"/>
      <c r="ER304" s="47"/>
      <c r="ES304" s="47"/>
      <c r="ET304" s="47"/>
      <c r="EU304" s="47"/>
      <c r="EV304" s="47"/>
      <c r="EW304" s="47"/>
      <c r="EX304" s="47"/>
      <c r="EY304" s="47"/>
      <c r="EZ304" s="47"/>
      <c r="FA304" s="47"/>
      <c r="FB304" s="47"/>
      <c r="FC304" s="47"/>
      <c r="FD304" s="47"/>
      <c r="FE304" s="47"/>
      <c r="FF304" s="47"/>
      <c r="FG304" s="47"/>
      <c r="FH304" s="47"/>
      <c r="FI304" s="47"/>
      <c r="FJ304" s="47"/>
      <c r="FK304" s="47"/>
      <c r="FL304" s="47"/>
      <c r="FM304" s="47"/>
      <c r="FN304" s="47"/>
      <c r="FO304" s="47"/>
      <c r="FP304" s="47"/>
      <c r="FQ304" s="47"/>
      <c r="FR304" s="47"/>
      <c r="FS304" s="47"/>
      <c r="FT304" s="47"/>
      <c r="FU304" s="47"/>
      <c r="FV304" s="47"/>
      <c r="FW304" s="47"/>
      <c r="FX304" s="47"/>
      <c r="FY304" s="47"/>
      <c r="FZ304" s="47"/>
      <c r="GA304" s="47"/>
      <c r="GB304" s="47"/>
      <c r="GC304" s="47"/>
      <c r="GD304" s="47"/>
      <c r="GE304" s="47"/>
      <c r="GF304" s="47"/>
      <c r="GG304" s="47"/>
      <c r="GH304" s="47"/>
      <c r="GI304" s="47"/>
      <c r="GJ304" s="47"/>
      <c r="GK304" s="47"/>
      <c r="GL304" s="47"/>
      <c r="GM304" s="47"/>
      <c r="GN304" s="47"/>
      <c r="GO304" s="47"/>
      <c r="GP304" s="47"/>
      <c r="GQ304" s="47"/>
      <c r="GR304" s="47"/>
      <c r="GS304" s="47"/>
      <c r="GT304" s="47"/>
      <c r="GU304" s="47"/>
      <c r="GV304" s="47"/>
      <c r="GW304" s="47"/>
      <c r="GX304" s="47"/>
      <c r="GY304" s="47"/>
      <c r="GZ304" s="47"/>
      <c r="HA304" s="47"/>
      <c r="HB304" s="47"/>
      <c r="HC304" s="47"/>
      <c r="HD304" s="47"/>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47"/>
      <c r="JJ304" s="47"/>
      <c r="JK304" s="47"/>
      <c r="JL304" s="47"/>
      <c r="JM304" s="47"/>
      <c r="JN304" s="47"/>
      <c r="JO304" s="47"/>
      <c r="JP304" s="47"/>
      <c r="JQ304" s="47"/>
      <c r="JR304" s="47"/>
      <c r="JS304" s="47"/>
      <c r="JT304" s="47"/>
      <c r="JU304" s="47"/>
      <c r="JV304" s="47"/>
      <c r="JW304" s="47"/>
      <c r="JX304" s="47"/>
      <c r="JY304" s="47"/>
      <c r="JZ304" s="47"/>
      <c r="KA304" s="47"/>
      <c r="KB304" s="47"/>
      <c r="KC304" s="47"/>
      <c r="KD304" s="47"/>
      <c r="KE304" s="47"/>
      <c r="KF304" s="47"/>
      <c r="KG304" s="47"/>
      <c r="KH304" s="47"/>
      <c r="KI304" s="47"/>
      <c r="KJ304" s="47"/>
      <c r="KK304" s="47"/>
      <c r="KL304" s="47"/>
      <c r="KM304" s="47"/>
      <c r="KN304" s="47"/>
      <c r="KO304" s="47"/>
      <c r="KP304" s="47"/>
      <c r="KQ304" s="47"/>
      <c r="KR304" s="47"/>
      <c r="KS304" s="47"/>
      <c r="KT304" s="47"/>
      <c r="KU304" s="47"/>
      <c r="KV304" s="47"/>
      <c r="KW304" s="47"/>
      <c r="KX304" s="47"/>
      <c r="KY304" s="47"/>
      <c r="KZ304" s="47"/>
      <c r="LA304" s="47"/>
      <c r="LB304" s="47"/>
      <c r="LC304" s="47"/>
      <c r="LD304" s="47"/>
      <c r="LE304" s="47"/>
      <c r="LF304" s="47"/>
      <c r="LG304" s="47"/>
      <c r="LH304" s="47"/>
      <c r="LI304" s="47"/>
      <c r="LJ304" s="47"/>
      <c r="LK304" s="47"/>
      <c r="LL304" s="47"/>
      <c r="LM304" s="47"/>
      <c r="LN304" s="47"/>
      <c r="LO304" s="47"/>
      <c r="LP304" s="47"/>
      <c r="LQ304" s="47"/>
      <c r="LR304" s="47"/>
      <c r="LS304" s="47"/>
      <c r="LT304" s="47"/>
      <c r="LU304" s="47"/>
      <c r="LV304" s="47"/>
      <c r="LW304" s="47"/>
      <c r="LX304" s="47"/>
      <c r="LY304" s="47"/>
      <c r="LZ304" s="47"/>
      <c r="MA304" s="47"/>
      <c r="MB304" s="47"/>
      <c r="MC304" s="47"/>
      <c r="MD304" s="47"/>
      <c r="ME304" s="47"/>
      <c r="MF304" s="47"/>
      <c r="MG304" s="47"/>
      <c r="MH304" s="47"/>
      <c r="MI304" s="47"/>
      <c r="MJ304" s="47"/>
      <c r="MK304" s="47"/>
      <c r="ML304" s="47"/>
      <c r="MM304" s="47"/>
      <c r="MN304" s="47"/>
      <c r="MO304" s="47"/>
      <c r="MP304" s="47"/>
      <c r="MQ304" s="47"/>
      <c r="MR304" s="47"/>
      <c r="MS304" s="47"/>
      <c r="MT304" s="47"/>
      <c r="MU304" s="47"/>
      <c r="MV304" s="47"/>
      <c r="MW304" s="47"/>
      <c r="MX304" s="47"/>
      <c r="MY304" s="47"/>
      <c r="MZ304" s="47"/>
      <c r="NA304" s="47"/>
      <c r="NB304" s="47"/>
      <c r="NC304" s="47"/>
      <c r="ND304" s="47"/>
      <c r="NE304" s="47"/>
      <c r="NF304" s="47"/>
      <c r="NG304" s="47"/>
      <c r="NH304" s="47"/>
      <c r="NI304" s="47"/>
      <c r="NJ304" s="47"/>
      <c r="NK304" s="47"/>
      <c r="NL304" s="47"/>
      <c r="NM304" s="47"/>
      <c r="NN304" s="47"/>
      <c r="NO304" s="47"/>
      <c r="NP304" s="47"/>
      <c r="NQ304" s="47"/>
      <c r="NR304" s="47"/>
      <c r="NS304" s="47"/>
      <c r="NT304" s="47"/>
      <c r="NU304" s="47"/>
      <c r="NV304" s="47"/>
      <c r="NW304" s="47"/>
      <c r="NX304" s="47"/>
      <c r="NY304" s="47"/>
      <c r="NZ304" s="47"/>
      <c r="OA304" s="47"/>
      <c r="OB304" s="47"/>
      <c r="OC304" s="47"/>
      <c r="OD304" s="47"/>
      <c r="OE304" s="47"/>
      <c r="OF304" s="47"/>
      <c r="OG304" s="47"/>
      <c r="OH304" s="47"/>
      <c r="OI304" s="47"/>
      <c r="OJ304" s="47"/>
      <c r="OK304" s="47"/>
      <c r="OL304" s="47"/>
      <c r="OM304" s="47"/>
      <c r="ON304" s="47"/>
      <c r="OO304" s="47"/>
      <c r="OP304" s="47"/>
      <c r="OQ304" s="47"/>
      <c r="OR304" s="47"/>
      <c r="OS304" s="47"/>
      <c r="OT304" s="47"/>
      <c r="OU304" s="47"/>
      <c r="OV304" s="47"/>
      <c r="OW304" s="47"/>
      <c r="OX304" s="47"/>
      <c r="OY304" s="47"/>
      <c r="OZ304" s="47"/>
      <c r="PA304" s="47"/>
      <c r="PB304" s="47"/>
      <c r="PC304" s="47"/>
      <c r="PD304" s="47"/>
      <c r="PE304" s="47"/>
      <c r="PF304" s="47"/>
      <c r="PG304" s="47"/>
      <c r="PH304" s="47"/>
      <c r="PI304" s="47"/>
      <c r="PJ304" s="47"/>
      <c r="PK304" s="47"/>
      <c r="PL304" s="47"/>
      <c r="PM304" s="47"/>
      <c r="PN304" s="47"/>
      <c r="PO304" s="47"/>
      <c r="PP304" s="47"/>
      <c r="PQ304" s="47"/>
      <c r="PR304" s="47"/>
      <c r="PS304" s="47"/>
      <c r="PT304" s="47"/>
      <c r="PU304" s="47"/>
      <c r="PV304" s="47"/>
      <c r="PW304" s="47"/>
      <c r="PX304" s="47"/>
      <c r="PY304" s="47"/>
      <c r="PZ304" s="47"/>
      <c r="QA304" s="47"/>
      <c r="QB304" s="47"/>
      <c r="QC304" s="47"/>
      <c r="QD304" s="47"/>
      <c r="QE304" s="47"/>
      <c r="QF304" s="47"/>
      <c r="QG304" s="47"/>
      <c r="QH304" s="47"/>
      <c r="QI304" s="47"/>
      <c r="QJ304" s="47"/>
      <c r="QK304" s="47"/>
      <c r="QL304" s="47"/>
      <c r="QM304" s="47"/>
      <c r="QN304" s="47"/>
      <c r="QO304" s="47"/>
      <c r="QP304" s="47"/>
      <c r="QQ304" s="47"/>
      <c r="QR304" s="47"/>
      <c r="QS304" s="47"/>
      <c r="QT304" s="47"/>
      <c r="QU304" s="47"/>
      <c r="QV304" s="47"/>
      <c r="QW304" s="47"/>
      <c r="QX304" s="47"/>
      <c r="QY304" s="47"/>
      <c r="QZ304" s="47"/>
      <c r="RA304" s="47"/>
      <c r="RB304" s="47"/>
      <c r="RC304" s="47"/>
      <c r="RD304" s="47"/>
      <c r="RE304" s="47"/>
      <c r="RF304" s="47"/>
      <c r="RG304" s="47"/>
      <c r="RH304" s="47"/>
      <c r="RI304" s="47"/>
      <c r="RJ304" s="47"/>
      <c r="RK304" s="47"/>
      <c r="RL304" s="47"/>
      <c r="RM304" s="47"/>
      <c r="RN304" s="47"/>
      <c r="RO304" s="47"/>
      <c r="RP304" s="47"/>
      <c r="RQ304" s="47"/>
      <c r="RR304" s="47"/>
      <c r="RS304" s="47"/>
      <c r="RT304" s="47"/>
      <c r="RU304" s="47"/>
      <c r="RV304" s="47"/>
      <c r="RW304" s="47"/>
      <c r="RX304" s="47"/>
      <c r="RY304" s="47"/>
      <c r="RZ304" s="47"/>
      <c r="SA304" s="47"/>
    </row>
    <row r="305" spans="1:495" s="48" customFormat="1" ht="15" customHeight="1">
      <c r="A305" s="157"/>
      <c r="B305" s="85"/>
      <c r="C305" s="35" t="s">
        <v>6</v>
      </c>
      <c r="D305" s="20">
        <v>0</v>
      </c>
      <c r="E305" s="20">
        <v>0</v>
      </c>
      <c r="F305" s="20">
        <v>0</v>
      </c>
      <c r="G305" s="1">
        <v>0</v>
      </c>
      <c r="H305" s="85"/>
      <c r="I305" s="90"/>
      <c r="J305" s="176"/>
      <c r="K305" s="75"/>
      <c r="L305" s="75"/>
      <c r="M305" s="82"/>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c r="BE305" s="47"/>
      <c r="BF305" s="47"/>
      <c r="BG305" s="47"/>
      <c r="BH305" s="47"/>
      <c r="BI305" s="47"/>
      <c r="BJ305" s="47"/>
      <c r="BK305" s="47"/>
      <c r="BL305" s="47"/>
      <c r="BM305" s="47"/>
      <c r="BN305" s="47"/>
      <c r="BO305" s="47"/>
      <c r="BP305" s="47"/>
      <c r="BQ305" s="47"/>
      <c r="BR305" s="47"/>
      <c r="BS305" s="47"/>
      <c r="BT305" s="47"/>
      <c r="BU305" s="47"/>
      <c r="BV305" s="47"/>
      <c r="BW305" s="47"/>
      <c r="BX305" s="47"/>
      <c r="BY305" s="47"/>
      <c r="BZ305" s="47"/>
      <c r="CA305" s="47"/>
      <c r="CB305" s="47"/>
      <c r="CC305" s="47"/>
      <c r="CD305" s="47"/>
      <c r="CE305" s="47"/>
      <c r="CF305" s="47"/>
      <c r="CG305" s="47"/>
      <c r="CH305" s="47"/>
      <c r="CI305" s="47"/>
      <c r="CJ305" s="47"/>
      <c r="CK305" s="47"/>
      <c r="CL305" s="47"/>
      <c r="CM305" s="47"/>
      <c r="CN305" s="47"/>
      <c r="CO305" s="47"/>
      <c r="CP305" s="47"/>
      <c r="CQ305" s="47"/>
      <c r="CR305" s="47"/>
      <c r="CS305" s="47"/>
      <c r="CT305" s="47"/>
      <c r="CU305" s="47"/>
      <c r="CV305" s="47"/>
      <c r="CW305" s="47"/>
      <c r="CX305" s="47"/>
      <c r="CY305" s="47"/>
      <c r="CZ305" s="47"/>
      <c r="DA305" s="47"/>
      <c r="DB305" s="47"/>
      <c r="DC305" s="47"/>
      <c r="DD305" s="47"/>
      <c r="DE305" s="47"/>
      <c r="DF305" s="47"/>
      <c r="DG305" s="47"/>
      <c r="DH305" s="47"/>
      <c r="DI305" s="47"/>
      <c r="DJ305" s="47"/>
      <c r="DK305" s="47"/>
      <c r="DL305" s="47"/>
      <c r="DM305" s="47"/>
      <c r="DN305" s="47"/>
      <c r="DO305" s="47"/>
      <c r="DP305" s="47"/>
      <c r="DQ305" s="47"/>
      <c r="DR305" s="47"/>
      <c r="DS305" s="47"/>
      <c r="DT305" s="47"/>
      <c r="DU305" s="47"/>
      <c r="DV305" s="47"/>
      <c r="DW305" s="47"/>
      <c r="DX305" s="47"/>
      <c r="DY305" s="47"/>
      <c r="DZ305" s="47"/>
      <c r="EA305" s="47"/>
      <c r="EB305" s="47"/>
      <c r="EC305" s="47"/>
      <c r="ED305" s="47"/>
      <c r="EE305" s="47"/>
      <c r="EF305" s="47"/>
      <c r="EG305" s="47"/>
      <c r="EH305" s="47"/>
      <c r="EI305" s="47"/>
      <c r="EJ305" s="47"/>
      <c r="EK305" s="47"/>
      <c r="EL305" s="47"/>
      <c r="EM305" s="47"/>
      <c r="EN305" s="47"/>
      <c r="EO305" s="47"/>
      <c r="EP305" s="47"/>
      <c r="EQ305" s="47"/>
      <c r="ER305" s="47"/>
      <c r="ES305" s="47"/>
      <c r="ET305" s="47"/>
      <c r="EU305" s="47"/>
      <c r="EV305" s="47"/>
      <c r="EW305" s="47"/>
      <c r="EX305" s="47"/>
      <c r="EY305" s="47"/>
      <c r="EZ305" s="47"/>
      <c r="FA305" s="47"/>
      <c r="FB305" s="47"/>
      <c r="FC305" s="47"/>
      <c r="FD305" s="47"/>
      <c r="FE305" s="47"/>
      <c r="FF305" s="47"/>
      <c r="FG305" s="47"/>
      <c r="FH305" s="47"/>
      <c r="FI305" s="47"/>
      <c r="FJ305" s="47"/>
      <c r="FK305" s="47"/>
      <c r="FL305" s="47"/>
      <c r="FM305" s="47"/>
      <c r="FN305" s="47"/>
      <c r="FO305" s="47"/>
      <c r="FP305" s="47"/>
      <c r="FQ305" s="47"/>
      <c r="FR305" s="47"/>
      <c r="FS305" s="47"/>
      <c r="FT305" s="47"/>
      <c r="FU305" s="47"/>
      <c r="FV305" s="47"/>
      <c r="FW305" s="47"/>
      <c r="FX305" s="47"/>
      <c r="FY305" s="47"/>
      <c r="FZ305" s="47"/>
      <c r="GA305" s="47"/>
      <c r="GB305" s="47"/>
      <c r="GC305" s="47"/>
      <c r="GD305" s="47"/>
      <c r="GE305" s="47"/>
      <c r="GF305" s="47"/>
      <c r="GG305" s="47"/>
      <c r="GH305" s="47"/>
      <c r="GI305" s="47"/>
      <c r="GJ305" s="47"/>
      <c r="GK305" s="47"/>
      <c r="GL305" s="47"/>
      <c r="GM305" s="47"/>
      <c r="GN305" s="47"/>
      <c r="GO305" s="47"/>
      <c r="GP305" s="47"/>
      <c r="GQ305" s="47"/>
      <c r="GR305" s="47"/>
      <c r="GS305" s="47"/>
      <c r="GT305" s="47"/>
      <c r="GU305" s="47"/>
      <c r="GV305" s="47"/>
      <c r="GW305" s="47"/>
      <c r="GX305" s="47"/>
      <c r="GY305" s="47"/>
      <c r="GZ305" s="47"/>
      <c r="HA305" s="47"/>
      <c r="HB305" s="47"/>
      <c r="HC305" s="47"/>
      <c r="HD305" s="47"/>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47"/>
      <c r="JJ305" s="47"/>
      <c r="JK305" s="47"/>
      <c r="JL305" s="47"/>
      <c r="JM305" s="47"/>
      <c r="JN305" s="47"/>
      <c r="JO305" s="47"/>
      <c r="JP305" s="47"/>
      <c r="JQ305" s="47"/>
      <c r="JR305" s="47"/>
      <c r="JS305" s="47"/>
      <c r="JT305" s="47"/>
      <c r="JU305" s="47"/>
      <c r="JV305" s="47"/>
      <c r="JW305" s="47"/>
      <c r="JX305" s="47"/>
      <c r="JY305" s="47"/>
      <c r="JZ305" s="47"/>
      <c r="KA305" s="47"/>
      <c r="KB305" s="47"/>
      <c r="KC305" s="47"/>
      <c r="KD305" s="47"/>
      <c r="KE305" s="47"/>
      <c r="KF305" s="47"/>
      <c r="KG305" s="47"/>
      <c r="KH305" s="47"/>
      <c r="KI305" s="47"/>
      <c r="KJ305" s="47"/>
      <c r="KK305" s="47"/>
      <c r="KL305" s="47"/>
      <c r="KM305" s="47"/>
      <c r="KN305" s="47"/>
      <c r="KO305" s="47"/>
      <c r="KP305" s="47"/>
      <c r="KQ305" s="47"/>
      <c r="KR305" s="47"/>
      <c r="KS305" s="47"/>
      <c r="KT305" s="47"/>
      <c r="KU305" s="47"/>
      <c r="KV305" s="47"/>
      <c r="KW305" s="47"/>
      <c r="KX305" s="47"/>
      <c r="KY305" s="47"/>
      <c r="KZ305" s="47"/>
      <c r="LA305" s="47"/>
      <c r="LB305" s="47"/>
      <c r="LC305" s="47"/>
      <c r="LD305" s="47"/>
      <c r="LE305" s="47"/>
      <c r="LF305" s="47"/>
      <c r="LG305" s="47"/>
      <c r="LH305" s="47"/>
      <c r="LI305" s="47"/>
      <c r="LJ305" s="47"/>
      <c r="LK305" s="47"/>
      <c r="LL305" s="47"/>
      <c r="LM305" s="47"/>
      <c r="LN305" s="47"/>
      <c r="LO305" s="47"/>
      <c r="LP305" s="47"/>
      <c r="LQ305" s="47"/>
      <c r="LR305" s="47"/>
      <c r="LS305" s="47"/>
      <c r="LT305" s="47"/>
      <c r="LU305" s="47"/>
      <c r="LV305" s="47"/>
      <c r="LW305" s="47"/>
      <c r="LX305" s="47"/>
      <c r="LY305" s="47"/>
      <c r="LZ305" s="47"/>
      <c r="MA305" s="47"/>
      <c r="MB305" s="47"/>
      <c r="MC305" s="47"/>
      <c r="MD305" s="47"/>
      <c r="ME305" s="47"/>
      <c r="MF305" s="47"/>
      <c r="MG305" s="47"/>
      <c r="MH305" s="47"/>
      <c r="MI305" s="47"/>
      <c r="MJ305" s="47"/>
      <c r="MK305" s="47"/>
      <c r="ML305" s="47"/>
      <c r="MM305" s="47"/>
      <c r="MN305" s="47"/>
      <c r="MO305" s="47"/>
      <c r="MP305" s="47"/>
      <c r="MQ305" s="47"/>
      <c r="MR305" s="47"/>
      <c r="MS305" s="47"/>
      <c r="MT305" s="47"/>
      <c r="MU305" s="47"/>
      <c r="MV305" s="47"/>
      <c r="MW305" s="47"/>
      <c r="MX305" s="47"/>
      <c r="MY305" s="47"/>
      <c r="MZ305" s="47"/>
      <c r="NA305" s="47"/>
      <c r="NB305" s="47"/>
      <c r="NC305" s="47"/>
      <c r="ND305" s="47"/>
      <c r="NE305" s="47"/>
      <c r="NF305" s="47"/>
      <c r="NG305" s="47"/>
      <c r="NH305" s="47"/>
      <c r="NI305" s="47"/>
      <c r="NJ305" s="47"/>
      <c r="NK305" s="47"/>
      <c r="NL305" s="47"/>
      <c r="NM305" s="47"/>
      <c r="NN305" s="47"/>
      <c r="NO305" s="47"/>
      <c r="NP305" s="47"/>
      <c r="NQ305" s="47"/>
      <c r="NR305" s="47"/>
      <c r="NS305" s="47"/>
      <c r="NT305" s="47"/>
      <c r="NU305" s="47"/>
      <c r="NV305" s="47"/>
      <c r="NW305" s="47"/>
      <c r="NX305" s="47"/>
      <c r="NY305" s="47"/>
      <c r="NZ305" s="47"/>
      <c r="OA305" s="47"/>
      <c r="OB305" s="47"/>
      <c r="OC305" s="47"/>
      <c r="OD305" s="47"/>
      <c r="OE305" s="47"/>
      <c r="OF305" s="47"/>
      <c r="OG305" s="47"/>
      <c r="OH305" s="47"/>
      <c r="OI305" s="47"/>
      <c r="OJ305" s="47"/>
      <c r="OK305" s="47"/>
      <c r="OL305" s="47"/>
      <c r="OM305" s="47"/>
      <c r="ON305" s="47"/>
      <c r="OO305" s="47"/>
      <c r="OP305" s="47"/>
      <c r="OQ305" s="47"/>
      <c r="OR305" s="47"/>
      <c r="OS305" s="47"/>
      <c r="OT305" s="47"/>
      <c r="OU305" s="47"/>
      <c r="OV305" s="47"/>
      <c r="OW305" s="47"/>
      <c r="OX305" s="47"/>
      <c r="OY305" s="47"/>
      <c r="OZ305" s="47"/>
      <c r="PA305" s="47"/>
      <c r="PB305" s="47"/>
      <c r="PC305" s="47"/>
      <c r="PD305" s="47"/>
      <c r="PE305" s="47"/>
      <c r="PF305" s="47"/>
      <c r="PG305" s="47"/>
      <c r="PH305" s="47"/>
      <c r="PI305" s="47"/>
      <c r="PJ305" s="47"/>
      <c r="PK305" s="47"/>
      <c r="PL305" s="47"/>
      <c r="PM305" s="47"/>
      <c r="PN305" s="47"/>
      <c r="PO305" s="47"/>
      <c r="PP305" s="47"/>
      <c r="PQ305" s="47"/>
      <c r="PR305" s="47"/>
      <c r="PS305" s="47"/>
      <c r="PT305" s="47"/>
      <c r="PU305" s="47"/>
      <c r="PV305" s="47"/>
      <c r="PW305" s="47"/>
      <c r="PX305" s="47"/>
      <c r="PY305" s="47"/>
      <c r="PZ305" s="47"/>
      <c r="QA305" s="47"/>
      <c r="QB305" s="47"/>
      <c r="QC305" s="47"/>
      <c r="QD305" s="47"/>
      <c r="QE305" s="47"/>
      <c r="QF305" s="47"/>
      <c r="QG305" s="47"/>
      <c r="QH305" s="47"/>
      <c r="QI305" s="47"/>
      <c r="QJ305" s="47"/>
      <c r="QK305" s="47"/>
      <c r="QL305" s="47"/>
      <c r="QM305" s="47"/>
      <c r="QN305" s="47"/>
      <c r="QO305" s="47"/>
      <c r="QP305" s="47"/>
      <c r="QQ305" s="47"/>
      <c r="QR305" s="47"/>
      <c r="QS305" s="47"/>
      <c r="QT305" s="47"/>
      <c r="QU305" s="47"/>
      <c r="QV305" s="47"/>
      <c r="QW305" s="47"/>
      <c r="QX305" s="47"/>
      <c r="QY305" s="47"/>
      <c r="QZ305" s="47"/>
      <c r="RA305" s="47"/>
      <c r="RB305" s="47"/>
      <c r="RC305" s="47"/>
      <c r="RD305" s="47"/>
      <c r="RE305" s="47"/>
      <c r="RF305" s="47"/>
      <c r="RG305" s="47"/>
      <c r="RH305" s="47"/>
      <c r="RI305" s="47"/>
      <c r="RJ305" s="47"/>
      <c r="RK305" s="47"/>
      <c r="RL305" s="47"/>
      <c r="RM305" s="47"/>
      <c r="RN305" s="47"/>
      <c r="RO305" s="47"/>
      <c r="RP305" s="47"/>
      <c r="RQ305" s="47"/>
      <c r="RR305" s="47"/>
      <c r="RS305" s="47"/>
      <c r="RT305" s="47"/>
      <c r="RU305" s="47"/>
      <c r="RV305" s="47"/>
      <c r="RW305" s="47"/>
      <c r="RX305" s="47"/>
      <c r="RY305" s="47"/>
      <c r="RZ305" s="47"/>
      <c r="SA305" s="47"/>
    </row>
    <row r="306" spans="1:495" s="48" customFormat="1" ht="15" customHeight="1">
      <c r="A306" s="157"/>
      <c r="B306" s="85"/>
      <c r="C306" s="35" t="s">
        <v>7</v>
      </c>
      <c r="D306" s="20">
        <v>0</v>
      </c>
      <c r="E306" s="20">
        <v>0</v>
      </c>
      <c r="F306" s="20">
        <v>0</v>
      </c>
      <c r="G306" s="1">
        <v>0</v>
      </c>
      <c r="H306" s="85"/>
      <c r="I306" s="90"/>
      <c r="J306" s="176"/>
      <c r="K306" s="75"/>
      <c r="L306" s="75"/>
      <c r="M306" s="82"/>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c r="BE306" s="47"/>
      <c r="BF306" s="47"/>
      <c r="BG306" s="47"/>
      <c r="BH306" s="47"/>
      <c r="BI306" s="47"/>
      <c r="BJ306" s="47"/>
      <c r="BK306" s="47"/>
      <c r="BL306" s="47"/>
      <c r="BM306" s="47"/>
      <c r="BN306" s="47"/>
      <c r="BO306" s="47"/>
      <c r="BP306" s="47"/>
      <c r="BQ306" s="47"/>
      <c r="BR306" s="47"/>
      <c r="BS306" s="47"/>
      <c r="BT306" s="47"/>
      <c r="BU306" s="47"/>
      <c r="BV306" s="47"/>
      <c r="BW306" s="47"/>
      <c r="BX306" s="47"/>
      <c r="BY306" s="47"/>
      <c r="BZ306" s="47"/>
      <c r="CA306" s="47"/>
      <c r="CB306" s="47"/>
      <c r="CC306" s="47"/>
      <c r="CD306" s="47"/>
      <c r="CE306" s="47"/>
      <c r="CF306" s="47"/>
      <c r="CG306" s="47"/>
      <c r="CH306" s="47"/>
      <c r="CI306" s="47"/>
      <c r="CJ306" s="47"/>
      <c r="CK306" s="47"/>
      <c r="CL306" s="47"/>
      <c r="CM306" s="47"/>
      <c r="CN306" s="47"/>
      <c r="CO306" s="47"/>
      <c r="CP306" s="47"/>
      <c r="CQ306" s="47"/>
      <c r="CR306" s="47"/>
      <c r="CS306" s="47"/>
      <c r="CT306" s="47"/>
      <c r="CU306" s="47"/>
      <c r="CV306" s="47"/>
      <c r="CW306" s="47"/>
      <c r="CX306" s="47"/>
      <c r="CY306" s="47"/>
      <c r="CZ306" s="47"/>
      <c r="DA306" s="47"/>
      <c r="DB306" s="47"/>
      <c r="DC306" s="47"/>
      <c r="DD306" s="47"/>
      <c r="DE306" s="47"/>
      <c r="DF306" s="47"/>
      <c r="DG306" s="47"/>
      <c r="DH306" s="47"/>
      <c r="DI306" s="47"/>
      <c r="DJ306" s="47"/>
      <c r="DK306" s="47"/>
      <c r="DL306" s="47"/>
      <c r="DM306" s="47"/>
      <c r="DN306" s="47"/>
      <c r="DO306" s="47"/>
      <c r="DP306" s="47"/>
      <c r="DQ306" s="47"/>
      <c r="DR306" s="47"/>
      <c r="DS306" s="47"/>
      <c r="DT306" s="47"/>
      <c r="DU306" s="47"/>
      <c r="DV306" s="47"/>
      <c r="DW306" s="47"/>
      <c r="DX306" s="47"/>
      <c r="DY306" s="47"/>
      <c r="DZ306" s="47"/>
      <c r="EA306" s="47"/>
      <c r="EB306" s="47"/>
      <c r="EC306" s="47"/>
      <c r="ED306" s="47"/>
      <c r="EE306" s="47"/>
      <c r="EF306" s="47"/>
      <c r="EG306" s="47"/>
      <c r="EH306" s="47"/>
      <c r="EI306" s="47"/>
      <c r="EJ306" s="47"/>
      <c r="EK306" s="47"/>
      <c r="EL306" s="47"/>
      <c r="EM306" s="47"/>
      <c r="EN306" s="47"/>
      <c r="EO306" s="47"/>
      <c r="EP306" s="47"/>
      <c r="EQ306" s="47"/>
      <c r="ER306" s="47"/>
      <c r="ES306" s="47"/>
      <c r="ET306" s="47"/>
      <c r="EU306" s="47"/>
      <c r="EV306" s="47"/>
      <c r="EW306" s="47"/>
      <c r="EX306" s="47"/>
      <c r="EY306" s="47"/>
      <c r="EZ306" s="47"/>
      <c r="FA306" s="47"/>
      <c r="FB306" s="47"/>
      <c r="FC306" s="47"/>
      <c r="FD306" s="47"/>
      <c r="FE306" s="47"/>
      <c r="FF306" s="47"/>
      <c r="FG306" s="47"/>
      <c r="FH306" s="47"/>
      <c r="FI306" s="47"/>
      <c r="FJ306" s="47"/>
      <c r="FK306" s="47"/>
      <c r="FL306" s="47"/>
      <c r="FM306" s="47"/>
      <c r="FN306" s="47"/>
      <c r="FO306" s="47"/>
      <c r="FP306" s="47"/>
      <c r="FQ306" s="47"/>
      <c r="FR306" s="47"/>
      <c r="FS306" s="47"/>
      <c r="FT306" s="47"/>
      <c r="FU306" s="47"/>
      <c r="FV306" s="47"/>
      <c r="FW306" s="47"/>
      <c r="FX306" s="47"/>
      <c r="FY306" s="47"/>
      <c r="FZ306" s="47"/>
      <c r="GA306" s="47"/>
      <c r="GB306" s="47"/>
      <c r="GC306" s="47"/>
      <c r="GD306" s="47"/>
      <c r="GE306" s="47"/>
      <c r="GF306" s="47"/>
      <c r="GG306" s="47"/>
      <c r="GH306" s="47"/>
      <c r="GI306" s="47"/>
      <c r="GJ306" s="47"/>
      <c r="GK306" s="47"/>
      <c r="GL306" s="47"/>
      <c r="GM306" s="47"/>
      <c r="GN306" s="47"/>
      <c r="GO306" s="47"/>
      <c r="GP306" s="47"/>
      <c r="GQ306" s="47"/>
      <c r="GR306" s="47"/>
      <c r="GS306" s="47"/>
      <c r="GT306" s="47"/>
      <c r="GU306" s="47"/>
      <c r="GV306" s="47"/>
      <c r="GW306" s="47"/>
      <c r="GX306" s="47"/>
      <c r="GY306" s="47"/>
      <c r="GZ306" s="47"/>
      <c r="HA306" s="47"/>
      <c r="HB306" s="47"/>
      <c r="HC306" s="47"/>
      <c r="HD306" s="47"/>
      <c r="HE306" s="47"/>
      <c r="HF306" s="47"/>
      <c r="HG306" s="47"/>
      <c r="HH306" s="47"/>
      <c r="HI306" s="47"/>
      <c r="HJ306" s="47"/>
      <c r="HK306" s="47"/>
      <c r="HL306" s="47"/>
      <c r="HM306" s="47"/>
      <c r="HN306" s="47"/>
      <c r="HO306" s="47"/>
      <c r="HP306" s="47"/>
      <c r="HQ306" s="47"/>
      <c r="HR306" s="47"/>
      <c r="HS306" s="47"/>
      <c r="HT306" s="47"/>
      <c r="HU306" s="47"/>
      <c r="HV306" s="47"/>
      <c r="HW306" s="47"/>
      <c r="HX306" s="47"/>
      <c r="HY306" s="47"/>
      <c r="HZ306" s="47"/>
      <c r="IA306" s="47"/>
      <c r="IB306" s="47"/>
      <c r="IC306" s="47"/>
      <c r="ID306" s="47"/>
      <c r="IE306" s="47"/>
      <c r="IF306" s="47"/>
      <c r="IG306" s="47"/>
      <c r="IH306" s="47"/>
      <c r="II306" s="47"/>
      <c r="IJ306" s="47"/>
      <c r="IK306" s="47"/>
      <c r="IL306" s="47"/>
      <c r="IM306" s="47"/>
      <c r="IN306" s="47"/>
      <c r="IO306" s="47"/>
      <c r="IP306" s="47"/>
      <c r="IQ306" s="47"/>
      <c r="IR306" s="47"/>
      <c r="IS306" s="47"/>
      <c r="IT306" s="47"/>
      <c r="IU306" s="47"/>
      <c r="IV306" s="47"/>
      <c r="IW306" s="47"/>
      <c r="IX306" s="47"/>
      <c r="IY306" s="47"/>
      <c r="IZ306" s="47"/>
      <c r="JA306" s="47"/>
      <c r="JB306" s="47"/>
      <c r="JC306" s="47"/>
      <c r="JD306" s="47"/>
      <c r="JE306" s="47"/>
      <c r="JF306" s="47"/>
      <c r="JG306" s="47"/>
      <c r="JH306" s="47"/>
      <c r="JI306" s="47"/>
      <c r="JJ306" s="47"/>
      <c r="JK306" s="47"/>
      <c r="JL306" s="47"/>
      <c r="JM306" s="47"/>
      <c r="JN306" s="47"/>
      <c r="JO306" s="47"/>
      <c r="JP306" s="47"/>
      <c r="JQ306" s="47"/>
      <c r="JR306" s="47"/>
      <c r="JS306" s="47"/>
      <c r="JT306" s="47"/>
      <c r="JU306" s="47"/>
      <c r="JV306" s="47"/>
      <c r="JW306" s="47"/>
      <c r="JX306" s="47"/>
      <c r="JY306" s="47"/>
      <c r="JZ306" s="47"/>
      <c r="KA306" s="47"/>
      <c r="KB306" s="47"/>
      <c r="KC306" s="47"/>
      <c r="KD306" s="47"/>
      <c r="KE306" s="47"/>
      <c r="KF306" s="47"/>
      <c r="KG306" s="47"/>
      <c r="KH306" s="47"/>
      <c r="KI306" s="47"/>
      <c r="KJ306" s="47"/>
      <c r="KK306" s="47"/>
      <c r="KL306" s="47"/>
      <c r="KM306" s="47"/>
      <c r="KN306" s="47"/>
      <c r="KO306" s="47"/>
      <c r="KP306" s="47"/>
      <c r="KQ306" s="47"/>
      <c r="KR306" s="47"/>
      <c r="KS306" s="47"/>
      <c r="KT306" s="47"/>
      <c r="KU306" s="47"/>
      <c r="KV306" s="47"/>
      <c r="KW306" s="47"/>
      <c r="KX306" s="47"/>
      <c r="KY306" s="47"/>
      <c r="KZ306" s="47"/>
      <c r="LA306" s="47"/>
      <c r="LB306" s="47"/>
      <c r="LC306" s="47"/>
      <c r="LD306" s="47"/>
      <c r="LE306" s="47"/>
      <c r="LF306" s="47"/>
      <c r="LG306" s="47"/>
      <c r="LH306" s="47"/>
      <c r="LI306" s="47"/>
      <c r="LJ306" s="47"/>
      <c r="LK306" s="47"/>
      <c r="LL306" s="47"/>
      <c r="LM306" s="47"/>
      <c r="LN306" s="47"/>
      <c r="LO306" s="47"/>
      <c r="LP306" s="47"/>
      <c r="LQ306" s="47"/>
      <c r="LR306" s="47"/>
      <c r="LS306" s="47"/>
      <c r="LT306" s="47"/>
      <c r="LU306" s="47"/>
      <c r="LV306" s="47"/>
      <c r="LW306" s="47"/>
      <c r="LX306" s="47"/>
      <c r="LY306" s="47"/>
      <c r="LZ306" s="47"/>
      <c r="MA306" s="47"/>
      <c r="MB306" s="47"/>
      <c r="MC306" s="47"/>
      <c r="MD306" s="47"/>
      <c r="ME306" s="47"/>
      <c r="MF306" s="47"/>
      <c r="MG306" s="47"/>
      <c r="MH306" s="47"/>
      <c r="MI306" s="47"/>
      <c r="MJ306" s="47"/>
      <c r="MK306" s="47"/>
      <c r="ML306" s="47"/>
      <c r="MM306" s="47"/>
      <c r="MN306" s="47"/>
      <c r="MO306" s="47"/>
      <c r="MP306" s="47"/>
      <c r="MQ306" s="47"/>
      <c r="MR306" s="47"/>
      <c r="MS306" s="47"/>
      <c r="MT306" s="47"/>
      <c r="MU306" s="47"/>
      <c r="MV306" s="47"/>
      <c r="MW306" s="47"/>
      <c r="MX306" s="47"/>
      <c r="MY306" s="47"/>
      <c r="MZ306" s="47"/>
      <c r="NA306" s="47"/>
      <c r="NB306" s="47"/>
      <c r="NC306" s="47"/>
      <c r="ND306" s="47"/>
      <c r="NE306" s="47"/>
      <c r="NF306" s="47"/>
      <c r="NG306" s="47"/>
      <c r="NH306" s="47"/>
      <c r="NI306" s="47"/>
      <c r="NJ306" s="47"/>
      <c r="NK306" s="47"/>
      <c r="NL306" s="47"/>
      <c r="NM306" s="47"/>
      <c r="NN306" s="47"/>
      <c r="NO306" s="47"/>
      <c r="NP306" s="47"/>
      <c r="NQ306" s="47"/>
      <c r="NR306" s="47"/>
      <c r="NS306" s="47"/>
      <c r="NT306" s="47"/>
      <c r="NU306" s="47"/>
      <c r="NV306" s="47"/>
      <c r="NW306" s="47"/>
      <c r="NX306" s="47"/>
      <c r="NY306" s="47"/>
      <c r="NZ306" s="47"/>
      <c r="OA306" s="47"/>
      <c r="OB306" s="47"/>
      <c r="OC306" s="47"/>
      <c r="OD306" s="47"/>
      <c r="OE306" s="47"/>
      <c r="OF306" s="47"/>
      <c r="OG306" s="47"/>
      <c r="OH306" s="47"/>
      <c r="OI306" s="47"/>
      <c r="OJ306" s="47"/>
      <c r="OK306" s="47"/>
      <c r="OL306" s="47"/>
      <c r="OM306" s="47"/>
      <c r="ON306" s="47"/>
      <c r="OO306" s="47"/>
      <c r="OP306" s="47"/>
      <c r="OQ306" s="47"/>
      <c r="OR306" s="47"/>
      <c r="OS306" s="47"/>
      <c r="OT306" s="47"/>
      <c r="OU306" s="47"/>
      <c r="OV306" s="47"/>
      <c r="OW306" s="47"/>
      <c r="OX306" s="47"/>
      <c r="OY306" s="47"/>
      <c r="OZ306" s="47"/>
      <c r="PA306" s="47"/>
      <c r="PB306" s="47"/>
      <c r="PC306" s="47"/>
      <c r="PD306" s="47"/>
      <c r="PE306" s="47"/>
      <c r="PF306" s="47"/>
      <c r="PG306" s="47"/>
      <c r="PH306" s="47"/>
      <c r="PI306" s="47"/>
      <c r="PJ306" s="47"/>
      <c r="PK306" s="47"/>
      <c r="PL306" s="47"/>
      <c r="PM306" s="47"/>
      <c r="PN306" s="47"/>
      <c r="PO306" s="47"/>
      <c r="PP306" s="47"/>
      <c r="PQ306" s="47"/>
      <c r="PR306" s="47"/>
      <c r="PS306" s="47"/>
      <c r="PT306" s="47"/>
      <c r="PU306" s="47"/>
      <c r="PV306" s="47"/>
      <c r="PW306" s="47"/>
      <c r="PX306" s="47"/>
      <c r="PY306" s="47"/>
      <c r="PZ306" s="47"/>
      <c r="QA306" s="47"/>
      <c r="QB306" s="47"/>
      <c r="QC306" s="47"/>
      <c r="QD306" s="47"/>
      <c r="QE306" s="47"/>
      <c r="QF306" s="47"/>
      <c r="QG306" s="47"/>
      <c r="QH306" s="47"/>
      <c r="QI306" s="47"/>
      <c r="QJ306" s="47"/>
      <c r="QK306" s="47"/>
      <c r="QL306" s="47"/>
      <c r="QM306" s="47"/>
      <c r="QN306" s="47"/>
      <c r="QO306" s="47"/>
      <c r="QP306" s="47"/>
      <c r="QQ306" s="47"/>
      <c r="QR306" s="47"/>
      <c r="QS306" s="47"/>
      <c r="QT306" s="47"/>
      <c r="QU306" s="47"/>
      <c r="QV306" s="47"/>
      <c r="QW306" s="47"/>
      <c r="QX306" s="47"/>
      <c r="QY306" s="47"/>
      <c r="QZ306" s="47"/>
      <c r="RA306" s="47"/>
      <c r="RB306" s="47"/>
      <c r="RC306" s="47"/>
      <c r="RD306" s="47"/>
      <c r="RE306" s="47"/>
      <c r="RF306" s="47"/>
      <c r="RG306" s="47"/>
      <c r="RH306" s="47"/>
      <c r="RI306" s="47"/>
      <c r="RJ306" s="47"/>
      <c r="RK306" s="47"/>
      <c r="RL306" s="47"/>
      <c r="RM306" s="47"/>
      <c r="RN306" s="47"/>
      <c r="RO306" s="47"/>
      <c r="RP306" s="47"/>
      <c r="RQ306" s="47"/>
      <c r="RR306" s="47"/>
      <c r="RS306" s="47"/>
      <c r="RT306" s="47"/>
      <c r="RU306" s="47"/>
      <c r="RV306" s="47"/>
      <c r="RW306" s="47"/>
      <c r="RX306" s="47"/>
      <c r="RY306" s="47"/>
      <c r="RZ306" s="47"/>
      <c r="SA306" s="47"/>
    </row>
    <row r="307" spans="1:495" s="48" customFormat="1" ht="15" customHeight="1">
      <c r="A307" s="157"/>
      <c r="B307" s="86"/>
      <c r="C307" s="35" t="s">
        <v>8</v>
      </c>
      <c r="D307" s="20">
        <v>0</v>
      </c>
      <c r="E307" s="20">
        <v>0</v>
      </c>
      <c r="F307" s="20">
        <v>0</v>
      </c>
      <c r="G307" s="1">
        <v>0</v>
      </c>
      <c r="H307" s="86"/>
      <c r="I307" s="91"/>
      <c r="J307" s="177"/>
      <c r="K307" s="75"/>
      <c r="L307" s="75"/>
      <c r="M307" s="83"/>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c r="BE307" s="47"/>
      <c r="BF307" s="47"/>
      <c r="BG307" s="47"/>
      <c r="BH307" s="47"/>
      <c r="BI307" s="47"/>
      <c r="BJ307" s="47"/>
      <c r="BK307" s="47"/>
      <c r="BL307" s="47"/>
      <c r="BM307" s="47"/>
      <c r="BN307" s="47"/>
      <c r="BO307" s="47"/>
      <c r="BP307" s="47"/>
      <c r="BQ307" s="47"/>
      <c r="BR307" s="47"/>
      <c r="BS307" s="47"/>
      <c r="BT307" s="47"/>
      <c r="BU307" s="47"/>
      <c r="BV307" s="47"/>
      <c r="BW307" s="47"/>
      <c r="BX307" s="47"/>
      <c r="BY307" s="47"/>
      <c r="BZ307" s="47"/>
      <c r="CA307" s="47"/>
      <c r="CB307" s="47"/>
      <c r="CC307" s="47"/>
      <c r="CD307" s="47"/>
      <c r="CE307" s="47"/>
      <c r="CF307" s="47"/>
      <c r="CG307" s="47"/>
      <c r="CH307" s="47"/>
      <c r="CI307" s="47"/>
      <c r="CJ307" s="47"/>
      <c r="CK307" s="47"/>
      <c r="CL307" s="47"/>
      <c r="CM307" s="47"/>
      <c r="CN307" s="47"/>
      <c r="CO307" s="47"/>
      <c r="CP307" s="47"/>
      <c r="CQ307" s="47"/>
      <c r="CR307" s="47"/>
      <c r="CS307" s="47"/>
      <c r="CT307" s="47"/>
      <c r="CU307" s="47"/>
      <c r="CV307" s="47"/>
      <c r="CW307" s="47"/>
      <c r="CX307" s="47"/>
      <c r="CY307" s="47"/>
      <c r="CZ307" s="47"/>
      <c r="DA307" s="47"/>
      <c r="DB307" s="47"/>
      <c r="DC307" s="47"/>
      <c r="DD307" s="47"/>
      <c r="DE307" s="47"/>
      <c r="DF307" s="47"/>
      <c r="DG307" s="47"/>
      <c r="DH307" s="47"/>
      <c r="DI307" s="47"/>
      <c r="DJ307" s="47"/>
      <c r="DK307" s="47"/>
      <c r="DL307" s="47"/>
      <c r="DM307" s="47"/>
      <c r="DN307" s="47"/>
      <c r="DO307" s="47"/>
      <c r="DP307" s="47"/>
      <c r="DQ307" s="47"/>
      <c r="DR307" s="47"/>
      <c r="DS307" s="47"/>
      <c r="DT307" s="47"/>
      <c r="DU307" s="47"/>
      <c r="DV307" s="47"/>
      <c r="DW307" s="47"/>
      <c r="DX307" s="47"/>
      <c r="DY307" s="47"/>
      <c r="DZ307" s="47"/>
      <c r="EA307" s="47"/>
      <c r="EB307" s="47"/>
      <c r="EC307" s="47"/>
      <c r="ED307" s="47"/>
      <c r="EE307" s="47"/>
      <c r="EF307" s="47"/>
      <c r="EG307" s="47"/>
      <c r="EH307" s="47"/>
      <c r="EI307" s="47"/>
      <c r="EJ307" s="47"/>
      <c r="EK307" s="47"/>
      <c r="EL307" s="47"/>
      <c r="EM307" s="47"/>
      <c r="EN307" s="47"/>
      <c r="EO307" s="47"/>
      <c r="EP307" s="47"/>
      <c r="EQ307" s="47"/>
      <c r="ER307" s="47"/>
      <c r="ES307" s="47"/>
      <c r="ET307" s="47"/>
      <c r="EU307" s="47"/>
      <c r="EV307" s="47"/>
      <c r="EW307" s="47"/>
      <c r="EX307" s="47"/>
      <c r="EY307" s="47"/>
      <c r="EZ307" s="47"/>
      <c r="FA307" s="47"/>
      <c r="FB307" s="47"/>
      <c r="FC307" s="47"/>
      <c r="FD307" s="47"/>
      <c r="FE307" s="47"/>
      <c r="FF307" s="47"/>
      <c r="FG307" s="47"/>
      <c r="FH307" s="47"/>
      <c r="FI307" s="47"/>
      <c r="FJ307" s="47"/>
      <c r="FK307" s="47"/>
      <c r="FL307" s="47"/>
      <c r="FM307" s="47"/>
      <c r="FN307" s="47"/>
      <c r="FO307" s="47"/>
      <c r="FP307" s="47"/>
      <c r="FQ307" s="47"/>
      <c r="FR307" s="47"/>
      <c r="FS307" s="47"/>
      <c r="FT307" s="47"/>
      <c r="FU307" s="47"/>
      <c r="FV307" s="47"/>
      <c r="FW307" s="47"/>
      <c r="FX307" s="47"/>
      <c r="FY307" s="47"/>
      <c r="FZ307" s="47"/>
      <c r="GA307" s="47"/>
      <c r="GB307" s="47"/>
      <c r="GC307" s="47"/>
      <c r="GD307" s="47"/>
      <c r="GE307" s="47"/>
      <c r="GF307" s="47"/>
      <c r="GG307" s="47"/>
      <c r="GH307" s="47"/>
      <c r="GI307" s="47"/>
      <c r="GJ307" s="47"/>
      <c r="GK307" s="47"/>
      <c r="GL307" s="47"/>
      <c r="GM307" s="47"/>
      <c r="GN307" s="47"/>
      <c r="GO307" s="47"/>
      <c r="GP307" s="47"/>
      <c r="GQ307" s="47"/>
      <c r="GR307" s="47"/>
      <c r="GS307" s="47"/>
      <c r="GT307" s="47"/>
      <c r="GU307" s="47"/>
      <c r="GV307" s="47"/>
      <c r="GW307" s="47"/>
      <c r="GX307" s="47"/>
      <c r="GY307" s="47"/>
      <c r="GZ307" s="47"/>
      <c r="HA307" s="47"/>
      <c r="HB307" s="47"/>
      <c r="HC307" s="47"/>
      <c r="HD307" s="47"/>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47"/>
      <c r="JJ307" s="47"/>
      <c r="JK307" s="47"/>
      <c r="JL307" s="47"/>
      <c r="JM307" s="47"/>
      <c r="JN307" s="47"/>
      <c r="JO307" s="47"/>
      <c r="JP307" s="47"/>
      <c r="JQ307" s="47"/>
      <c r="JR307" s="47"/>
      <c r="JS307" s="47"/>
      <c r="JT307" s="47"/>
      <c r="JU307" s="47"/>
      <c r="JV307" s="47"/>
      <c r="JW307" s="47"/>
      <c r="JX307" s="47"/>
      <c r="JY307" s="47"/>
      <c r="JZ307" s="47"/>
      <c r="KA307" s="47"/>
      <c r="KB307" s="47"/>
      <c r="KC307" s="47"/>
      <c r="KD307" s="47"/>
      <c r="KE307" s="47"/>
      <c r="KF307" s="47"/>
      <c r="KG307" s="47"/>
      <c r="KH307" s="47"/>
      <c r="KI307" s="47"/>
      <c r="KJ307" s="47"/>
      <c r="KK307" s="47"/>
      <c r="KL307" s="47"/>
      <c r="KM307" s="47"/>
      <c r="KN307" s="47"/>
      <c r="KO307" s="47"/>
      <c r="KP307" s="47"/>
      <c r="KQ307" s="47"/>
      <c r="KR307" s="47"/>
      <c r="KS307" s="47"/>
      <c r="KT307" s="47"/>
      <c r="KU307" s="47"/>
      <c r="KV307" s="47"/>
      <c r="KW307" s="47"/>
      <c r="KX307" s="47"/>
      <c r="KY307" s="47"/>
      <c r="KZ307" s="47"/>
      <c r="LA307" s="47"/>
      <c r="LB307" s="47"/>
      <c r="LC307" s="47"/>
      <c r="LD307" s="47"/>
      <c r="LE307" s="47"/>
      <c r="LF307" s="47"/>
      <c r="LG307" s="47"/>
      <c r="LH307" s="47"/>
      <c r="LI307" s="47"/>
      <c r="LJ307" s="47"/>
      <c r="LK307" s="47"/>
      <c r="LL307" s="47"/>
      <c r="LM307" s="47"/>
      <c r="LN307" s="47"/>
      <c r="LO307" s="47"/>
      <c r="LP307" s="47"/>
      <c r="LQ307" s="47"/>
      <c r="LR307" s="47"/>
      <c r="LS307" s="47"/>
      <c r="LT307" s="47"/>
      <c r="LU307" s="47"/>
      <c r="LV307" s="47"/>
      <c r="LW307" s="47"/>
      <c r="LX307" s="47"/>
      <c r="LY307" s="47"/>
      <c r="LZ307" s="47"/>
      <c r="MA307" s="47"/>
      <c r="MB307" s="47"/>
      <c r="MC307" s="47"/>
      <c r="MD307" s="47"/>
      <c r="ME307" s="47"/>
      <c r="MF307" s="47"/>
      <c r="MG307" s="47"/>
      <c r="MH307" s="47"/>
      <c r="MI307" s="47"/>
      <c r="MJ307" s="47"/>
      <c r="MK307" s="47"/>
      <c r="ML307" s="47"/>
      <c r="MM307" s="47"/>
      <c r="MN307" s="47"/>
      <c r="MO307" s="47"/>
      <c r="MP307" s="47"/>
      <c r="MQ307" s="47"/>
      <c r="MR307" s="47"/>
      <c r="MS307" s="47"/>
      <c r="MT307" s="47"/>
      <c r="MU307" s="47"/>
      <c r="MV307" s="47"/>
      <c r="MW307" s="47"/>
      <c r="MX307" s="47"/>
      <c r="MY307" s="47"/>
      <c r="MZ307" s="47"/>
      <c r="NA307" s="47"/>
      <c r="NB307" s="47"/>
      <c r="NC307" s="47"/>
      <c r="ND307" s="47"/>
      <c r="NE307" s="47"/>
      <c r="NF307" s="47"/>
      <c r="NG307" s="47"/>
      <c r="NH307" s="47"/>
      <c r="NI307" s="47"/>
      <c r="NJ307" s="47"/>
      <c r="NK307" s="47"/>
      <c r="NL307" s="47"/>
      <c r="NM307" s="47"/>
      <c r="NN307" s="47"/>
      <c r="NO307" s="47"/>
      <c r="NP307" s="47"/>
      <c r="NQ307" s="47"/>
      <c r="NR307" s="47"/>
      <c r="NS307" s="47"/>
      <c r="NT307" s="47"/>
      <c r="NU307" s="47"/>
      <c r="NV307" s="47"/>
      <c r="NW307" s="47"/>
      <c r="NX307" s="47"/>
      <c r="NY307" s="47"/>
      <c r="NZ307" s="47"/>
      <c r="OA307" s="47"/>
      <c r="OB307" s="47"/>
      <c r="OC307" s="47"/>
      <c r="OD307" s="47"/>
      <c r="OE307" s="47"/>
      <c r="OF307" s="47"/>
      <c r="OG307" s="47"/>
      <c r="OH307" s="47"/>
      <c r="OI307" s="47"/>
      <c r="OJ307" s="47"/>
      <c r="OK307" s="47"/>
      <c r="OL307" s="47"/>
      <c r="OM307" s="47"/>
      <c r="ON307" s="47"/>
      <c r="OO307" s="47"/>
      <c r="OP307" s="47"/>
      <c r="OQ307" s="47"/>
      <c r="OR307" s="47"/>
      <c r="OS307" s="47"/>
      <c r="OT307" s="47"/>
      <c r="OU307" s="47"/>
      <c r="OV307" s="47"/>
      <c r="OW307" s="47"/>
      <c r="OX307" s="47"/>
      <c r="OY307" s="47"/>
      <c r="OZ307" s="47"/>
      <c r="PA307" s="47"/>
      <c r="PB307" s="47"/>
      <c r="PC307" s="47"/>
      <c r="PD307" s="47"/>
      <c r="PE307" s="47"/>
      <c r="PF307" s="47"/>
      <c r="PG307" s="47"/>
      <c r="PH307" s="47"/>
      <c r="PI307" s="47"/>
      <c r="PJ307" s="47"/>
      <c r="PK307" s="47"/>
      <c r="PL307" s="47"/>
      <c r="PM307" s="47"/>
      <c r="PN307" s="47"/>
      <c r="PO307" s="47"/>
      <c r="PP307" s="47"/>
      <c r="PQ307" s="47"/>
      <c r="PR307" s="47"/>
      <c r="PS307" s="47"/>
      <c r="PT307" s="47"/>
      <c r="PU307" s="47"/>
      <c r="PV307" s="47"/>
      <c r="PW307" s="47"/>
      <c r="PX307" s="47"/>
      <c r="PY307" s="47"/>
      <c r="PZ307" s="47"/>
      <c r="QA307" s="47"/>
      <c r="QB307" s="47"/>
      <c r="QC307" s="47"/>
      <c r="QD307" s="47"/>
      <c r="QE307" s="47"/>
      <c r="QF307" s="47"/>
      <c r="QG307" s="47"/>
      <c r="QH307" s="47"/>
      <c r="QI307" s="47"/>
      <c r="QJ307" s="47"/>
      <c r="QK307" s="47"/>
      <c r="QL307" s="47"/>
      <c r="QM307" s="47"/>
      <c r="QN307" s="47"/>
      <c r="QO307" s="47"/>
      <c r="QP307" s="47"/>
      <c r="QQ307" s="47"/>
      <c r="QR307" s="47"/>
      <c r="QS307" s="47"/>
      <c r="QT307" s="47"/>
      <c r="QU307" s="47"/>
      <c r="QV307" s="47"/>
      <c r="QW307" s="47"/>
      <c r="QX307" s="47"/>
      <c r="QY307" s="47"/>
      <c r="QZ307" s="47"/>
      <c r="RA307" s="47"/>
      <c r="RB307" s="47"/>
      <c r="RC307" s="47"/>
      <c r="RD307" s="47"/>
      <c r="RE307" s="47"/>
      <c r="RF307" s="47"/>
      <c r="RG307" s="47"/>
      <c r="RH307" s="47"/>
      <c r="RI307" s="47"/>
      <c r="RJ307" s="47"/>
      <c r="RK307" s="47"/>
      <c r="RL307" s="47"/>
      <c r="RM307" s="47"/>
      <c r="RN307" s="47"/>
      <c r="RO307" s="47"/>
      <c r="RP307" s="47"/>
      <c r="RQ307" s="47"/>
      <c r="RR307" s="47"/>
      <c r="RS307" s="47"/>
      <c r="RT307" s="47"/>
      <c r="RU307" s="47"/>
      <c r="RV307" s="47"/>
      <c r="RW307" s="47"/>
      <c r="RX307" s="47"/>
      <c r="RY307" s="47"/>
      <c r="RZ307" s="47"/>
      <c r="SA307" s="47"/>
    </row>
    <row r="308" spans="1:495" s="48" customFormat="1" ht="15" customHeight="1">
      <c r="A308" s="157" t="s">
        <v>228</v>
      </c>
      <c r="B308" s="94" t="s">
        <v>195</v>
      </c>
      <c r="C308" s="35" t="s">
        <v>4</v>
      </c>
      <c r="D308" s="20">
        <v>10000</v>
      </c>
      <c r="E308" s="20">
        <v>0</v>
      </c>
      <c r="F308" s="20">
        <v>0</v>
      </c>
      <c r="G308" s="1">
        <v>0</v>
      </c>
      <c r="H308" s="94" t="s">
        <v>391</v>
      </c>
      <c r="I308" s="94" t="s">
        <v>392</v>
      </c>
      <c r="J308" s="78" t="s">
        <v>146</v>
      </c>
      <c r="K308" s="75" t="s">
        <v>41</v>
      </c>
      <c r="L308" s="75" t="s">
        <v>302</v>
      </c>
      <c r="M308" s="81">
        <v>834</v>
      </c>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c r="BE308" s="47"/>
      <c r="BF308" s="47"/>
      <c r="BG308" s="47"/>
      <c r="BH308" s="47"/>
      <c r="BI308" s="47"/>
      <c r="BJ308" s="47"/>
      <c r="BK308" s="47"/>
      <c r="BL308" s="47"/>
      <c r="BM308" s="47"/>
      <c r="BN308" s="47"/>
      <c r="BO308" s="47"/>
      <c r="BP308" s="47"/>
      <c r="BQ308" s="47"/>
      <c r="BR308" s="47"/>
      <c r="BS308" s="47"/>
      <c r="BT308" s="47"/>
      <c r="BU308" s="47"/>
      <c r="BV308" s="47"/>
      <c r="BW308" s="47"/>
      <c r="BX308" s="47"/>
      <c r="BY308" s="47"/>
      <c r="BZ308" s="47"/>
      <c r="CA308" s="47"/>
      <c r="CB308" s="47"/>
      <c r="CC308" s="47"/>
      <c r="CD308" s="47"/>
      <c r="CE308" s="47"/>
      <c r="CF308" s="47"/>
      <c r="CG308" s="47"/>
      <c r="CH308" s="47"/>
      <c r="CI308" s="47"/>
      <c r="CJ308" s="47"/>
      <c r="CK308" s="47"/>
      <c r="CL308" s="47"/>
      <c r="CM308" s="47"/>
      <c r="CN308" s="47"/>
      <c r="CO308" s="47"/>
      <c r="CP308" s="47"/>
      <c r="CQ308" s="47"/>
      <c r="CR308" s="47"/>
      <c r="CS308" s="47"/>
      <c r="CT308" s="47"/>
      <c r="CU308" s="47"/>
      <c r="CV308" s="47"/>
      <c r="CW308" s="47"/>
      <c r="CX308" s="47"/>
      <c r="CY308" s="47"/>
      <c r="CZ308" s="47"/>
      <c r="DA308" s="47"/>
      <c r="DB308" s="47"/>
      <c r="DC308" s="47"/>
      <c r="DD308" s="47"/>
      <c r="DE308" s="47"/>
      <c r="DF308" s="47"/>
      <c r="DG308" s="47"/>
      <c r="DH308" s="47"/>
      <c r="DI308" s="47"/>
      <c r="DJ308" s="47"/>
      <c r="DK308" s="47"/>
      <c r="DL308" s="47"/>
      <c r="DM308" s="47"/>
      <c r="DN308" s="47"/>
      <c r="DO308" s="47"/>
      <c r="DP308" s="47"/>
      <c r="DQ308" s="47"/>
      <c r="DR308" s="47"/>
      <c r="DS308" s="47"/>
      <c r="DT308" s="47"/>
      <c r="DU308" s="47"/>
      <c r="DV308" s="47"/>
      <c r="DW308" s="47"/>
      <c r="DX308" s="47"/>
      <c r="DY308" s="47"/>
      <c r="DZ308" s="47"/>
      <c r="EA308" s="47"/>
      <c r="EB308" s="47"/>
      <c r="EC308" s="47"/>
      <c r="ED308" s="47"/>
      <c r="EE308" s="47"/>
      <c r="EF308" s="47"/>
      <c r="EG308" s="47"/>
      <c r="EH308" s="47"/>
      <c r="EI308" s="47"/>
      <c r="EJ308" s="47"/>
      <c r="EK308" s="47"/>
      <c r="EL308" s="47"/>
      <c r="EM308" s="47"/>
      <c r="EN308" s="47"/>
      <c r="EO308" s="47"/>
      <c r="EP308" s="47"/>
      <c r="EQ308" s="47"/>
      <c r="ER308" s="47"/>
      <c r="ES308" s="47"/>
      <c r="ET308" s="47"/>
      <c r="EU308" s="47"/>
      <c r="EV308" s="47"/>
      <c r="EW308" s="47"/>
      <c r="EX308" s="47"/>
      <c r="EY308" s="47"/>
      <c r="EZ308" s="47"/>
      <c r="FA308" s="47"/>
      <c r="FB308" s="47"/>
      <c r="FC308" s="47"/>
      <c r="FD308" s="47"/>
      <c r="FE308" s="47"/>
      <c r="FF308" s="47"/>
      <c r="FG308" s="47"/>
      <c r="FH308" s="47"/>
      <c r="FI308" s="47"/>
      <c r="FJ308" s="47"/>
      <c r="FK308" s="47"/>
      <c r="FL308" s="47"/>
      <c r="FM308" s="47"/>
      <c r="FN308" s="47"/>
      <c r="FO308" s="47"/>
      <c r="FP308" s="47"/>
      <c r="FQ308" s="47"/>
      <c r="FR308" s="47"/>
      <c r="FS308" s="47"/>
      <c r="FT308" s="47"/>
      <c r="FU308" s="47"/>
      <c r="FV308" s="47"/>
      <c r="FW308" s="47"/>
      <c r="FX308" s="47"/>
      <c r="FY308" s="47"/>
      <c r="FZ308" s="47"/>
      <c r="GA308" s="47"/>
      <c r="GB308" s="47"/>
      <c r="GC308" s="47"/>
      <c r="GD308" s="47"/>
      <c r="GE308" s="47"/>
      <c r="GF308" s="47"/>
      <c r="GG308" s="47"/>
      <c r="GH308" s="47"/>
      <c r="GI308" s="47"/>
      <c r="GJ308" s="47"/>
      <c r="GK308" s="47"/>
      <c r="GL308" s="47"/>
      <c r="GM308" s="47"/>
      <c r="GN308" s="47"/>
      <c r="GO308" s="47"/>
      <c r="GP308" s="47"/>
      <c r="GQ308" s="47"/>
      <c r="GR308" s="47"/>
      <c r="GS308" s="47"/>
      <c r="GT308" s="47"/>
      <c r="GU308" s="47"/>
      <c r="GV308" s="47"/>
      <c r="GW308" s="47"/>
      <c r="GX308" s="47"/>
      <c r="GY308" s="47"/>
      <c r="GZ308" s="47"/>
      <c r="HA308" s="47"/>
      <c r="HB308" s="47"/>
      <c r="HC308" s="47"/>
      <c r="HD308" s="47"/>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47"/>
      <c r="JJ308" s="47"/>
      <c r="JK308" s="47"/>
      <c r="JL308" s="47"/>
      <c r="JM308" s="47"/>
      <c r="JN308" s="47"/>
      <c r="JO308" s="47"/>
      <c r="JP308" s="47"/>
      <c r="JQ308" s="47"/>
      <c r="JR308" s="47"/>
      <c r="JS308" s="47"/>
      <c r="JT308" s="47"/>
      <c r="JU308" s="47"/>
      <c r="JV308" s="47"/>
      <c r="JW308" s="47"/>
      <c r="JX308" s="47"/>
      <c r="JY308" s="47"/>
      <c r="JZ308" s="47"/>
      <c r="KA308" s="47"/>
      <c r="KB308" s="47"/>
      <c r="KC308" s="47"/>
      <c r="KD308" s="47"/>
      <c r="KE308" s="47"/>
      <c r="KF308" s="47"/>
      <c r="KG308" s="47"/>
      <c r="KH308" s="47"/>
      <c r="KI308" s="47"/>
      <c r="KJ308" s="47"/>
      <c r="KK308" s="47"/>
      <c r="KL308" s="47"/>
      <c r="KM308" s="47"/>
      <c r="KN308" s="47"/>
      <c r="KO308" s="47"/>
      <c r="KP308" s="47"/>
      <c r="KQ308" s="47"/>
      <c r="KR308" s="47"/>
      <c r="KS308" s="47"/>
      <c r="KT308" s="47"/>
      <c r="KU308" s="47"/>
      <c r="KV308" s="47"/>
      <c r="KW308" s="47"/>
      <c r="KX308" s="47"/>
      <c r="KY308" s="47"/>
      <c r="KZ308" s="47"/>
      <c r="LA308" s="47"/>
      <c r="LB308" s="47"/>
      <c r="LC308" s="47"/>
      <c r="LD308" s="47"/>
      <c r="LE308" s="47"/>
      <c r="LF308" s="47"/>
      <c r="LG308" s="47"/>
      <c r="LH308" s="47"/>
      <c r="LI308" s="47"/>
      <c r="LJ308" s="47"/>
      <c r="LK308" s="47"/>
      <c r="LL308" s="47"/>
      <c r="LM308" s="47"/>
      <c r="LN308" s="47"/>
      <c r="LO308" s="47"/>
      <c r="LP308" s="47"/>
      <c r="LQ308" s="47"/>
      <c r="LR308" s="47"/>
      <c r="LS308" s="47"/>
      <c r="LT308" s="47"/>
      <c r="LU308" s="47"/>
      <c r="LV308" s="47"/>
      <c r="LW308" s="47"/>
      <c r="LX308" s="47"/>
      <c r="LY308" s="47"/>
      <c r="LZ308" s="47"/>
      <c r="MA308" s="47"/>
      <c r="MB308" s="47"/>
      <c r="MC308" s="47"/>
      <c r="MD308" s="47"/>
      <c r="ME308" s="47"/>
      <c r="MF308" s="47"/>
      <c r="MG308" s="47"/>
      <c r="MH308" s="47"/>
      <c r="MI308" s="47"/>
      <c r="MJ308" s="47"/>
      <c r="MK308" s="47"/>
      <c r="ML308" s="47"/>
      <c r="MM308" s="47"/>
      <c r="MN308" s="47"/>
      <c r="MO308" s="47"/>
      <c r="MP308" s="47"/>
      <c r="MQ308" s="47"/>
      <c r="MR308" s="47"/>
      <c r="MS308" s="47"/>
      <c r="MT308" s="47"/>
      <c r="MU308" s="47"/>
      <c r="MV308" s="47"/>
      <c r="MW308" s="47"/>
      <c r="MX308" s="47"/>
      <c r="MY308" s="47"/>
      <c r="MZ308" s="47"/>
      <c r="NA308" s="47"/>
      <c r="NB308" s="47"/>
      <c r="NC308" s="47"/>
      <c r="ND308" s="47"/>
      <c r="NE308" s="47"/>
      <c r="NF308" s="47"/>
      <c r="NG308" s="47"/>
      <c r="NH308" s="47"/>
      <c r="NI308" s="47"/>
      <c r="NJ308" s="47"/>
      <c r="NK308" s="47"/>
      <c r="NL308" s="47"/>
      <c r="NM308" s="47"/>
      <c r="NN308" s="47"/>
      <c r="NO308" s="47"/>
      <c r="NP308" s="47"/>
      <c r="NQ308" s="47"/>
      <c r="NR308" s="47"/>
      <c r="NS308" s="47"/>
      <c r="NT308" s="47"/>
      <c r="NU308" s="47"/>
      <c r="NV308" s="47"/>
      <c r="NW308" s="47"/>
      <c r="NX308" s="47"/>
      <c r="NY308" s="47"/>
      <c r="NZ308" s="47"/>
      <c r="OA308" s="47"/>
      <c r="OB308" s="47"/>
      <c r="OC308" s="47"/>
      <c r="OD308" s="47"/>
      <c r="OE308" s="47"/>
      <c r="OF308" s="47"/>
      <c r="OG308" s="47"/>
      <c r="OH308" s="47"/>
      <c r="OI308" s="47"/>
      <c r="OJ308" s="47"/>
      <c r="OK308" s="47"/>
      <c r="OL308" s="47"/>
      <c r="OM308" s="47"/>
      <c r="ON308" s="47"/>
      <c r="OO308" s="47"/>
      <c r="OP308" s="47"/>
      <c r="OQ308" s="47"/>
      <c r="OR308" s="47"/>
      <c r="OS308" s="47"/>
      <c r="OT308" s="47"/>
      <c r="OU308" s="47"/>
      <c r="OV308" s="47"/>
      <c r="OW308" s="47"/>
      <c r="OX308" s="47"/>
      <c r="OY308" s="47"/>
      <c r="OZ308" s="47"/>
      <c r="PA308" s="47"/>
      <c r="PB308" s="47"/>
      <c r="PC308" s="47"/>
      <c r="PD308" s="47"/>
      <c r="PE308" s="47"/>
      <c r="PF308" s="47"/>
      <c r="PG308" s="47"/>
      <c r="PH308" s="47"/>
      <c r="PI308" s="47"/>
      <c r="PJ308" s="47"/>
      <c r="PK308" s="47"/>
      <c r="PL308" s="47"/>
      <c r="PM308" s="47"/>
      <c r="PN308" s="47"/>
      <c r="PO308" s="47"/>
      <c r="PP308" s="47"/>
      <c r="PQ308" s="47"/>
      <c r="PR308" s="47"/>
      <c r="PS308" s="47"/>
      <c r="PT308" s="47"/>
      <c r="PU308" s="47"/>
      <c r="PV308" s="47"/>
      <c r="PW308" s="47"/>
      <c r="PX308" s="47"/>
      <c r="PY308" s="47"/>
      <c r="PZ308" s="47"/>
      <c r="QA308" s="47"/>
      <c r="QB308" s="47"/>
      <c r="QC308" s="47"/>
      <c r="QD308" s="47"/>
      <c r="QE308" s="47"/>
      <c r="QF308" s="47"/>
      <c r="QG308" s="47"/>
      <c r="QH308" s="47"/>
      <c r="QI308" s="47"/>
      <c r="QJ308" s="47"/>
      <c r="QK308" s="47"/>
      <c r="QL308" s="47"/>
      <c r="QM308" s="47"/>
      <c r="QN308" s="47"/>
      <c r="QO308" s="47"/>
      <c r="QP308" s="47"/>
      <c r="QQ308" s="47"/>
      <c r="QR308" s="47"/>
      <c r="QS308" s="47"/>
      <c r="QT308" s="47"/>
      <c r="QU308" s="47"/>
      <c r="QV308" s="47"/>
      <c r="QW308" s="47"/>
      <c r="QX308" s="47"/>
      <c r="QY308" s="47"/>
      <c r="QZ308" s="47"/>
      <c r="RA308" s="47"/>
      <c r="RB308" s="47"/>
      <c r="RC308" s="47"/>
      <c r="RD308" s="47"/>
      <c r="RE308" s="47"/>
      <c r="RF308" s="47"/>
      <c r="RG308" s="47"/>
      <c r="RH308" s="47"/>
      <c r="RI308" s="47"/>
      <c r="RJ308" s="47"/>
      <c r="RK308" s="47"/>
      <c r="RL308" s="47"/>
      <c r="RM308" s="47"/>
      <c r="RN308" s="47"/>
      <c r="RO308" s="47"/>
      <c r="RP308" s="47"/>
      <c r="RQ308" s="47"/>
      <c r="RR308" s="47"/>
      <c r="RS308" s="47"/>
      <c r="RT308" s="47"/>
      <c r="RU308" s="47"/>
      <c r="RV308" s="47"/>
      <c r="RW308" s="47"/>
      <c r="RX308" s="47"/>
      <c r="RY308" s="47"/>
      <c r="RZ308" s="47"/>
      <c r="SA308" s="47"/>
    </row>
    <row r="309" spans="1:495" s="48" customFormat="1" ht="15" customHeight="1">
      <c r="A309" s="157"/>
      <c r="B309" s="85"/>
      <c r="C309" s="35" t="s">
        <v>5</v>
      </c>
      <c r="D309" s="20">
        <v>10000</v>
      </c>
      <c r="E309" s="20">
        <v>0</v>
      </c>
      <c r="F309" s="20">
        <v>0</v>
      </c>
      <c r="G309" s="20">
        <v>0</v>
      </c>
      <c r="H309" s="85"/>
      <c r="I309" s="85"/>
      <c r="J309" s="176"/>
      <c r="K309" s="75"/>
      <c r="L309" s="75"/>
      <c r="M309" s="82"/>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c r="BE309" s="47"/>
      <c r="BF309" s="47"/>
      <c r="BG309" s="47"/>
      <c r="BH309" s="47"/>
      <c r="BI309" s="47"/>
      <c r="BJ309" s="47"/>
      <c r="BK309" s="47"/>
      <c r="BL309" s="47"/>
      <c r="BM309" s="47"/>
      <c r="BN309" s="47"/>
      <c r="BO309" s="47"/>
      <c r="BP309" s="47"/>
      <c r="BQ309" s="47"/>
      <c r="BR309" s="47"/>
      <c r="BS309" s="47"/>
      <c r="BT309" s="47"/>
      <c r="BU309" s="47"/>
      <c r="BV309" s="47"/>
      <c r="BW309" s="47"/>
      <c r="BX309" s="47"/>
      <c r="BY309" s="47"/>
      <c r="BZ309" s="47"/>
      <c r="CA309" s="47"/>
      <c r="CB309" s="47"/>
      <c r="CC309" s="47"/>
      <c r="CD309" s="47"/>
      <c r="CE309" s="47"/>
      <c r="CF309" s="47"/>
      <c r="CG309" s="47"/>
      <c r="CH309" s="47"/>
      <c r="CI309" s="47"/>
      <c r="CJ309" s="47"/>
      <c r="CK309" s="47"/>
      <c r="CL309" s="47"/>
      <c r="CM309" s="47"/>
      <c r="CN309" s="47"/>
      <c r="CO309" s="47"/>
      <c r="CP309" s="47"/>
      <c r="CQ309" s="47"/>
      <c r="CR309" s="47"/>
      <c r="CS309" s="47"/>
      <c r="CT309" s="47"/>
      <c r="CU309" s="47"/>
      <c r="CV309" s="47"/>
      <c r="CW309" s="47"/>
      <c r="CX309" s="47"/>
      <c r="CY309" s="47"/>
      <c r="CZ309" s="47"/>
      <c r="DA309" s="47"/>
      <c r="DB309" s="47"/>
      <c r="DC309" s="47"/>
      <c r="DD309" s="47"/>
      <c r="DE309" s="47"/>
      <c r="DF309" s="47"/>
      <c r="DG309" s="47"/>
      <c r="DH309" s="47"/>
      <c r="DI309" s="47"/>
      <c r="DJ309" s="47"/>
      <c r="DK309" s="47"/>
      <c r="DL309" s="47"/>
      <c r="DM309" s="47"/>
      <c r="DN309" s="47"/>
      <c r="DO309" s="47"/>
      <c r="DP309" s="47"/>
      <c r="DQ309" s="47"/>
      <c r="DR309" s="47"/>
      <c r="DS309" s="47"/>
      <c r="DT309" s="47"/>
      <c r="DU309" s="47"/>
      <c r="DV309" s="47"/>
      <c r="DW309" s="47"/>
      <c r="DX309" s="47"/>
      <c r="DY309" s="47"/>
      <c r="DZ309" s="47"/>
      <c r="EA309" s="47"/>
      <c r="EB309" s="47"/>
      <c r="EC309" s="47"/>
      <c r="ED309" s="47"/>
      <c r="EE309" s="47"/>
      <c r="EF309" s="47"/>
      <c r="EG309" s="47"/>
      <c r="EH309" s="47"/>
      <c r="EI309" s="47"/>
      <c r="EJ309" s="47"/>
      <c r="EK309" s="47"/>
      <c r="EL309" s="47"/>
      <c r="EM309" s="47"/>
      <c r="EN309" s="47"/>
      <c r="EO309" s="47"/>
      <c r="EP309" s="47"/>
      <c r="EQ309" s="47"/>
      <c r="ER309" s="47"/>
      <c r="ES309" s="47"/>
      <c r="ET309" s="47"/>
      <c r="EU309" s="47"/>
      <c r="EV309" s="47"/>
      <c r="EW309" s="47"/>
      <c r="EX309" s="47"/>
      <c r="EY309" s="47"/>
      <c r="EZ309" s="47"/>
      <c r="FA309" s="47"/>
      <c r="FB309" s="47"/>
      <c r="FC309" s="47"/>
      <c r="FD309" s="47"/>
      <c r="FE309" s="47"/>
      <c r="FF309" s="47"/>
      <c r="FG309" s="47"/>
      <c r="FH309" s="47"/>
      <c r="FI309" s="47"/>
      <c r="FJ309" s="47"/>
      <c r="FK309" s="47"/>
      <c r="FL309" s="47"/>
      <c r="FM309" s="47"/>
      <c r="FN309" s="47"/>
      <c r="FO309" s="47"/>
      <c r="FP309" s="47"/>
      <c r="FQ309" s="47"/>
      <c r="FR309" s="47"/>
      <c r="FS309" s="47"/>
      <c r="FT309" s="47"/>
      <c r="FU309" s="47"/>
      <c r="FV309" s="47"/>
      <c r="FW309" s="47"/>
      <c r="FX309" s="47"/>
      <c r="FY309" s="47"/>
      <c r="FZ309" s="47"/>
      <c r="GA309" s="47"/>
      <c r="GB309" s="47"/>
      <c r="GC309" s="47"/>
      <c r="GD309" s="47"/>
      <c r="GE309" s="47"/>
      <c r="GF309" s="47"/>
      <c r="GG309" s="47"/>
      <c r="GH309" s="47"/>
      <c r="GI309" s="47"/>
      <c r="GJ309" s="47"/>
      <c r="GK309" s="47"/>
      <c r="GL309" s="47"/>
      <c r="GM309" s="47"/>
      <c r="GN309" s="47"/>
      <c r="GO309" s="47"/>
      <c r="GP309" s="47"/>
      <c r="GQ309" s="47"/>
      <c r="GR309" s="47"/>
      <c r="GS309" s="47"/>
      <c r="GT309" s="47"/>
      <c r="GU309" s="47"/>
      <c r="GV309" s="47"/>
      <c r="GW309" s="47"/>
      <c r="GX309" s="47"/>
      <c r="GY309" s="47"/>
      <c r="GZ309" s="47"/>
      <c r="HA309" s="47"/>
      <c r="HB309" s="47"/>
      <c r="HC309" s="47"/>
      <c r="HD309" s="47"/>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47"/>
      <c r="JJ309" s="47"/>
      <c r="JK309" s="47"/>
      <c r="JL309" s="47"/>
      <c r="JM309" s="47"/>
      <c r="JN309" s="47"/>
      <c r="JO309" s="47"/>
      <c r="JP309" s="47"/>
      <c r="JQ309" s="47"/>
      <c r="JR309" s="47"/>
      <c r="JS309" s="47"/>
      <c r="JT309" s="47"/>
      <c r="JU309" s="47"/>
      <c r="JV309" s="47"/>
      <c r="JW309" s="47"/>
      <c r="JX309" s="47"/>
      <c r="JY309" s="47"/>
      <c r="JZ309" s="47"/>
      <c r="KA309" s="47"/>
      <c r="KB309" s="47"/>
      <c r="KC309" s="47"/>
      <c r="KD309" s="47"/>
      <c r="KE309" s="47"/>
      <c r="KF309" s="47"/>
      <c r="KG309" s="47"/>
      <c r="KH309" s="47"/>
      <c r="KI309" s="47"/>
      <c r="KJ309" s="47"/>
      <c r="KK309" s="47"/>
      <c r="KL309" s="47"/>
      <c r="KM309" s="47"/>
      <c r="KN309" s="47"/>
      <c r="KO309" s="47"/>
      <c r="KP309" s="47"/>
      <c r="KQ309" s="47"/>
      <c r="KR309" s="47"/>
      <c r="KS309" s="47"/>
      <c r="KT309" s="47"/>
      <c r="KU309" s="47"/>
      <c r="KV309" s="47"/>
      <c r="KW309" s="47"/>
      <c r="KX309" s="47"/>
      <c r="KY309" s="47"/>
      <c r="KZ309" s="47"/>
      <c r="LA309" s="47"/>
      <c r="LB309" s="47"/>
      <c r="LC309" s="47"/>
      <c r="LD309" s="47"/>
      <c r="LE309" s="47"/>
      <c r="LF309" s="47"/>
      <c r="LG309" s="47"/>
      <c r="LH309" s="47"/>
      <c r="LI309" s="47"/>
      <c r="LJ309" s="47"/>
      <c r="LK309" s="47"/>
      <c r="LL309" s="47"/>
      <c r="LM309" s="47"/>
      <c r="LN309" s="47"/>
      <c r="LO309" s="47"/>
      <c r="LP309" s="47"/>
      <c r="LQ309" s="47"/>
      <c r="LR309" s="47"/>
      <c r="LS309" s="47"/>
      <c r="LT309" s="47"/>
      <c r="LU309" s="47"/>
      <c r="LV309" s="47"/>
      <c r="LW309" s="47"/>
      <c r="LX309" s="47"/>
      <c r="LY309" s="47"/>
      <c r="LZ309" s="47"/>
      <c r="MA309" s="47"/>
      <c r="MB309" s="47"/>
      <c r="MC309" s="47"/>
      <c r="MD309" s="47"/>
      <c r="ME309" s="47"/>
      <c r="MF309" s="47"/>
      <c r="MG309" s="47"/>
      <c r="MH309" s="47"/>
      <c r="MI309" s="47"/>
      <c r="MJ309" s="47"/>
      <c r="MK309" s="47"/>
      <c r="ML309" s="47"/>
      <c r="MM309" s="47"/>
      <c r="MN309" s="47"/>
      <c r="MO309" s="47"/>
      <c r="MP309" s="47"/>
      <c r="MQ309" s="47"/>
      <c r="MR309" s="47"/>
      <c r="MS309" s="47"/>
      <c r="MT309" s="47"/>
      <c r="MU309" s="47"/>
      <c r="MV309" s="47"/>
      <c r="MW309" s="47"/>
      <c r="MX309" s="47"/>
      <c r="MY309" s="47"/>
      <c r="MZ309" s="47"/>
      <c r="NA309" s="47"/>
      <c r="NB309" s="47"/>
      <c r="NC309" s="47"/>
      <c r="ND309" s="47"/>
      <c r="NE309" s="47"/>
      <c r="NF309" s="47"/>
      <c r="NG309" s="47"/>
      <c r="NH309" s="47"/>
      <c r="NI309" s="47"/>
      <c r="NJ309" s="47"/>
      <c r="NK309" s="47"/>
      <c r="NL309" s="47"/>
      <c r="NM309" s="47"/>
      <c r="NN309" s="47"/>
      <c r="NO309" s="47"/>
      <c r="NP309" s="47"/>
      <c r="NQ309" s="47"/>
      <c r="NR309" s="47"/>
      <c r="NS309" s="47"/>
      <c r="NT309" s="47"/>
      <c r="NU309" s="47"/>
      <c r="NV309" s="47"/>
      <c r="NW309" s="47"/>
      <c r="NX309" s="47"/>
      <c r="NY309" s="47"/>
      <c r="NZ309" s="47"/>
      <c r="OA309" s="47"/>
      <c r="OB309" s="47"/>
      <c r="OC309" s="47"/>
      <c r="OD309" s="47"/>
      <c r="OE309" s="47"/>
      <c r="OF309" s="47"/>
      <c r="OG309" s="47"/>
      <c r="OH309" s="47"/>
      <c r="OI309" s="47"/>
      <c r="OJ309" s="47"/>
      <c r="OK309" s="47"/>
      <c r="OL309" s="47"/>
      <c r="OM309" s="47"/>
      <c r="ON309" s="47"/>
      <c r="OO309" s="47"/>
      <c r="OP309" s="47"/>
      <c r="OQ309" s="47"/>
      <c r="OR309" s="47"/>
      <c r="OS309" s="47"/>
      <c r="OT309" s="47"/>
      <c r="OU309" s="47"/>
      <c r="OV309" s="47"/>
      <c r="OW309" s="47"/>
      <c r="OX309" s="47"/>
      <c r="OY309" s="47"/>
      <c r="OZ309" s="47"/>
      <c r="PA309" s="47"/>
      <c r="PB309" s="47"/>
      <c r="PC309" s="47"/>
      <c r="PD309" s="47"/>
      <c r="PE309" s="47"/>
      <c r="PF309" s="47"/>
      <c r="PG309" s="47"/>
      <c r="PH309" s="47"/>
      <c r="PI309" s="47"/>
      <c r="PJ309" s="47"/>
      <c r="PK309" s="47"/>
      <c r="PL309" s="47"/>
      <c r="PM309" s="47"/>
      <c r="PN309" s="47"/>
      <c r="PO309" s="47"/>
      <c r="PP309" s="47"/>
      <c r="PQ309" s="47"/>
      <c r="PR309" s="47"/>
      <c r="PS309" s="47"/>
      <c r="PT309" s="47"/>
      <c r="PU309" s="47"/>
      <c r="PV309" s="47"/>
      <c r="PW309" s="47"/>
      <c r="PX309" s="47"/>
      <c r="PY309" s="47"/>
      <c r="PZ309" s="47"/>
      <c r="QA309" s="47"/>
      <c r="QB309" s="47"/>
      <c r="QC309" s="47"/>
      <c r="QD309" s="47"/>
      <c r="QE309" s="47"/>
      <c r="QF309" s="47"/>
      <c r="QG309" s="47"/>
      <c r="QH309" s="47"/>
      <c r="QI309" s="47"/>
      <c r="QJ309" s="47"/>
      <c r="QK309" s="47"/>
      <c r="QL309" s="47"/>
      <c r="QM309" s="47"/>
      <c r="QN309" s="47"/>
      <c r="QO309" s="47"/>
      <c r="QP309" s="47"/>
      <c r="QQ309" s="47"/>
      <c r="QR309" s="47"/>
      <c r="QS309" s="47"/>
      <c r="QT309" s="47"/>
      <c r="QU309" s="47"/>
      <c r="QV309" s="47"/>
      <c r="QW309" s="47"/>
      <c r="QX309" s="47"/>
      <c r="QY309" s="47"/>
      <c r="QZ309" s="47"/>
      <c r="RA309" s="47"/>
      <c r="RB309" s="47"/>
      <c r="RC309" s="47"/>
      <c r="RD309" s="47"/>
      <c r="RE309" s="47"/>
      <c r="RF309" s="47"/>
      <c r="RG309" s="47"/>
      <c r="RH309" s="47"/>
      <c r="RI309" s="47"/>
      <c r="RJ309" s="47"/>
      <c r="RK309" s="47"/>
      <c r="RL309" s="47"/>
      <c r="RM309" s="47"/>
      <c r="RN309" s="47"/>
      <c r="RO309" s="47"/>
      <c r="RP309" s="47"/>
      <c r="RQ309" s="47"/>
      <c r="RR309" s="47"/>
      <c r="RS309" s="47"/>
      <c r="RT309" s="47"/>
      <c r="RU309" s="47"/>
      <c r="RV309" s="47"/>
      <c r="RW309" s="47"/>
      <c r="RX309" s="47"/>
      <c r="RY309" s="47"/>
      <c r="RZ309" s="47"/>
      <c r="SA309" s="47"/>
    </row>
    <row r="310" spans="1:495" s="48" customFormat="1" ht="15" customHeight="1">
      <c r="A310" s="157"/>
      <c r="B310" s="85"/>
      <c r="C310" s="35" t="s">
        <v>6</v>
      </c>
      <c r="D310" s="20">
        <v>0</v>
      </c>
      <c r="E310" s="20">
        <v>0</v>
      </c>
      <c r="F310" s="20">
        <v>0</v>
      </c>
      <c r="G310" s="20">
        <v>0</v>
      </c>
      <c r="H310" s="85"/>
      <c r="I310" s="85"/>
      <c r="J310" s="176"/>
      <c r="K310" s="75"/>
      <c r="L310" s="75"/>
      <c r="M310" s="82"/>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c r="BE310" s="47"/>
      <c r="BF310" s="47"/>
      <c r="BG310" s="47"/>
      <c r="BH310" s="47"/>
      <c r="BI310" s="47"/>
      <c r="BJ310" s="47"/>
      <c r="BK310" s="47"/>
      <c r="BL310" s="47"/>
      <c r="BM310" s="47"/>
      <c r="BN310" s="47"/>
      <c r="BO310" s="47"/>
      <c r="BP310" s="47"/>
      <c r="BQ310" s="47"/>
      <c r="BR310" s="47"/>
      <c r="BS310" s="47"/>
      <c r="BT310" s="47"/>
      <c r="BU310" s="47"/>
      <c r="BV310" s="47"/>
      <c r="BW310" s="47"/>
      <c r="BX310" s="47"/>
      <c r="BY310" s="47"/>
      <c r="BZ310" s="47"/>
      <c r="CA310" s="47"/>
      <c r="CB310" s="47"/>
      <c r="CC310" s="47"/>
      <c r="CD310" s="47"/>
      <c r="CE310" s="47"/>
      <c r="CF310" s="47"/>
      <c r="CG310" s="47"/>
      <c r="CH310" s="47"/>
      <c r="CI310" s="47"/>
      <c r="CJ310" s="47"/>
      <c r="CK310" s="47"/>
      <c r="CL310" s="47"/>
      <c r="CM310" s="47"/>
      <c r="CN310" s="47"/>
      <c r="CO310" s="47"/>
      <c r="CP310" s="47"/>
      <c r="CQ310" s="47"/>
      <c r="CR310" s="47"/>
      <c r="CS310" s="47"/>
      <c r="CT310" s="47"/>
      <c r="CU310" s="47"/>
      <c r="CV310" s="47"/>
      <c r="CW310" s="47"/>
      <c r="CX310" s="47"/>
      <c r="CY310" s="47"/>
      <c r="CZ310" s="47"/>
      <c r="DA310" s="47"/>
      <c r="DB310" s="47"/>
      <c r="DC310" s="47"/>
      <c r="DD310" s="47"/>
      <c r="DE310" s="47"/>
      <c r="DF310" s="47"/>
      <c r="DG310" s="47"/>
      <c r="DH310" s="47"/>
      <c r="DI310" s="47"/>
      <c r="DJ310" s="47"/>
      <c r="DK310" s="47"/>
      <c r="DL310" s="47"/>
      <c r="DM310" s="47"/>
      <c r="DN310" s="47"/>
      <c r="DO310" s="47"/>
      <c r="DP310" s="47"/>
      <c r="DQ310" s="47"/>
      <c r="DR310" s="47"/>
      <c r="DS310" s="47"/>
      <c r="DT310" s="47"/>
      <c r="DU310" s="47"/>
      <c r="DV310" s="47"/>
      <c r="DW310" s="47"/>
      <c r="DX310" s="47"/>
      <c r="DY310" s="47"/>
      <c r="DZ310" s="47"/>
      <c r="EA310" s="47"/>
      <c r="EB310" s="47"/>
      <c r="EC310" s="47"/>
      <c r="ED310" s="47"/>
      <c r="EE310" s="47"/>
      <c r="EF310" s="47"/>
      <c r="EG310" s="47"/>
      <c r="EH310" s="47"/>
      <c r="EI310" s="47"/>
      <c r="EJ310" s="47"/>
      <c r="EK310" s="47"/>
      <c r="EL310" s="47"/>
      <c r="EM310" s="47"/>
      <c r="EN310" s="47"/>
      <c r="EO310" s="47"/>
      <c r="EP310" s="47"/>
      <c r="EQ310" s="47"/>
      <c r="ER310" s="47"/>
      <c r="ES310" s="47"/>
      <c r="ET310" s="47"/>
      <c r="EU310" s="47"/>
      <c r="EV310" s="47"/>
      <c r="EW310" s="47"/>
      <c r="EX310" s="47"/>
      <c r="EY310" s="47"/>
      <c r="EZ310" s="47"/>
      <c r="FA310" s="47"/>
      <c r="FB310" s="47"/>
      <c r="FC310" s="47"/>
      <c r="FD310" s="47"/>
      <c r="FE310" s="47"/>
      <c r="FF310" s="47"/>
      <c r="FG310" s="47"/>
      <c r="FH310" s="47"/>
      <c r="FI310" s="47"/>
      <c r="FJ310" s="47"/>
      <c r="FK310" s="47"/>
      <c r="FL310" s="47"/>
      <c r="FM310" s="47"/>
      <c r="FN310" s="47"/>
      <c r="FO310" s="47"/>
      <c r="FP310" s="47"/>
      <c r="FQ310" s="47"/>
      <c r="FR310" s="47"/>
      <c r="FS310" s="47"/>
      <c r="FT310" s="47"/>
      <c r="FU310" s="47"/>
      <c r="FV310" s="47"/>
      <c r="FW310" s="47"/>
      <c r="FX310" s="47"/>
      <c r="FY310" s="47"/>
      <c r="FZ310" s="47"/>
      <c r="GA310" s="47"/>
      <c r="GB310" s="47"/>
      <c r="GC310" s="47"/>
      <c r="GD310" s="47"/>
      <c r="GE310" s="47"/>
      <c r="GF310" s="47"/>
      <c r="GG310" s="47"/>
      <c r="GH310" s="47"/>
      <c r="GI310" s="47"/>
      <c r="GJ310" s="47"/>
      <c r="GK310" s="47"/>
      <c r="GL310" s="47"/>
      <c r="GM310" s="47"/>
      <c r="GN310" s="47"/>
      <c r="GO310" s="47"/>
      <c r="GP310" s="47"/>
      <c r="GQ310" s="47"/>
      <c r="GR310" s="47"/>
      <c r="GS310" s="47"/>
      <c r="GT310" s="47"/>
      <c r="GU310" s="47"/>
      <c r="GV310" s="47"/>
      <c r="GW310" s="47"/>
      <c r="GX310" s="47"/>
      <c r="GY310" s="47"/>
      <c r="GZ310" s="47"/>
      <c r="HA310" s="47"/>
      <c r="HB310" s="47"/>
      <c r="HC310" s="47"/>
      <c r="HD310" s="47"/>
      <c r="HE310" s="47"/>
      <c r="HF310" s="47"/>
      <c r="HG310" s="47"/>
      <c r="HH310" s="47"/>
      <c r="HI310" s="47"/>
      <c r="HJ310" s="47"/>
      <c r="HK310" s="47"/>
      <c r="HL310" s="47"/>
      <c r="HM310" s="47"/>
      <c r="HN310" s="47"/>
      <c r="HO310" s="47"/>
      <c r="HP310" s="47"/>
      <c r="HQ310" s="47"/>
      <c r="HR310" s="47"/>
      <c r="HS310" s="47"/>
      <c r="HT310" s="47"/>
      <c r="HU310" s="47"/>
      <c r="HV310" s="47"/>
      <c r="HW310" s="47"/>
      <c r="HX310" s="47"/>
      <c r="HY310" s="47"/>
      <c r="HZ310" s="47"/>
      <c r="IA310" s="47"/>
      <c r="IB310" s="47"/>
      <c r="IC310" s="47"/>
      <c r="ID310" s="47"/>
      <c r="IE310" s="47"/>
      <c r="IF310" s="47"/>
      <c r="IG310" s="47"/>
      <c r="IH310" s="47"/>
      <c r="II310" s="47"/>
      <c r="IJ310" s="47"/>
      <c r="IK310" s="47"/>
      <c r="IL310" s="47"/>
      <c r="IM310" s="47"/>
      <c r="IN310" s="47"/>
      <c r="IO310" s="47"/>
      <c r="IP310" s="47"/>
      <c r="IQ310" s="47"/>
      <c r="IR310" s="47"/>
      <c r="IS310" s="47"/>
      <c r="IT310" s="47"/>
      <c r="IU310" s="47"/>
      <c r="IV310" s="47"/>
      <c r="IW310" s="47"/>
      <c r="IX310" s="47"/>
      <c r="IY310" s="47"/>
      <c r="IZ310" s="47"/>
      <c r="JA310" s="47"/>
      <c r="JB310" s="47"/>
      <c r="JC310" s="47"/>
      <c r="JD310" s="47"/>
      <c r="JE310" s="47"/>
      <c r="JF310" s="47"/>
      <c r="JG310" s="47"/>
      <c r="JH310" s="47"/>
      <c r="JI310" s="47"/>
      <c r="JJ310" s="47"/>
      <c r="JK310" s="47"/>
      <c r="JL310" s="47"/>
      <c r="JM310" s="47"/>
      <c r="JN310" s="47"/>
      <c r="JO310" s="47"/>
      <c r="JP310" s="47"/>
      <c r="JQ310" s="47"/>
      <c r="JR310" s="47"/>
      <c r="JS310" s="47"/>
      <c r="JT310" s="47"/>
      <c r="JU310" s="47"/>
      <c r="JV310" s="47"/>
      <c r="JW310" s="47"/>
      <c r="JX310" s="47"/>
      <c r="JY310" s="47"/>
      <c r="JZ310" s="47"/>
      <c r="KA310" s="47"/>
      <c r="KB310" s="47"/>
      <c r="KC310" s="47"/>
      <c r="KD310" s="47"/>
      <c r="KE310" s="47"/>
      <c r="KF310" s="47"/>
      <c r="KG310" s="47"/>
      <c r="KH310" s="47"/>
      <c r="KI310" s="47"/>
      <c r="KJ310" s="47"/>
      <c r="KK310" s="47"/>
      <c r="KL310" s="47"/>
      <c r="KM310" s="47"/>
      <c r="KN310" s="47"/>
      <c r="KO310" s="47"/>
      <c r="KP310" s="47"/>
      <c r="KQ310" s="47"/>
      <c r="KR310" s="47"/>
      <c r="KS310" s="47"/>
      <c r="KT310" s="47"/>
      <c r="KU310" s="47"/>
      <c r="KV310" s="47"/>
      <c r="KW310" s="47"/>
      <c r="KX310" s="47"/>
      <c r="KY310" s="47"/>
      <c r="KZ310" s="47"/>
      <c r="LA310" s="47"/>
      <c r="LB310" s="47"/>
      <c r="LC310" s="47"/>
      <c r="LD310" s="47"/>
      <c r="LE310" s="47"/>
      <c r="LF310" s="47"/>
      <c r="LG310" s="47"/>
      <c r="LH310" s="47"/>
      <c r="LI310" s="47"/>
      <c r="LJ310" s="47"/>
      <c r="LK310" s="47"/>
      <c r="LL310" s="47"/>
      <c r="LM310" s="47"/>
      <c r="LN310" s="47"/>
      <c r="LO310" s="47"/>
      <c r="LP310" s="47"/>
      <c r="LQ310" s="47"/>
      <c r="LR310" s="47"/>
      <c r="LS310" s="47"/>
      <c r="LT310" s="47"/>
      <c r="LU310" s="47"/>
      <c r="LV310" s="47"/>
      <c r="LW310" s="47"/>
      <c r="LX310" s="47"/>
      <c r="LY310" s="47"/>
      <c r="LZ310" s="47"/>
      <c r="MA310" s="47"/>
      <c r="MB310" s="47"/>
      <c r="MC310" s="47"/>
      <c r="MD310" s="47"/>
      <c r="ME310" s="47"/>
      <c r="MF310" s="47"/>
      <c r="MG310" s="47"/>
      <c r="MH310" s="47"/>
      <c r="MI310" s="47"/>
      <c r="MJ310" s="47"/>
      <c r="MK310" s="47"/>
      <c r="ML310" s="47"/>
      <c r="MM310" s="47"/>
      <c r="MN310" s="47"/>
      <c r="MO310" s="47"/>
      <c r="MP310" s="47"/>
      <c r="MQ310" s="47"/>
      <c r="MR310" s="47"/>
      <c r="MS310" s="47"/>
      <c r="MT310" s="47"/>
      <c r="MU310" s="47"/>
      <c r="MV310" s="47"/>
      <c r="MW310" s="47"/>
      <c r="MX310" s="47"/>
      <c r="MY310" s="47"/>
      <c r="MZ310" s="47"/>
      <c r="NA310" s="47"/>
      <c r="NB310" s="47"/>
      <c r="NC310" s="47"/>
      <c r="ND310" s="47"/>
      <c r="NE310" s="47"/>
      <c r="NF310" s="47"/>
      <c r="NG310" s="47"/>
      <c r="NH310" s="47"/>
      <c r="NI310" s="47"/>
      <c r="NJ310" s="47"/>
      <c r="NK310" s="47"/>
      <c r="NL310" s="47"/>
      <c r="NM310" s="47"/>
      <c r="NN310" s="47"/>
      <c r="NO310" s="47"/>
      <c r="NP310" s="47"/>
      <c r="NQ310" s="47"/>
      <c r="NR310" s="47"/>
      <c r="NS310" s="47"/>
      <c r="NT310" s="47"/>
      <c r="NU310" s="47"/>
      <c r="NV310" s="47"/>
      <c r="NW310" s="47"/>
      <c r="NX310" s="47"/>
      <c r="NY310" s="47"/>
      <c r="NZ310" s="47"/>
      <c r="OA310" s="47"/>
      <c r="OB310" s="47"/>
      <c r="OC310" s="47"/>
      <c r="OD310" s="47"/>
      <c r="OE310" s="47"/>
      <c r="OF310" s="47"/>
      <c r="OG310" s="47"/>
      <c r="OH310" s="47"/>
      <c r="OI310" s="47"/>
      <c r="OJ310" s="47"/>
      <c r="OK310" s="47"/>
      <c r="OL310" s="47"/>
      <c r="OM310" s="47"/>
      <c r="ON310" s="47"/>
      <c r="OO310" s="47"/>
      <c r="OP310" s="47"/>
      <c r="OQ310" s="47"/>
      <c r="OR310" s="47"/>
      <c r="OS310" s="47"/>
      <c r="OT310" s="47"/>
      <c r="OU310" s="47"/>
      <c r="OV310" s="47"/>
      <c r="OW310" s="47"/>
      <c r="OX310" s="47"/>
      <c r="OY310" s="47"/>
      <c r="OZ310" s="47"/>
      <c r="PA310" s="47"/>
      <c r="PB310" s="47"/>
      <c r="PC310" s="47"/>
      <c r="PD310" s="47"/>
      <c r="PE310" s="47"/>
      <c r="PF310" s="47"/>
      <c r="PG310" s="47"/>
      <c r="PH310" s="47"/>
      <c r="PI310" s="47"/>
      <c r="PJ310" s="47"/>
      <c r="PK310" s="47"/>
      <c r="PL310" s="47"/>
      <c r="PM310" s="47"/>
      <c r="PN310" s="47"/>
      <c r="PO310" s="47"/>
      <c r="PP310" s="47"/>
      <c r="PQ310" s="47"/>
      <c r="PR310" s="47"/>
      <c r="PS310" s="47"/>
      <c r="PT310" s="47"/>
      <c r="PU310" s="47"/>
      <c r="PV310" s="47"/>
      <c r="PW310" s="47"/>
      <c r="PX310" s="47"/>
      <c r="PY310" s="47"/>
      <c r="PZ310" s="47"/>
      <c r="QA310" s="47"/>
      <c r="QB310" s="47"/>
      <c r="QC310" s="47"/>
      <c r="QD310" s="47"/>
      <c r="QE310" s="47"/>
      <c r="QF310" s="47"/>
      <c r="QG310" s="47"/>
      <c r="QH310" s="47"/>
      <c r="QI310" s="47"/>
      <c r="QJ310" s="47"/>
      <c r="QK310" s="47"/>
      <c r="QL310" s="47"/>
      <c r="QM310" s="47"/>
      <c r="QN310" s="47"/>
      <c r="QO310" s="47"/>
      <c r="QP310" s="47"/>
      <c r="QQ310" s="47"/>
      <c r="QR310" s="47"/>
      <c r="QS310" s="47"/>
      <c r="QT310" s="47"/>
      <c r="QU310" s="47"/>
      <c r="QV310" s="47"/>
      <c r="QW310" s="47"/>
      <c r="QX310" s="47"/>
      <c r="QY310" s="47"/>
      <c r="QZ310" s="47"/>
      <c r="RA310" s="47"/>
      <c r="RB310" s="47"/>
      <c r="RC310" s="47"/>
      <c r="RD310" s="47"/>
      <c r="RE310" s="47"/>
      <c r="RF310" s="47"/>
      <c r="RG310" s="47"/>
      <c r="RH310" s="47"/>
      <c r="RI310" s="47"/>
      <c r="RJ310" s="47"/>
      <c r="RK310" s="47"/>
      <c r="RL310" s="47"/>
      <c r="RM310" s="47"/>
      <c r="RN310" s="47"/>
      <c r="RO310" s="47"/>
      <c r="RP310" s="47"/>
      <c r="RQ310" s="47"/>
      <c r="RR310" s="47"/>
      <c r="RS310" s="47"/>
      <c r="RT310" s="47"/>
      <c r="RU310" s="47"/>
      <c r="RV310" s="47"/>
      <c r="RW310" s="47"/>
      <c r="RX310" s="47"/>
      <c r="RY310" s="47"/>
      <c r="RZ310" s="47"/>
      <c r="SA310" s="47"/>
    </row>
    <row r="311" spans="1:495" s="48" customFormat="1" ht="15" customHeight="1">
      <c r="A311" s="157"/>
      <c r="B311" s="85"/>
      <c r="C311" s="35" t="s">
        <v>7</v>
      </c>
      <c r="D311" s="20">
        <v>0</v>
      </c>
      <c r="E311" s="20">
        <v>0</v>
      </c>
      <c r="F311" s="20">
        <v>0</v>
      </c>
      <c r="G311" s="20">
        <v>0</v>
      </c>
      <c r="H311" s="85"/>
      <c r="I311" s="85"/>
      <c r="J311" s="176"/>
      <c r="K311" s="75"/>
      <c r="L311" s="75"/>
      <c r="M311" s="82"/>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c r="BA311" s="47"/>
      <c r="BB311" s="47"/>
      <c r="BC311" s="47"/>
      <c r="BD311" s="47"/>
      <c r="BE311" s="47"/>
      <c r="BF311" s="47"/>
      <c r="BG311" s="47"/>
      <c r="BH311" s="47"/>
      <c r="BI311" s="47"/>
      <c r="BJ311" s="47"/>
      <c r="BK311" s="47"/>
      <c r="BL311" s="47"/>
      <c r="BM311" s="47"/>
      <c r="BN311" s="47"/>
      <c r="BO311" s="47"/>
      <c r="BP311" s="47"/>
      <c r="BQ311" s="47"/>
      <c r="BR311" s="47"/>
      <c r="BS311" s="47"/>
      <c r="BT311" s="47"/>
      <c r="BU311" s="47"/>
      <c r="BV311" s="47"/>
      <c r="BW311" s="47"/>
      <c r="BX311" s="47"/>
      <c r="BY311" s="47"/>
      <c r="BZ311" s="47"/>
      <c r="CA311" s="47"/>
      <c r="CB311" s="47"/>
      <c r="CC311" s="47"/>
      <c r="CD311" s="47"/>
      <c r="CE311" s="47"/>
      <c r="CF311" s="47"/>
      <c r="CG311" s="47"/>
      <c r="CH311" s="47"/>
      <c r="CI311" s="47"/>
      <c r="CJ311" s="47"/>
      <c r="CK311" s="47"/>
      <c r="CL311" s="47"/>
      <c r="CM311" s="47"/>
      <c r="CN311" s="47"/>
      <c r="CO311" s="47"/>
      <c r="CP311" s="47"/>
      <c r="CQ311" s="47"/>
      <c r="CR311" s="47"/>
      <c r="CS311" s="47"/>
      <c r="CT311" s="47"/>
      <c r="CU311" s="47"/>
      <c r="CV311" s="47"/>
      <c r="CW311" s="47"/>
      <c r="CX311" s="47"/>
      <c r="CY311" s="47"/>
      <c r="CZ311" s="47"/>
      <c r="DA311" s="47"/>
      <c r="DB311" s="47"/>
      <c r="DC311" s="47"/>
      <c r="DD311" s="47"/>
      <c r="DE311" s="47"/>
      <c r="DF311" s="47"/>
      <c r="DG311" s="47"/>
      <c r="DH311" s="47"/>
      <c r="DI311" s="47"/>
      <c r="DJ311" s="47"/>
      <c r="DK311" s="47"/>
      <c r="DL311" s="47"/>
      <c r="DM311" s="47"/>
      <c r="DN311" s="47"/>
      <c r="DO311" s="47"/>
      <c r="DP311" s="47"/>
      <c r="DQ311" s="47"/>
      <c r="DR311" s="47"/>
      <c r="DS311" s="47"/>
      <c r="DT311" s="47"/>
      <c r="DU311" s="47"/>
      <c r="DV311" s="47"/>
      <c r="DW311" s="47"/>
      <c r="DX311" s="47"/>
      <c r="DY311" s="47"/>
      <c r="DZ311" s="47"/>
      <c r="EA311" s="47"/>
      <c r="EB311" s="47"/>
      <c r="EC311" s="47"/>
      <c r="ED311" s="47"/>
      <c r="EE311" s="47"/>
      <c r="EF311" s="47"/>
      <c r="EG311" s="47"/>
      <c r="EH311" s="47"/>
      <c r="EI311" s="47"/>
      <c r="EJ311" s="47"/>
      <c r="EK311" s="47"/>
      <c r="EL311" s="47"/>
      <c r="EM311" s="47"/>
      <c r="EN311" s="47"/>
      <c r="EO311" s="47"/>
      <c r="EP311" s="47"/>
      <c r="EQ311" s="47"/>
      <c r="ER311" s="47"/>
      <c r="ES311" s="47"/>
      <c r="ET311" s="47"/>
      <c r="EU311" s="47"/>
      <c r="EV311" s="47"/>
      <c r="EW311" s="47"/>
      <c r="EX311" s="47"/>
      <c r="EY311" s="47"/>
      <c r="EZ311" s="47"/>
      <c r="FA311" s="47"/>
      <c r="FB311" s="47"/>
      <c r="FC311" s="47"/>
      <c r="FD311" s="47"/>
      <c r="FE311" s="47"/>
      <c r="FF311" s="47"/>
      <c r="FG311" s="47"/>
      <c r="FH311" s="47"/>
      <c r="FI311" s="47"/>
      <c r="FJ311" s="47"/>
      <c r="FK311" s="47"/>
      <c r="FL311" s="47"/>
      <c r="FM311" s="47"/>
      <c r="FN311" s="47"/>
      <c r="FO311" s="47"/>
      <c r="FP311" s="47"/>
      <c r="FQ311" s="47"/>
      <c r="FR311" s="47"/>
      <c r="FS311" s="47"/>
      <c r="FT311" s="47"/>
      <c r="FU311" s="47"/>
      <c r="FV311" s="47"/>
      <c r="FW311" s="47"/>
      <c r="FX311" s="47"/>
      <c r="FY311" s="47"/>
      <c r="FZ311" s="47"/>
      <c r="GA311" s="47"/>
      <c r="GB311" s="47"/>
      <c r="GC311" s="47"/>
      <c r="GD311" s="47"/>
      <c r="GE311" s="47"/>
      <c r="GF311" s="47"/>
      <c r="GG311" s="47"/>
      <c r="GH311" s="47"/>
      <c r="GI311" s="47"/>
      <c r="GJ311" s="47"/>
      <c r="GK311" s="47"/>
      <c r="GL311" s="47"/>
      <c r="GM311" s="47"/>
      <c r="GN311" s="47"/>
      <c r="GO311" s="47"/>
      <c r="GP311" s="47"/>
      <c r="GQ311" s="47"/>
      <c r="GR311" s="47"/>
      <c r="GS311" s="47"/>
      <c r="GT311" s="47"/>
      <c r="GU311" s="47"/>
      <c r="GV311" s="47"/>
      <c r="GW311" s="47"/>
      <c r="GX311" s="47"/>
      <c r="GY311" s="47"/>
      <c r="GZ311" s="47"/>
      <c r="HA311" s="47"/>
      <c r="HB311" s="47"/>
      <c r="HC311" s="47"/>
      <c r="HD311" s="47"/>
      <c r="HE311" s="47"/>
      <c r="HF311" s="47"/>
      <c r="HG311" s="47"/>
      <c r="HH311" s="47"/>
      <c r="HI311" s="47"/>
      <c r="HJ311" s="47"/>
      <c r="HK311" s="47"/>
      <c r="HL311" s="47"/>
      <c r="HM311" s="47"/>
      <c r="HN311" s="47"/>
      <c r="HO311" s="47"/>
      <c r="HP311" s="47"/>
      <c r="HQ311" s="47"/>
      <c r="HR311" s="47"/>
      <c r="HS311" s="47"/>
      <c r="HT311" s="47"/>
      <c r="HU311" s="47"/>
      <c r="HV311" s="47"/>
      <c r="HW311" s="47"/>
      <c r="HX311" s="47"/>
      <c r="HY311" s="47"/>
      <c r="HZ311" s="47"/>
      <c r="IA311" s="47"/>
      <c r="IB311" s="47"/>
      <c r="IC311" s="47"/>
      <c r="ID311" s="47"/>
      <c r="IE311" s="47"/>
      <c r="IF311" s="47"/>
      <c r="IG311" s="47"/>
      <c r="IH311" s="47"/>
      <c r="II311" s="47"/>
      <c r="IJ311" s="47"/>
      <c r="IK311" s="47"/>
      <c r="IL311" s="47"/>
      <c r="IM311" s="47"/>
      <c r="IN311" s="47"/>
      <c r="IO311" s="47"/>
      <c r="IP311" s="47"/>
      <c r="IQ311" s="47"/>
      <c r="IR311" s="47"/>
      <c r="IS311" s="47"/>
      <c r="IT311" s="47"/>
      <c r="IU311" s="47"/>
      <c r="IV311" s="47"/>
      <c r="IW311" s="47"/>
      <c r="IX311" s="47"/>
      <c r="IY311" s="47"/>
      <c r="IZ311" s="47"/>
      <c r="JA311" s="47"/>
      <c r="JB311" s="47"/>
      <c r="JC311" s="47"/>
      <c r="JD311" s="47"/>
      <c r="JE311" s="47"/>
      <c r="JF311" s="47"/>
      <c r="JG311" s="47"/>
      <c r="JH311" s="47"/>
      <c r="JI311" s="47"/>
      <c r="JJ311" s="47"/>
      <c r="JK311" s="47"/>
      <c r="JL311" s="47"/>
      <c r="JM311" s="47"/>
      <c r="JN311" s="47"/>
      <c r="JO311" s="47"/>
      <c r="JP311" s="47"/>
      <c r="JQ311" s="47"/>
      <c r="JR311" s="47"/>
      <c r="JS311" s="47"/>
      <c r="JT311" s="47"/>
      <c r="JU311" s="47"/>
      <c r="JV311" s="47"/>
      <c r="JW311" s="47"/>
      <c r="JX311" s="47"/>
      <c r="JY311" s="47"/>
      <c r="JZ311" s="47"/>
      <c r="KA311" s="47"/>
      <c r="KB311" s="47"/>
      <c r="KC311" s="47"/>
      <c r="KD311" s="47"/>
      <c r="KE311" s="47"/>
      <c r="KF311" s="47"/>
      <c r="KG311" s="47"/>
      <c r="KH311" s="47"/>
      <c r="KI311" s="47"/>
      <c r="KJ311" s="47"/>
      <c r="KK311" s="47"/>
      <c r="KL311" s="47"/>
      <c r="KM311" s="47"/>
      <c r="KN311" s="47"/>
      <c r="KO311" s="47"/>
      <c r="KP311" s="47"/>
      <c r="KQ311" s="47"/>
      <c r="KR311" s="47"/>
      <c r="KS311" s="47"/>
      <c r="KT311" s="47"/>
      <c r="KU311" s="47"/>
      <c r="KV311" s="47"/>
      <c r="KW311" s="47"/>
      <c r="KX311" s="47"/>
      <c r="KY311" s="47"/>
      <c r="KZ311" s="47"/>
      <c r="LA311" s="47"/>
      <c r="LB311" s="47"/>
      <c r="LC311" s="47"/>
      <c r="LD311" s="47"/>
      <c r="LE311" s="47"/>
      <c r="LF311" s="47"/>
      <c r="LG311" s="47"/>
      <c r="LH311" s="47"/>
      <c r="LI311" s="47"/>
      <c r="LJ311" s="47"/>
      <c r="LK311" s="47"/>
      <c r="LL311" s="47"/>
      <c r="LM311" s="47"/>
      <c r="LN311" s="47"/>
      <c r="LO311" s="47"/>
      <c r="LP311" s="47"/>
      <c r="LQ311" s="47"/>
      <c r="LR311" s="47"/>
      <c r="LS311" s="47"/>
      <c r="LT311" s="47"/>
      <c r="LU311" s="47"/>
      <c r="LV311" s="47"/>
      <c r="LW311" s="47"/>
      <c r="LX311" s="47"/>
      <c r="LY311" s="47"/>
      <c r="LZ311" s="47"/>
      <c r="MA311" s="47"/>
      <c r="MB311" s="47"/>
      <c r="MC311" s="47"/>
      <c r="MD311" s="47"/>
      <c r="ME311" s="47"/>
      <c r="MF311" s="47"/>
      <c r="MG311" s="47"/>
      <c r="MH311" s="47"/>
      <c r="MI311" s="47"/>
      <c r="MJ311" s="47"/>
      <c r="MK311" s="47"/>
      <c r="ML311" s="47"/>
      <c r="MM311" s="47"/>
      <c r="MN311" s="47"/>
      <c r="MO311" s="47"/>
      <c r="MP311" s="47"/>
      <c r="MQ311" s="47"/>
      <c r="MR311" s="47"/>
      <c r="MS311" s="47"/>
      <c r="MT311" s="47"/>
      <c r="MU311" s="47"/>
      <c r="MV311" s="47"/>
      <c r="MW311" s="47"/>
      <c r="MX311" s="47"/>
      <c r="MY311" s="47"/>
      <c r="MZ311" s="47"/>
      <c r="NA311" s="47"/>
      <c r="NB311" s="47"/>
      <c r="NC311" s="47"/>
      <c r="ND311" s="47"/>
      <c r="NE311" s="47"/>
      <c r="NF311" s="47"/>
      <c r="NG311" s="47"/>
      <c r="NH311" s="47"/>
      <c r="NI311" s="47"/>
      <c r="NJ311" s="47"/>
      <c r="NK311" s="47"/>
      <c r="NL311" s="47"/>
      <c r="NM311" s="47"/>
      <c r="NN311" s="47"/>
      <c r="NO311" s="47"/>
      <c r="NP311" s="47"/>
      <c r="NQ311" s="47"/>
      <c r="NR311" s="47"/>
      <c r="NS311" s="47"/>
      <c r="NT311" s="47"/>
      <c r="NU311" s="47"/>
      <c r="NV311" s="47"/>
      <c r="NW311" s="47"/>
      <c r="NX311" s="47"/>
      <c r="NY311" s="47"/>
      <c r="NZ311" s="47"/>
      <c r="OA311" s="47"/>
      <c r="OB311" s="47"/>
      <c r="OC311" s="47"/>
      <c r="OD311" s="47"/>
      <c r="OE311" s="47"/>
      <c r="OF311" s="47"/>
      <c r="OG311" s="47"/>
      <c r="OH311" s="47"/>
      <c r="OI311" s="47"/>
      <c r="OJ311" s="47"/>
      <c r="OK311" s="47"/>
      <c r="OL311" s="47"/>
      <c r="OM311" s="47"/>
      <c r="ON311" s="47"/>
      <c r="OO311" s="47"/>
      <c r="OP311" s="47"/>
      <c r="OQ311" s="47"/>
      <c r="OR311" s="47"/>
      <c r="OS311" s="47"/>
      <c r="OT311" s="47"/>
      <c r="OU311" s="47"/>
      <c r="OV311" s="47"/>
      <c r="OW311" s="47"/>
      <c r="OX311" s="47"/>
      <c r="OY311" s="47"/>
      <c r="OZ311" s="47"/>
      <c r="PA311" s="47"/>
      <c r="PB311" s="47"/>
      <c r="PC311" s="47"/>
      <c r="PD311" s="47"/>
      <c r="PE311" s="47"/>
      <c r="PF311" s="47"/>
      <c r="PG311" s="47"/>
      <c r="PH311" s="47"/>
      <c r="PI311" s="47"/>
      <c r="PJ311" s="47"/>
      <c r="PK311" s="47"/>
      <c r="PL311" s="47"/>
      <c r="PM311" s="47"/>
      <c r="PN311" s="47"/>
      <c r="PO311" s="47"/>
      <c r="PP311" s="47"/>
      <c r="PQ311" s="47"/>
      <c r="PR311" s="47"/>
      <c r="PS311" s="47"/>
      <c r="PT311" s="47"/>
      <c r="PU311" s="47"/>
      <c r="PV311" s="47"/>
      <c r="PW311" s="47"/>
      <c r="PX311" s="47"/>
      <c r="PY311" s="47"/>
      <c r="PZ311" s="47"/>
      <c r="QA311" s="47"/>
      <c r="QB311" s="47"/>
      <c r="QC311" s="47"/>
      <c r="QD311" s="47"/>
      <c r="QE311" s="47"/>
      <c r="QF311" s="47"/>
      <c r="QG311" s="47"/>
      <c r="QH311" s="47"/>
      <c r="QI311" s="47"/>
      <c r="QJ311" s="47"/>
      <c r="QK311" s="47"/>
      <c r="QL311" s="47"/>
      <c r="QM311" s="47"/>
      <c r="QN311" s="47"/>
      <c r="QO311" s="47"/>
      <c r="QP311" s="47"/>
      <c r="QQ311" s="47"/>
      <c r="QR311" s="47"/>
      <c r="QS311" s="47"/>
      <c r="QT311" s="47"/>
      <c r="QU311" s="47"/>
      <c r="QV311" s="47"/>
      <c r="QW311" s="47"/>
      <c r="QX311" s="47"/>
      <c r="QY311" s="47"/>
      <c r="QZ311" s="47"/>
      <c r="RA311" s="47"/>
      <c r="RB311" s="47"/>
      <c r="RC311" s="47"/>
      <c r="RD311" s="47"/>
      <c r="RE311" s="47"/>
      <c r="RF311" s="47"/>
      <c r="RG311" s="47"/>
      <c r="RH311" s="47"/>
      <c r="RI311" s="47"/>
      <c r="RJ311" s="47"/>
      <c r="RK311" s="47"/>
      <c r="RL311" s="47"/>
      <c r="RM311" s="47"/>
      <c r="RN311" s="47"/>
      <c r="RO311" s="47"/>
      <c r="RP311" s="47"/>
      <c r="RQ311" s="47"/>
      <c r="RR311" s="47"/>
      <c r="RS311" s="47"/>
      <c r="RT311" s="47"/>
      <c r="RU311" s="47"/>
      <c r="RV311" s="47"/>
      <c r="RW311" s="47"/>
      <c r="RX311" s="47"/>
      <c r="RY311" s="47"/>
      <c r="RZ311" s="47"/>
      <c r="SA311" s="47"/>
    </row>
    <row r="312" spans="1:495" s="48" customFormat="1" ht="15" customHeight="1">
      <c r="A312" s="157"/>
      <c r="B312" s="86"/>
      <c r="C312" s="35" t="s">
        <v>8</v>
      </c>
      <c r="D312" s="20">
        <v>0</v>
      </c>
      <c r="E312" s="20">
        <v>0</v>
      </c>
      <c r="F312" s="20">
        <v>0</v>
      </c>
      <c r="G312" s="20">
        <v>0</v>
      </c>
      <c r="H312" s="86"/>
      <c r="I312" s="86"/>
      <c r="J312" s="177"/>
      <c r="K312" s="75"/>
      <c r="L312" s="75"/>
      <c r="M312" s="83"/>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c r="BC312" s="47"/>
      <c r="BD312" s="47"/>
      <c r="BE312" s="47"/>
      <c r="BF312" s="47"/>
      <c r="BG312" s="47"/>
      <c r="BH312" s="47"/>
      <c r="BI312" s="47"/>
      <c r="BJ312" s="47"/>
      <c r="BK312" s="47"/>
      <c r="BL312" s="47"/>
      <c r="BM312" s="47"/>
      <c r="BN312" s="47"/>
      <c r="BO312" s="47"/>
      <c r="BP312" s="47"/>
      <c r="BQ312" s="47"/>
      <c r="BR312" s="47"/>
      <c r="BS312" s="47"/>
      <c r="BT312" s="47"/>
      <c r="BU312" s="47"/>
      <c r="BV312" s="47"/>
      <c r="BW312" s="47"/>
      <c r="BX312" s="47"/>
      <c r="BY312" s="47"/>
      <c r="BZ312" s="47"/>
      <c r="CA312" s="47"/>
      <c r="CB312" s="47"/>
      <c r="CC312" s="47"/>
      <c r="CD312" s="47"/>
      <c r="CE312" s="47"/>
      <c r="CF312" s="47"/>
      <c r="CG312" s="47"/>
      <c r="CH312" s="47"/>
      <c r="CI312" s="47"/>
      <c r="CJ312" s="47"/>
      <c r="CK312" s="47"/>
      <c r="CL312" s="47"/>
      <c r="CM312" s="47"/>
      <c r="CN312" s="47"/>
      <c r="CO312" s="47"/>
      <c r="CP312" s="47"/>
      <c r="CQ312" s="47"/>
      <c r="CR312" s="47"/>
      <c r="CS312" s="47"/>
      <c r="CT312" s="47"/>
      <c r="CU312" s="47"/>
      <c r="CV312" s="47"/>
      <c r="CW312" s="47"/>
      <c r="CX312" s="47"/>
      <c r="CY312" s="47"/>
      <c r="CZ312" s="47"/>
      <c r="DA312" s="47"/>
      <c r="DB312" s="47"/>
      <c r="DC312" s="47"/>
      <c r="DD312" s="47"/>
      <c r="DE312" s="47"/>
      <c r="DF312" s="47"/>
      <c r="DG312" s="47"/>
      <c r="DH312" s="47"/>
      <c r="DI312" s="47"/>
      <c r="DJ312" s="47"/>
      <c r="DK312" s="47"/>
      <c r="DL312" s="47"/>
      <c r="DM312" s="47"/>
      <c r="DN312" s="47"/>
      <c r="DO312" s="47"/>
      <c r="DP312" s="47"/>
      <c r="DQ312" s="47"/>
      <c r="DR312" s="47"/>
      <c r="DS312" s="47"/>
      <c r="DT312" s="47"/>
      <c r="DU312" s="47"/>
      <c r="DV312" s="47"/>
      <c r="DW312" s="47"/>
      <c r="DX312" s="47"/>
      <c r="DY312" s="47"/>
      <c r="DZ312" s="47"/>
      <c r="EA312" s="47"/>
      <c r="EB312" s="47"/>
      <c r="EC312" s="47"/>
      <c r="ED312" s="47"/>
      <c r="EE312" s="47"/>
      <c r="EF312" s="47"/>
      <c r="EG312" s="47"/>
      <c r="EH312" s="47"/>
      <c r="EI312" s="47"/>
      <c r="EJ312" s="47"/>
      <c r="EK312" s="47"/>
      <c r="EL312" s="47"/>
      <c r="EM312" s="47"/>
      <c r="EN312" s="47"/>
      <c r="EO312" s="47"/>
      <c r="EP312" s="47"/>
      <c r="EQ312" s="47"/>
      <c r="ER312" s="47"/>
      <c r="ES312" s="47"/>
      <c r="ET312" s="47"/>
      <c r="EU312" s="47"/>
      <c r="EV312" s="47"/>
      <c r="EW312" s="47"/>
      <c r="EX312" s="47"/>
      <c r="EY312" s="47"/>
      <c r="EZ312" s="47"/>
      <c r="FA312" s="47"/>
      <c r="FB312" s="47"/>
      <c r="FC312" s="47"/>
      <c r="FD312" s="47"/>
      <c r="FE312" s="47"/>
      <c r="FF312" s="47"/>
      <c r="FG312" s="47"/>
      <c r="FH312" s="47"/>
      <c r="FI312" s="47"/>
      <c r="FJ312" s="47"/>
      <c r="FK312" s="47"/>
      <c r="FL312" s="47"/>
      <c r="FM312" s="47"/>
      <c r="FN312" s="47"/>
      <c r="FO312" s="47"/>
      <c r="FP312" s="47"/>
      <c r="FQ312" s="47"/>
      <c r="FR312" s="47"/>
      <c r="FS312" s="47"/>
      <c r="FT312" s="47"/>
      <c r="FU312" s="47"/>
      <c r="FV312" s="47"/>
      <c r="FW312" s="47"/>
      <c r="FX312" s="47"/>
      <c r="FY312" s="47"/>
      <c r="FZ312" s="47"/>
      <c r="GA312" s="47"/>
      <c r="GB312" s="47"/>
      <c r="GC312" s="47"/>
      <c r="GD312" s="47"/>
      <c r="GE312" s="47"/>
      <c r="GF312" s="47"/>
      <c r="GG312" s="47"/>
      <c r="GH312" s="47"/>
      <c r="GI312" s="47"/>
      <c r="GJ312" s="47"/>
      <c r="GK312" s="47"/>
      <c r="GL312" s="47"/>
      <c r="GM312" s="47"/>
      <c r="GN312" s="47"/>
      <c r="GO312" s="47"/>
      <c r="GP312" s="47"/>
      <c r="GQ312" s="47"/>
      <c r="GR312" s="47"/>
      <c r="GS312" s="47"/>
      <c r="GT312" s="47"/>
      <c r="GU312" s="47"/>
      <c r="GV312" s="47"/>
      <c r="GW312" s="47"/>
      <c r="GX312" s="47"/>
      <c r="GY312" s="47"/>
      <c r="GZ312" s="47"/>
      <c r="HA312" s="47"/>
      <c r="HB312" s="47"/>
      <c r="HC312" s="47"/>
      <c r="HD312" s="47"/>
      <c r="HE312" s="47"/>
      <c r="HF312" s="47"/>
      <c r="HG312" s="47"/>
      <c r="HH312" s="47"/>
      <c r="HI312" s="47"/>
      <c r="HJ312" s="47"/>
      <c r="HK312" s="47"/>
      <c r="HL312" s="47"/>
      <c r="HM312" s="47"/>
      <c r="HN312" s="47"/>
      <c r="HO312" s="47"/>
      <c r="HP312" s="47"/>
      <c r="HQ312" s="47"/>
      <c r="HR312" s="47"/>
      <c r="HS312" s="47"/>
      <c r="HT312" s="47"/>
      <c r="HU312" s="47"/>
      <c r="HV312" s="47"/>
      <c r="HW312" s="47"/>
      <c r="HX312" s="47"/>
      <c r="HY312" s="47"/>
      <c r="HZ312" s="47"/>
      <c r="IA312" s="47"/>
      <c r="IB312" s="47"/>
      <c r="IC312" s="47"/>
      <c r="ID312" s="47"/>
      <c r="IE312" s="47"/>
      <c r="IF312" s="47"/>
      <c r="IG312" s="47"/>
      <c r="IH312" s="47"/>
      <c r="II312" s="47"/>
      <c r="IJ312" s="47"/>
      <c r="IK312" s="47"/>
      <c r="IL312" s="47"/>
      <c r="IM312" s="47"/>
      <c r="IN312" s="47"/>
      <c r="IO312" s="47"/>
      <c r="IP312" s="47"/>
      <c r="IQ312" s="47"/>
      <c r="IR312" s="47"/>
      <c r="IS312" s="47"/>
      <c r="IT312" s="47"/>
      <c r="IU312" s="47"/>
      <c r="IV312" s="47"/>
      <c r="IW312" s="47"/>
      <c r="IX312" s="47"/>
      <c r="IY312" s="47"/>
      <c r="IZ312" s="47"/>
      <c r="JA312" s="47"/>
      <c r="JB312" s="47"/>
      <c r="JC312" s="47"/>
      <c r="JD312" s="47"/>
      <c r="JE312" s="47"/>
      <c r="JF312" s="47"/>
      <c r="JG312" s="47"/>
      <c r="JH312" s="47"/>
      <c r="JI312" s="47"/>
      <c r="JJ312" s="47"/>
      <c r="JK312" s="47"/>
      <c r="JL312" s="47"/>
      <c r="JM312" s="47"/>
      <c r="JN312" s="47"/>
      <c r="JO312" s="47"/>
      <c r="JP312" s="47"/>
      <c r="JQ312" s="47"/>
      <c r="JR312" s="47"/>
      <c r="JS312" s="47"/>
      <c r="JT312" s="47"/>
      <c r="JU312" s="47"/>
      <c r="JV312" s="47"/>
      <c r="JW312" s="47"/>
      <c r="JX312" s="47"/>
      <c r="JY312" s="47"/>
      <c r="JZ312" s="47"/>
      <c r="KA312" s="47"/>
      <c r="KB312" s="47"/>
      <c r="KC312" s="47"/>
      <c r="KD312" s="47"/>
      <c r="KE312" s="47"/>
      <c r="KF312" s="47"/>
      <c r="KG312" s="47"/>
      <c r="KH312" s="47"/>
      <c r="KI312" s="47"/>
      <c r="KJ312" s="47"/>
      <c r="KK312" s="47"/>
      <c r="KL312" s="47"/>
      <c r="KM312" s="47"/>
      <c r="KN312" s="47"/>
      <c r="KO312" s="47"/>
      <c r="KP312" s="47"/>
      <c r="KQ312" s="47"/>
      <c r="KR312" s="47"/>
      <c r="KS312" s="47"/>
      <c r="KT312" s="47"/>
      <c r="KU312" s="47"/>
      <c r="KV312" s="47"/>
      <c r="KW312" s="47"/>
      <c r="KX312" s="47"/>
      <c r="KY312" s="47"/>
      <c r="KZ312" s="47"/>
      <c r="LA312" s="47"/>
      <c r="LB312" s="47"/>
      <c r="LC312" s="47"/>
      <c r="LD312" s="47"/>
      <c r="LE312" s="47"/>
      <c r="LF312" s="47"/>
      <c r="LG312" s="47"/>
      <c r="LH312" s="47"/>
      <c r="LI312" s="47"/>
      <c r="LJ312" s="47"/>
      <c r="LK312" s="47"/>
      <c r="LL312" s="47"/>
      <c r="LM312" s="47"/>
      <c r="LN312" s="47"/>
      <c r="LO312" s="47"/>
      <c r="LP312" s="47"/>
      <c r="LQ312" s="47"/>
      <c r="LR312" s="47"/>
      <c r="LS312" s="47"/>
      <c r="LT312" s="47"/>
      <c r="LU312" s="47"/>
      <c r="LV312" s="47"/>
      <c r="LW312" s="47"/>
      <c r="LX312" s="47"/>
      <c r="LY312" s="47"/>
      <c r="LZ312" s="47"/>
      <c r="MA312" s="47"/>
      <c r="MB312" s="47"/>
      <c r="MC312" s="47"/>
      <c r="MD312" s="47"/>
      <c r="ME312" s="47"/>
      <c r="MF312" s="47"/>
      <c r="MG312" s="47"/>
      <c r="MH312" s="47"/>
      <c r="MI312" s="47"/>
      <c r="MJ312" s="47"/>
      <c r="MK312" s="47"/>
      <c r="ML312" s="47"/>
      <c r="MM312" s="47"/>
      <c r="MN312" s="47"/>
      <c r="MO312" s="47"/>
      <c r="MP312" s="47"/>
      <c r="MQ312" s="47"/>
      <c r="MR312" s="47"/>
      <c r="MS312" s="47"/>
      <c r="MT312" s="47"/>
      <c r="MU312" s="47"/>
      <c r="MV312" s="47"/>
      <c r="MW312" s="47"/>
      <c r="MX312" s="47"/>
      <c r="MY312" s="47"/>
      <c r="MZ312" s="47"/>
      <c r="NA312" s="47"/>
      <c r="NB312" s="47"/>
      <c r="NC312" s="47"/>
      <c r="ND312" s="47"/>
      <c r="NE312" s="47"/>
      <c r="NF312" s="47"/>
      <c r="NG312" s="47"/>
      <c r="NH312" s="47"/>
      <c r="NI312" s="47"/>
      <c r="NJ312" s="47"/>
      <c r="NK312" s="47"/>
      <c r="NL312" s="47"/>
      <c r="NM312" s="47"/>
      <c r="NN312" s="47"/>
      <c r="NO312" s="47"/>
      <c r="NP312" s="47"/>
      <c r="NQ312" s="47"/>
      <c r="NR312" s="47"/>
      <c r="NS312" s="47"/>
      <c r="NT312" s="47"/>
      <c r="NU312" s="47"/>
      <c r="NV312" s="47"/>
      <c r="NW312" s="47"/>
      <c r="NX312" s="47"/>
      <c r="NY312" s="47"/>
      <c r="NZ312" s="47"/>
      <c r="OA312" s="47"/>
      <c r="OB312" s="47"/>
      <c r="OC312" s="47"/>
      <c r="OD312" s="47"/>
      <c r="OE312" s="47"/>
      <c r="OF312" s="47"/>
      <c r="OG312" s="47"/>
      <c r="OH312" s="47"/>
      <c r="OI312" s="47"/>
      <c r="OJ312" s="47"/>
      <c r="OK312" s="47"/>
      <c r="OL312" s="47"/>
      <c r="OM312" s="47"/>
      <c r="ON312" s="47"/>
      <c r="OO312" s="47"/>
      <c r="OP312" s="47"/>
      <c r="OQ312" s="47"/>
      <c r="OR312" s="47"/>
      <c r="OS312" s="47"/>
      <c r="OT312" s="47"/>
      <c r="OU312" s="47"/>
      <c r="OV312" s="47"/>
      <c r="OW312" s="47"/>
      <c r="OX312" s="47"/>
      <c r="OY312" s="47"/>
      <c r="OZ312" s="47"/>
      <c r="PA312" s="47"/>
      <c r="PB312" s="47"/>
      <c r="PC312" s="47"/>
      <c r="PD312" s="47"/>
      <c r="PE312" s="47"/>
      <c r="PF312" s="47"/>
      <c r="PG312" s="47"/>
      <c r="PH312" s="47"/>
      <c r="PI312" s="47"/>
      <c r="PJ312" s="47"/>
      <c r="PK312" s="47"/>
      <c r="PL312" s="47"/>
      <c r="PM312" s="47"/>
      <c r="PN312" s="47"/>
      <c r="PO312" s="47"/>
      <c r="PP312" s="47"/>
      <c r="PQ312" s="47"/>
      <c r="PR312" s="47"/>
      <c r="PS312" s="47"/>
      <c r="PT312" s="47"/>
      <c r="PU312" s="47"/>
      <c r="PV312" s="47"/>
      <c r="PW312" s="47"/>
      <c r="PX312" s="47"/>
      <c r="PY312" s="47"/>
      <c r="PZ312" s="47"/>
      <c r="QA312" s="47"/>
      <c r="QB312" s="47"/>
      <c r="QC312" s="47"/>
      <c r="QD312" s="47"/>
      <c r="QE312" s="47"/>
      <c r="QF312" s="47"/>
      <c r="QG312" s="47"/>
      <c r="QH312" s="47"/>
      <c r="QI312" s="47"/>
      <c r="QJ312" s="47"/>
      <c r="QK312" s="47"/>
      <c r="QL312" s="47"/>
      <c r="QM312" s="47"/>
      <c r="QN312" s="47"/>
      <c r="QO312" s="47"/>
      <c r="QP312" s="47"/>
      <c r="QQ312" s="47"/>
      <c r="QR312" s="47"/>
      <c r="QS312" s="47"/>
      <c r="QT312" s="47"/>
      <c r="QU312" s="47"/>
      <c r="QV312" s="47"/>
      <c r="QW312" s="47"/>
      <c r="QX312" s="47"/>
      <c r="QY312" s="47"/>
      <c r="QZ312" s="47"/>
      <c r="RA312" s="47"/>
      <c r="RB312" s="47"/>
      <c r="RC312" s="47"/>
      <c r="RD312" s="47"/>
      <c r="RE312" s="47"/>
      <c r="RF312" s="47"/>
      <c r="RG312" s="47"/>
      <c r="RH312" s="47"/>
      <c r="RI312" s="47"/>
      <c r="RJ312" s="47"/>
      <c r="RK312" s="47"/>
      <c r="RL312" s="47"/>
      <c r="RM312" s="47"/>
      <c r="RN312" s="47"/>
      <c r="RO312" s="47"/>
      <c r="RP312" s="47"/>
      <c r="RQ312" s="47"/>
      <c r="RR312" s="47"/>
      <c r="RS312" s="47"/>
      <c r="RT312" s="47"/>
      <c r="RU312" s="47"/>
      <c r="RV312" s="47"/>
      <c r="RW312" s="47"/>
      <c r="RX312" s="47"/>
      <c r="RY312" s="47"/>
      <c r="RZ312" s="47"/>
      <c r="SA312" s="47"/>
    </row>
    <row r="313" spans="1:495" s="48" customFormat="1" ht="15" customHeight="1">
      <c r="A313" s="157" t="s">
        <v>196</v>
      </c>
      <c r="B313" s="73" t="s">
        <v>209</v>
      </c>
      <c r="C313" s="35" t="s">
        <v>4</v>
      </c>
      <c r="D313" s="20">
        <v>50451.4</v>
      </c>
      <c r="E313" s="20">
        <v>22791.3</v>
      </c>
      <c r="F313" s="20">
        <f>F314+F315+F316+F317</f>
        <v>22791.3</v>
      </c>
      <c r="G313" s="1">
        <f>F313/D313</f>
        <v>0.45174762246439143</v>
      </c>
      <c r="H313" s="94" t="s">
        <v>210</v>
      </c>
      <c r="I313" s="94" t="s">
        <v>353</v>
      </c>
      <c r="J313" s="78" t="s">
        <v>145</v>
      </c>
      <c r="K313" s="75" t="s">
        <v>211</v>
      </c>
      <c r="L313" s="75"/>
      <c r="M313" s="77">
        <v>807</v>
      </c>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c r="BF313" s="47"/>
      <c r="BG313" s="47"/>
      <c r="BH313" s="47"/>
      <c r="BI313" s="47"/>
      <c r="BJ313" s="47"/>
      <c r="BK313" s="47"/>
      <c r="BL313" s="47"/>
      <c r="BM313" s="47"/>
      <c r="BN313" s="47"/>
      <c r="BO313" s="47"/>
      <c r="BP313" s="47"/>
      <c r="BQ313" s="47"/>
      <c r="BR313" s="47"/>
      <c r="BS313" s="47"/>
      <c r="BT313" s="47"/>
      <c r="BU313" s="47"/>
      <c r="BV313" s="47"/>
      <c r="BW313" s="47"/>
      <c r="BX313" s="47"/>
      <c r="BY313" s="47"/>
      <c r="BZ313" s="47"/>
      <c r="CA313" s="47"/>
      <c r="CB313" s="47"/>
      <c r="CC313" s="47"/>
      <c r="CD313" s="47"/>
      <c r="CE313" s="47"/>
      <c r="CF313" s="47"/>
      <c r="CG313" s="47"/>
      <c r="CH313" s="47"/>
      <c r="CI313" s="47"/>
      <c r="CJ313" s="47"/>
      <c r="CK313" s="47"/>
      <c r="CL313" s="47"/>
      <c r="CM313" s="47"/>
      <c r="CN313" s="47"/>
      <c r="CO313" s="47"/>
      <c r="CP313" s="47"/>
      <c r="CQ313" s="47"/>
      <c r="CR313" s="47"/>
      <c r="CS313" s="47"/>
      <c r="CT313" s="47"/>
      <c r="CU313" s="47"/>
      <c r="CV313" s="47"/>
      <c r="CW313" s="47"/>
      <c r="CX313" s="47"/>
      <c r="CY313" s="47"/>
      <c r="CZ313" s="47"/>
      <c r="DA313" s="47"/>
      <c r="DB313" s="47"/>
      <c r="DC313" s="47"/>
      <c r="DD313" s="47"/>
      <c r="DE313" s="47"/>
      <c r="DF313" s="47"/>
      <c r="DG313" s="47"/>
      <c r="DH313" s="47"/>
      <c r="DI313" s="47"/>
      <c r="DJ313" s="47"/>
      <c r="DK313" s="47"/>
      <c r="DL313" s="47"/>
      <c r="DM313" s="47"/>
      <c r="DN313" s="47"/>
      <c r="DO313" s="47"/>
      <c r="DP313" s="47"/>
      <c r="DQ313" s="47"/>
      <c r="DR313" s="47"/>
      <c r="DS313" s="47"/>
      <c r="DT313" s="47"/>
      <c r="DU313" s="47"/>
      <c r="DV313" s="47"/>
      <c r="DW313" s="47"/>
      <c r="DX313" s="47"/>
      <c r="DY313" s="47"/>
      <c r="DZ313" s="47"/>
      <c r="EA313" s="47"/>
      <c r="EB313" s="47"/>
      <c r="EC313" s="47"/>
      <c r="ED313" s="47"/>
      <c r="EE313" s="47"/>
      <c r="EF313" s="47"/>
      <c r="EG313" s="47"/>
      <c r="EH313" s="47"/>
      <c r="EI313" s="47"/>
      <c r="EJ313" s="47"/>
      <c r="EK313" s="47"/>
      <c r="EL313" s="47"/>
      <c r="EM313" s="47"/>
      <c r="EN313" s="47"/>
      <c r="EO313" s="47"/>
      <c r="EP313" s="47"/>
      <c r="EQ313" s="47"/>
      <c r="ER313" s="47"/>
      <c r="ES313" s="47"/>
      <c r="ET313" s="47"/>
      <c r="EU313" s="47"/>
      <c r="EV313" s="47"/>
      <c r="EW313" s="47"/>
      <c r="EX313" s="47"/>
      <c r="EY313" s="47"/>
      <c r="EZ313" s="47"/>
      <c r="FA313" s="47"/>
      <c r="FB313" s="47"/>
      <c r="FC313" s="47"/>
      <c r="FD313" s="47"/>
      <c r="FE313" s="47"/>
      <c r="FF313" s="47"/>
      <c r="FG313" s="47"/>
      <c r="FH313" s="47"/>
      <c r="FI313" s="47"/>
      <c r="FJ313" s="47"/>
      <c r="FK313" s="47"/>
      <c r="FL313" s="47"/>
      <c r="FM313" s="47"/>
      <c r="FN313" s="47"/>
      <c r="FO313" s="47"/>
      <c r="FP313" s="47"/>
      <c r="FQ313" s="47"/>
      <c r="FR313" s="47"/>
      <c r="FS313" s="47"/>
      <c r="FT313" s="47"/>
      <c r="FU313" s="47"/>
      <c r="FV313" s="47"/>
      <c r="FW313" s="47"/>
      <c r="FX313" s="47"/>
      <c r="FY313" s="47"/>
      <c r="FZ313" s="47"/>
      <c r="GA313" s="47"/>
      <c r="GB313" s="47"/>
      <c r="GC313" s="47"/>
      <c r="GD313" s="47"/>
      <c r="GE313" s="47"/>
      <c r="GF313" s="47"/>
      <c r="GG313" s="47"/>
      <c r="GH313" s="47"/>
      <c r="GI313" s="47"/>
      <c r="GJ313" s="47"/>
      <c r="GK313" s="47"/>
      <c r="GL313" s="47"/>
      <c r="GM313" s="47"/>
      <c r="GN313" s="47"/>
      <c r="GO313" s="47"/>
      <c r="GP313" s="47"/>
      <c r="GQ313" s="47"/>
      <c r="GR313" s="47"/>
      <c r="GS313" s="47"/>
      <c r="GT313" s="47"/>
      <c r="GU313" s="47"/>
      <c r="GV313" s="47"/>
      <c r="GW313" s="47"/>
      <c r="GX313" s="47"/>
      <c r="GY313" s="47"/>
      <c r="GZ313" s="47"/>
      <c r="HA313" s="47"/>
      <c r="HB313" s="47"/>
      <c r="HC313" s="47"/>
      <c r="HD313" s="47"/>
      <c r="HE313" s="47"/>
      <c r="HF313" s="47"/>
      <c r="HG313" s="47"/>
      <c r="HH313" s="47"/>
      <c r="HI313" s="47"/>
      <c r="HJ313" s="47"/>
      <c r="HK313" s="47"/>
      <c r="HL313" s="47"/>
      <c r="HM313" s="47"/>
      <c r="HN313" s="47"/>
      <c r="HO313" s="47"/>
      <c r="HP313" s="47"/>
      <c r="HQ313" s="47"/>
      <c r="HR313" s="47"/>
      <c r="HS313" s="47"/>
      <c r="HT313" s="47"/>
      <c r="HU313" s="47"/>
      <c r="HV313" s="47"/>
      <c r="HW313" s="47"/>
      <c r="HX313" s="47"/>
      <c r="HY313" s="47"/>
      <c r="HZ313" s="47"/>
      <c r="IA313" s="47"/>
      <c r="IB313" s="47"/>
      <c r="IC313" s="47"/>
      <c r="ID313" s="47"/>
      <c r="IE313" s="47"/>
      <c r="IF313" s="47"/>
      <c r="IG313" s="47"/>
      <c r="IH313" s="47"/>
      <c r="II313" s="47"/>
      <c r="IJ313" s="47"/>
      <c r="IK313" s="47"/>
      <c r="IL313" s="47"/>
      <c r="IM313" s="47"/>
      <c r="IN313" s="47"/>
      <c r="IO313" s="47"/>
      <c r="IP313" s="47"/>
      <c r="IQ313" s="47"/>
      <c r="IR313" s="47"/>
      <c r="IS313" s="47"/>
      <c r="IT313" s="47"/>
      <c r="IU313" s="47"/>
      <c r="IV313" s="47"/>
      <c r="IW313" s="47"/>
      <c r="IX313" s="47"/>
      <c r="IY313" s="47"/>
      <c r="IZ313" s="47"/>
      <c r="JA313" s="47"/>
      <c r="JB313" s="47"/>
      <c r="JC313" s="47"/>
      <c r="JD313" s="47"/>
      <c r="JE313" s="47"/>
      <c r="JF313" s="47"/>
      <c r="JG313" s="47"/>
      <c r="JH313" s="47"/>
      <c r="JI313" s="47"/>
      <c r="JJ313" s="47"/>
      <c r="JK313" s="47"/>
      <c r="JL313" s="47"/>
      <c r="JM313" s="47"/>
      <c r="JN313" s="47"/>
      <c r="JO313" s="47"/>
      <c r="JP313" s="47"/>
      <c r="JQ313" s="47"/>
      <c r="JR313" s="47"/>
      <c r="JS313" s="47"/>
      <c r="JT313" s="47"/>
      <c r="JU313" s="47"/>
      <c r="JV313" s="47"/>
      <c r="JW313" s="47"/>
      <c r="JX313" s="47"/>
      <c r="JY313" s="47"/>
      <c r="JZ313" s="47"/>
      <c r="KA313" s="47"/>
      <c r="KB313" s="47"/>
      <c r="KC313" s="47"/>
      <c r="KD313" s="47"/>
      <c r="KE313" s="47"/>
      <c r="KF313" s="47"/>
      <c r="KG313" s="47"/>
      <c r="KH313" s="47"/>
      <c r="KI313" s="47"/>
      <c r="KJ313" s="47"/>
      <c r="KK313" s="47"/>
      <c r="KL313" s="47"/>
      <c r="KM313" s="47"/>
      <c r="KN313" s="47"/>
      <c r="KO313" s="47"/>
      <c r="KP313" s="47"/>
      <c r="KQ313" s="47"/>
      <c r="KR313" s="47"/>
      <c r="KS313" s="47"/>
      <c r="KT313" s="47"/>
      <c r="KU313" s="47"/>
      <c r="KV313" s="47"/>
      <c r="KW313" s="47"/>
      <c r="KX313" s="47"/>
      <c r="KY313" s="47"/>
      <c r="KZ313" s="47"/>
      <c r="LA313" s="47"/>
      <c r="LB313" s="47"/>
      <c r="LC313" s="47"/>
      <c r="LD313" s="47"/>
      <c r="LE313" s="47"/>
      <c r="LF313" s="47"/>
      <c r="LG313" s="47"/>
      <c r="LH313" s="47"/>
      <c r="LI313" s="47"/>
      <c r="LJ313" s="47"/>
      <c r="LK313" s="47"/>
      <c r="LL313" s="47"/>
      <c r="LM313" s="47"/>
      <c r="LN313" s="47"/>
      <c r="LO313" s="47"/>
      <c r="LP313" s="47"/>
      <c r="LQ313" s="47"/>
      <c r="LR313" s="47"/>
      <c r="LS313" s="47"/>
      <c r="LT313" s="47"/>
      <c r="LU313" s="47"/>
      <c r="LV313" s="47"/>
      <c r="LW313" s="47"/>
      <c r="LX313" s="47"/>
      <c r="LY313" s="47"/>
      <c r="LZ313" s="47"/>
      <c r="MA313" s="47"/>
      <c r="MB313" s="47"/>
      <c r="MC313" s="47"/>
      <c r="MD313" s="47"/>
      <c r="ME313" s="47"/>
      <c r="MF313" s="47"/>
      <c r="MG313" s="47"/>
      <c r="MH313" s="47"/>
      <c r="MI313" s="47"/>
      <c r="MJ313" s="47"/>
      <c r="MK313" s="47"/>
      <c r="ML313" s="47"/>
      <c r="MM313" s="47"/>
      <c r="MN313" s="47"/>
      <c r="MO313" s="47"/>
      <c r="MP313" s="47"/>
      <c r="MQ313" s="47"/>
      <c r="MR313" s="47"/>
      <c r="MS313" s="47"/>
      <c r="MT313" s="47"/>
      <c r="MU313" s="47"/>
      <c r="MV313" s="47"/>
      <c r="MW313" s="47"/>
      <c r="MX313" s="47"/>
      <c r="MY313" s="47"/>
      <c r="MZ313" s="47"/>
      <c r="NA313" s="47"/>
      <c r="NB313" s="47"/>
      <c r="NC313" s="47"/>
      <c r="ND313" s="47"/>
      <c r="NE313" s="47"/>
      <c r="NF313" s="47"/>
      <c r="NG313" s="47"/>
      <c r="NH313" s="47"/>
      <c r="NI313" s="47"/>
      <c r="NJ313" s="47"/>
      <c r="NK313" s="47"/>
      <c r="NL313" s="47"/>
      <c r="NM313" s="47"/>
      <c r="NN313" s="47"/>
      <c r="NO313" s="47"/>
      <c r="NP313" s="47"/>
      <c r="NQ313" s="47"/>
      <c r="NR313" s="47"/>
      <c r="NS313" s="47"/>
      <c r="NT313" s="47"/>
      <c r="NU313" s="47"/>
      <c r="NV313" s="47"/>
      <c r="NW313" s="47"/>
      <c r="NX313" s="47"/>
      <c r="NY313" s="47"/>
      <c r="NZ313" s="47"/>
      <c r="OA313" s="47"/>
      <c r="OB313" s="47"/>
      <c r="OC313" s="47"/>
      <c r="OD313" s="47"/>
      <c r="OE313" s="47"/>
      <c r="OF313" s="47"/>
      <c r="OG313" s="47"/>
      <c r="OH313" s="47"/>
      <c r="OI313" s="47"/>
      <c r="OJ313" s="47"/>
      <c r="OK313" s="47"/>
      <c r="OL313" s="47"/>
      <c r="OM313" s="47"/>
      <c r="ON313" s="47"/>
      <c r="OO313" s="47"/>
      <c r="OP313" s="47"/>
      <c r="OQ313" s="47"/>
      <c r="OR313" s="47"/>
      <c r="OS313" s="47"/>
      <c r="OT313" s="47"/>
      <c r="OU313" s="47"/>
      <c r="OV313" s="47"/>
      <c r="OW313" s="47"/>
      <c r="OX313" s="47"/>
      <c r="OY313" s="47"/>
      <c r="OZ313" s="47"/>
      <c r="PA313" s="47"/>
      <c r="PB313" s="47"/>
      <c r="PC313" s="47"/>
      <c r="PD313" s="47"/>
      <c r="PE313" s="47"/>
      <c r="PF313" s="47"/>
      <c r="PG313" s="47"/>
      <c r="PH313" s="47"/>
      <c r="PI313" s="47"/>
      <c r="PJ313" s="47"/>
      <c r="PK313" s="47"/>
      <c r="PL313" s="47"/>
      <c r="PM313" s="47"/>
      <c r="PN313" s="47"/>
      <c r="PO313" s="47"/>
      <c r="PP313" s="47"/>
      <c r="PQ313" s="47"/>
      <c r="PR313" s="47"/>
      <c r="PS313" s="47"/>
      <c r="PT313" s="47"/>
      <c r="PU313" s="47"/>
      <c r="PV313" s="47"/>
      <c r="PW313" s="47"/>
      <c r="PX313" s="47"/>
      <c r="PY313" s="47"/>
      <c r="PZ313" s="47"/>
      <c r="QA313" s="47"/>
      <c r="QB313" s="47"/>
      <c r="QC313" s="47"/>
      <c r="QD313" s="47"/>
      <c r="QE313" s="47"/>
      <c r="QF313" s="47"/>
      <c r="QG313" s="47"/>
      <c r="QH313" s="47"/>
      <c r="QI313" s="47"/>
      <c r="QJ313" s="47"/>
      <c r="QK313" s="47"/>
      <c r="QL313" s="47"/>
      <c r="QM313" s="47"/>
      <c r="QN313" s="47"/>
      <c r="QO313" s="47"/>
      <c r="QP313" s="47"/>
      <c r="QQ313" s="47"/>
      <c r="QR313" s="47"/>
      <c r="QS313" s="47"/>
      <c r="QT313" s="47"/>
      <c r="QU313" s="47"/>
      <c r="QV313" s="47"/>
      <c r="QW313" s="47"/>
      <c r="QX313" s="47"/>
      <c r="QY313" s="47"/>
      <c r="QZ313" s="47"/>
      <c r="RA313" s="47"/>
      <c r="RB313" s="47"/>
      <c r="RC313" s="47"/>
      <c r="RD313" s="47"/>
      <c r="RE313" s="47"/>
      <c r="RF313" s="47"/>
      <c r="RG313" s="47"/>
      <c r="RH313" s="47"/>
      <c r="RI313" s="47"/>
      <c r="RJ313" s="47"/>
      <c r="RK313" s="47"/>
      <c r="RL313" s="47"/>
      <c r="RM313" s="47"/>
      <c r="RN313" s="47"/>
      <c r="RO313" s="47"/>
      <c r="RP313" s="47"/>
      <c r="RQ313" s="47"/>
      <c r="RR313" s="47"/>
      <c r="RS313" s="47"/>
      <c r="RT313" s="47"/>
      <c r="RU313" s="47"/>
      <c r="RV313" s="47"/>
      <c r="RW313" s="47"/>
      <c r="RX313" s="47"/>
      <c r="RY313" s="47"/>
      <c r="RZ313" s="47"/>
      <c r="SA313" s="47"/>
    </row>
    <row r="314" spans="1:495" s="48" customFormat="1" ht="15" customHeight="1">
      <c r="A314" s="157"/>
      <c r="B314" s="73"/>
      <c r="C314" s="35" t="s">
        <v>5</v>
      </c>
      <c r="D314" s="20">
        <v>50451.4</v>
      </c>
      <c r="E314" s="20">
        <v>22791.3</v>
      </c>
      <c r="F314" s="20">
        <v>22791.3</v>
      </c>
      <c r="G314" s="1">
        <f t="shared" ref="G314" si="123">F314/D314</f>
        <v>0.45174762246439143</v>
      </c>
      <c r="H314" s="85"/>
      <c r="I314" s="85"/>
      <c r="J314" s="176"/>
      <c r="K314" s="75"/>
      <c r="L314" s="75"/>
      <c r="M314" s="7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row>
    <row r="315" spans="1:495" s="48" customFormat="1" ht="15" customHeight="1">
      <c r="A315" s="157"/>
      <c r="B315" s="73"/>
      <c r="C315" s="35" t="s">
        <v>6</v>
      </c>
      <c r="D315" s="20">
        <v>0</v>
      </c>
      <c r="E315" s="20">
        <v>0</v>
      </c>
      <c r="F315" s="20">
        <v>0</v>
      </c>
      <c r="G315" s="1">
        <v>0</v>
      </c>
      <c r="H315" s="85"/>
      <c r="I315" s="85"/>
      <c r="J315" s="176"/>
      <c r="K315" s="75"/>
      <c r="L315" s="75"/>
      <c r="M315" s="7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c r="BG315" s="47"/>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7"/>
      <c r="CF315" s="47"/>
      <c r="CG315" s="47"/>
      <c r="CH315" s="47"/>
      <c r="CI315" s="47"/>
      <c r="CJ315" s="47"/>
      <c r="CK315" s="47"/>
      <c r="CL315" s="47"/>
      <c r="CM315" s="47"/>
      <c r="CN315" s="47"/>
      <c r="CO315" s="47"/>
      <c r="CP315" s="47"/>
      <c r="CQ315" s="47"/>
      <c r="CR315" s="47"/>
      <c r="CS315" s="47"/>
      <c r="CT315" s="47"/>
      <c r="CU315" s="47"/>
      <c r="CV315" s="47"/>
      <c r="CW315" s="47"/>
      <c r="CX315" s="47"/>
      <c r="CY315" s="47"/>
      <c r="CZ315" s="47"/>
      <c r="DA315" s="47"/>
      <c r="DB315" s="47"/>
      <c r="DC315" s="47"/>
      <c r="DD315" s="47"/>
      <c r="DE315" s="47"/>
      <c r="DF315" s="47"/>
      <c r="DG315" s="47"/>
      <c r="DH315" s="47"/>
      <c r="DI315" s="47"/>
      <c r="DJ315" s="47"/>
      <c r="DK315" s="47"/>
      <c r="DL315" s="47"/>
      <c r="DM315" s="47"/>
      <c r="DN315" s="47"/>
      <c r="DO315" s="47"/>
      <c r="DP315" s="47"/>
      <c r="DQ315" s="47"/>
      <c r="DR315" s="47"/>
      <c r="DS315" s="47"/>
      <c r="DT315" s="47"/>
      <c r="DU315" s="47"/>
      <c r="DV315" s="47"/>
      <c r="DW315" s="47"/>
      <c r="DX315" s="47"/>
      <c r="DY315" s="47"/>
      <c r="DZ315" s="47"/>
      <c r="EA315" s="47"/>
      <c r="EB315" s="47"/>
      <c r="EC315" s="47"/>
      <c r="ED315" s="47"/>
      <c r="EE315" s="47"/>
      <c r="EF315" s="47"/>
      <c r="EG315" s="47"/>
      <c r="EH315" s="47"/>
      <c r="EI315" s="47"/>
      <c r="EJ315" s="47"/>
      <c r="EK315" s="47"/>
      <c r="EL315" s="47"/>
      <c r="EM315" s="47"/>
      <c r="EN315" s="47"/>
      <c r="EO315" s="47"/>
      <c r="EP315" s="47"/>
      <c r="EQ315" s="47"/>
      <c r="ER315" s="47"/>
      <c r="ES315" s="47"/>
      <c r="ET315" s="47"/>
      <c r="EU315" s="47"/>
      <c r="EV315" s="47"/>
      <c r="EW315" s="47"/>
      <c r="EX315" s="47"/>
      <c r="EY315" s="47"/>
      <c r="EZ315" s="47"/>
      <c r="FA315" s="47"/>
      <c r="FB315" s="47"/>
      <c r="FC315" s="47"/>
      <c r="FD315" s="47"/>
      <c r="FE315" s="47"/>
      <c r="FF315" s="47"/>
      <c r="FG315" s="47"/>
      <c r="FH315" s="47"/>
      <c r="FI315" s="47"/>
      <c r="FJ315" s="47"/>
      <c r="FK315" s="47"/>
      <c r="FL315" s="47"/>
      <c r="FM315" s="47"/>
      <c r="FN315" s="47"/>
      <c r="FO315" s="47"/>
      <c r="FP315" s="47"/>
      <c r="FQ315" s="47"/>
      <c r="FR315" s="47"/>
      <c r="FS315" s="47"/>
      <c r="FT315" s="47"/>
      <c r="FU315" s="47"/>
      <c r="FV315" s="47"/>
      <c r="FW315" s="47"/>
      <c r="FX315" s="47"/>
      <c r="FY315" s="47"/>
      <c r="FZ315" s="47"/>
      <c r="GA315" s="47"/>
      <c r="GB315" s="47"/>
      <c r="GC315" s="47"/>
      <c r="GD315" s="47"/>
      <c r="GE315" s="47"/>
      <c r="GF315" s="47"/>
      <c r="GG315" s="47"/>
      <c r="GH315" s="47"/>
      <c r="GI315" s="47"/>
      <c r="GJ315" s="47"/>
      <c r="GK315" s="47"/>
      <c r="GL315" s="47"/>
      <c r="GM315" s="47"/>
      <c r="GN315" s="47"/>
      <c r="GO315" s="47"/>
      <c r="GP315" s="47"/>
      <c r="GQ315" s="47"/>
      <c r="GR315" s="47"/>
      <c r="GS315" s="47"/>
      <c r="GT315" s="47"/>
      <c r="GU315" s="47"/>
      <c r="GV315" s="47"/>
      <c r="GW315" s="47"/>
      <c r="GX315" s="47"/>
      <c r="GY315" s="47"/>
      <c r="GZ315" s="47"/>
      <c r="HA315" s="47"/>
      <c r="HB315" s="47"/>
      <c r="HC315" s="47"/>
      <c r="HD315" s="47"/>
      <c r="HE315" s="47"/>
      <c r="HF315" s="47"/>
      <c r="HG315" s="47"/>
      <c r="HH315" s="47"/>
      <c r="HI315" s="47"/>
      <c r="HJ315" s="47"/>
      <c r="HK315" s="47"/>
      <c r="HL315" s="47"/>
      <c r="HM315" s="47"/>
      <c r="HN315" s="47"/>
      <c r="HO315" s="47"/>
      <c r="HP315" s="47"/>
      <c r="HQ315" s="47"/>
      <c r="HR315" s="47"/>
      <c r="HS315" s="47"/>
      <c r="HT315" s="47"/>
      <c r="HU315" s="47"/>
      <c r="HV315" s="47"/>
      <c r="HW315" s="47"/>
      <c r="HX315" s="47"/>
      <c r="HY315" s="47"/>
      <c r="HZ315" s="47"/>
      <c r="IA315" s="47"/>
      <c r="IB315" s="47"/>
      <c r="IC315" s="47"/>
      <c r="ID315" s="47"/>
      <c r="IE315" s="47"/>
      <c r="IF315" s="47"/>
      <c r="IG315" s="47"/>
      <c r="IH315" s="47"/>
      <c r="II315" s="47"/>
      <c r="IJ315" s="47"/>
      <c r="IK315" s="47"/>
      <c r="IL315" s="47"/>
      <c r="IM315" s="47"/>
      <c r="IN315" s="47"/>
      <c r="IO315" s="47"/>
      <c r="IP315" s="47"/>
      <c r="IQ315" s="47"/>
      <c r="IR315" s="47"/>
      <c r="IS315" s="47"/>
      <c r="IT315" s="47"/>
      <c r="IU315" s="47"/>
      <c r="IV315" s="47"/>
      <c r="IW315" s="47"/>
      <c r="IX315" s="47"/>
      <c r="IY315" s="47"/>
      <c r="IZ315" s="47"/>
      <c r="JA315" s="47"/>
      <c r="JB315" s="47"/>
      <c r="JC315" s="47"/>
      <c r="JD315" s="47"/>
      <c r="JE315" s="47"/>
      <c r="JF315" s="47"/>
      <c r="JG315" s="47"/>
      <c r="JH315" s="47"/>
      <c r="JI315" s="47"/>
      <c r="JJ315" s="47"/>
      <c r="JK315" s="47"/>
      <c r="JL315" s="47"/>
      <c r="JM315" s="47"/>
      <c r="JN315" s="47"/>
      <c r="JO315" s="47"/>
      <c r="JP315" s="47"/>
      <c r="JQ315" s="47"/>
      <c r="JR315" s="47"/>
      <c r="JS315" s="47"/>
      <c r="JT315" s="47"/>
      <c r="JU315" s="47"/>
      <c r="JV315" s="47"/>
      <c r="JW315" s="47"/>
      <c r="JX315" s="47"/>
      <c r="JY315" s="47"/>
      <c r="JZ315" s="47"/>
      <c r="KA315" s="47"/>
      <c r="KB315" s="47"/>
      <c r="KC315" s="47"/>
      <c r="KD315" s="47"/>
      <c r="KE315" s="47"/>
      <c r="KF315" s="47"/>
      <c r="KG315" s="47"/>
      <c r="KH315" s="47"/>
      <c r="KI315" s="47"/>
      <c r="KJ315" s="47"/>
      <c r="KK315" s="47"/>
      <c r="KL315" s="47"/>
      <c r="KM315" s="47"/>
      <c r="KN315" s="47"/>
      <c r="KO315" s="47"/>
      <c r="KP315" s="47"/>
      <c r="KQ315" s="47"/>
      <c r="KR315" s="47"/>
      <c r="KS315" s="47"/>
      <c r="KT315" s="47"/>
      <c r="KU315" s="47"/>
      <c r="KV315" s="47"/>
      <c r="KW315" s="47"/>
      <c r="KX315" s="47"/>
      <c r="KY315" s="47"/>
      <c r="KZ315" s="47"/>
      <c r="LA315" s="47"/>
      <c r="LB315" s="47"/>
      <c r="LC315" s="47"/>
      <c r="LD315" s="47"/>
      <c r="LE315" s="47"/>
      <c r="LF315" s="47"/>
      <c r="LG315" s="47"/>
      <c r="LH315" s="47"/>
      <c r="LI315" s="47"/>
      <c r="LJ315" s="47"/>
      <c r="LK315" s="47"/>
      <c r="LL315" s="47"/>
      <c r="LM315" s="47"/>
      <c r="LN315" s="47"/>
      <c r="LO315" s="47"/>
      <c r="LP315" s="47"/>
      <c r="LQ315" s="47"/>
      <c r="LR315" s="47"/>
      <c r="LS315" s="47"/>
      <c r="LT315" s="47"/>
      <c r="LU315" s="47"/>
      <c r="LV315" s="47"/>
      <c r="LW315" s="47"/>
      <c r="LX315" s="47"/>
      <c r="LY315" s="47"/>
      <c r="LZ315" s="47"/>
      <c r="MA315" s="47"/>
      <c r="MB315" s="47"/>
      <c r="MC315" s="47"/>
      <c r="MD315" s="47"/>
      <c r="ME315" s="47"/>
      <c r="MF315" s="47"/>
      <c r="MG315" s="47"/>
      <c r="MH315" s="47"/>
      <c r="MI315" s="47"/>
      <c r="MJ315" s="47"/>
      <c r="MK315" s="47"/>
      <c r="ML315" s="47"/>
      <c r="MM315" s="47"/>
      <c r="MN315" s="47"/>
      <c r="MO315" s="47"/>
      <c r="MP315" s="47"/>
      <c r="MQ315" s="47"/>
      <c r="MR315" s="47"/>
      <c r="MS315" s="47"/>
      <c r="MT315" s="47"/>
      <c r="MU315" s="47"/>
      <c r="MV315" s="47"/>
      <c r="MW315" s="47"/>
      <c r="MX315" s="47"/>
      <c r="MY315" s="47"/>
      <c r="MZ315" s="47"/>
      <c r="NA315" s="47"/>
      <c r="NB315" s="47"/>
      <c r="NC315" s="47"/>
      <c r="ND315" s="47"/>
      <c r="NE315" s="47"/>
      <c r="NF315" s="47"/>
      <c r="NG315" s="47"/>
      <c r="NH315" s="47"/>
      <c r="NI315" s="47"/>
      <c r="NJ315" s="47"/>
      <c r="NK315" s="47"/>
      <c r="NL315" s="47"/>
      <c r="NM315" s="47"/>
      <c r="NN315" s="47"/>
      <c r="NO315" s="47"/>
      <c r="NP315" s="47"/>
      <c r="NQ315" s="47"/>
      <c r="NR315" s="47"/>
      <c r="NS315" s="47"/>
      <c r="NT315" s="47"/>
      <c r="NU315" s="47"/>
      <c r="NV315" s="47"/>
      <c r="NW315" s="47"/>
      <c r="NX315" s="47"/>
      <c r="NY315" s="47"/>
      <c r="NZ315" s="47"/>
      <c r="OA315" s="47"/>
      <c r="OB315" s="47"/>
      <c r="OC315" s="47"/>
      <c r="OD315" s="47"/>
      <c r="OE315" s="47"/>
      <c r="OF315" s="47"/>
      <c r="OG315" s="47"/>
      <c r="OH315" s="47"/>
      <c r="OI315" s="47"/>
      <c r="OJ315" s="47"/>
      <c r="OK315" s="47"/>
      <c r="OL315" s="47"/>
      <c r="OM315" s="47"/>
      <c r="ON315" s="47"/>
      <c r="OO315" s="47"/>
      <c r="OP315" s="47"/>
      <c r="OQ315" s="47"/>
      <c r="OR315" s="47"/>
      <c r="OS315" s="47"/>
      <c r="OT315" s="47"/>
      <c r="OU315" s="47"/>
      <c r="OV315" s="47"/>
      <c r="OW315" s="47"/>
      <c r="OX315" s="47"/>
      <c r="OY315" s="47"/>
      <c r="OZ315" s="47"/>
      <c r="PA315" s="47"/>
      <c r="PB315" s="47"/>
      <c r="PC315" s="47"/>
      <c r="PD315" s="47"/>
      <c r="PE315" s="47"/>
      <c r="PF315" s="47"/>
      <c r="PG315" s="47"/>
      <c r="PH315" s="47"/>
      <c r="PI315" s="47"/>
      <c r="PJ315" s="47"/>
      <c r="PK315" s="47"/>
      <c r="PL315" s="47"/>
      <c r="PM315" s="47"/>
      <c r="PN315" s="47"/>
      <c r="PO315" s="47"/>
      <c r="PP315" s="47"/>
      <c r="PQ315" s="47"/>
      <c r="PR315" s="47"/>
      <c r="PS315" s="47"/>
      <c r="PT315" s="47"/>
      <c r="PU315" s="47"/>
      <c r="PV315" s="47"/>
      <c r="PW315" s="47"/>
      <c r="PX315" s="47"/>
      <c r="PY315" s="47"/>
      <c r="PZ315" s="47"/>
      <c r="QA315" s="47"/>
      <c r="QB315" s="47"/>
      <c r="QC315" s="47"/>
      <c r="QD315" s="47"/>
      <c r="QE315" s="47"/>
      <c r="QF315" s="47"/>
      <c r="QG315" s="47"/>
      <c r="QH315" s="47"/>
      <c r="QI315" s="47"/>
      <c r="QJ315" s="47"/>
      <c r="QK315" s="47"/>
      <c r="QL315" s="47"/>
      <c r="QM315" s="47"/>
      <c r="QN315" s="47"/>
      <c r="QO315" s="47"/>
      <c r="QP315" s="47"/>
      <c r="QQ315" s="47"/>
      <c r="QR315" s="47"/>
      <c r="QS315" s="47"/>
      <c r="QT315" s="47"/>
      <c r="QU315" s="47"/>
      <c r="QV315" s="47"/>
      <c r="QW315" s="47"/>
      <c r="QX315" s="47"/>
      <c r="QY315" s="47"/>
      <c r="QZ315" s="47"/>
      <c r="RA315" s="47"/>
      <c r="RB315" s="47"/>
      <c r="RC315" s="47"/>
      <c r="RD315" s="47"/>
      <c r="RE315" s="47"/>
      <c r="RF315" s="47"/>
      <c r="RG315" s="47"/>
      <c r="RH315" s="47"/>
      <c r="RI315" s="47"/>
      <c r="RJ315" s="47"/>
      <c r="RK315" s="47"/>
      <c r="RL315" s="47"/>
      <c r="RM315" s="47"/>
      <c r="RN315" s="47"/>
      <c r="RO315" s="47"/>
      <c r="RP315" s="47"/>
      <c r="RQ315" s="47"/>
      <c r="RR315" s="47"/>
      <c r="RS315" s="47"/>
      <c r="RT315" s="47"/>
      <c r="RU315" s="47"/>
      <c r="RV315" s="47"/>
      <c r="RW315" s="47"/>
      <c r="RX315" s="47"/>
      <c r="RY315" s="47"/>
      <c r="RZ315" s="47"/>
      <c r="SA315" s="47"/>
    </row>
    <row r="316" spans="1:495" s="48" customFormat="1" ht="15" customHeight="1">
      <c r="A316" s="157"/>
      <c r="B316" s="73"/>
      <c r="C316" s="35" t="s">
        <v>7</v>
      </c>
      <c r="D316" s="20">
        <v>0</v>
      </c>
      <c r="E316" s="20">
        <v>0</v>
      </c>
      <c r="F316" s="20">
        <v>0</v>
      </c>
      <c r="G316" s="1">
        <v>0</v>
      </c>
      <c r="H316" s="85"/>
      <c r="I316" s="85"/>
      <c r="J316" s="176"/>
      <c r="K316" s="75"/>
      <c r="L316" s="75"/>
      <c r="M316" s="7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c r="BE316" s="47"/>
      <c r="BF316" s="47"/>
      <c r="BG316" s="47"/>
      <c r="BH316" s="47"/>
      <c r="BI316" s="47"/>
      <c r="BJ316" s="47"/>
      <c r="BK316" s="47"/>
      <c r="BL316" s="47"/>
      <c r="BM316" s="47"/>
      <c r="BN316" s="47"/>
      <c r="BO316" s="47"/>
      <c r="BP316" s="47"/>
      <c r="BQ316" s="47"/>
      <c r="BR316" s="47"/>
      <c r="BS316" s="47"/>
      <c r="BT316" s="47"/>
      <c r="BU316" s="47"/>
      <c r="BV316" s="47"/>
      <c r="BW316" s="47"/>
      <c r="BX316" s="47"/>
      <c r="BY316" s="47"/>
      <c r="BZ316" s="47"/>
      <c r="CA316" s="47"/>
      <c r="CB316" s="47"/>
      <c r="CC316" s="47"/>
      <c r="CD316" s="47"/>
      <c r="CE316" s="47"/>
      <c r="CF316" s="47"/>
      <c r="CG316" s="47"/>
      <c r="CH316" s="47"/>
      <c r="CI316" s="47"/>
      <c r="CJ316" s="47"/>
      <c r="CK316" s="47"/>
      <c r="CL316" s="47"/>
      <c r="CM316" s="47"/>
      <c r="CN316" s="47"/>
      <c r="CO316" s="47"/>
      <c r="CP316" s="47"/>
      <c r="CQ316" s="47"/>
      <c r="CR316" s="47"/>
      <c r="CS316" s="47"/>
      <c r="CT316" s="47"/>
      <c r="CU316" s="47"/>
      <c r="CV316" s="47"/>
      <c r="CW316" s="47"/>
      <c r="CX316" s="47"/>
      <c r="CY316" s="47"/>
      <c r="CZ316" s="47"/>
      <c r="DA316" s="47"/>
      <c r="DB316" s="47"/>
      <c r="DC316" s="47"/>
      <c r="DD316" s="47"/>
      <c r="DE316" s="47"/>
      <c r="DF316" s="47"/>
      <c r="DG316" s="47"/>
      <c r="DH316" s="47"/>
      <c r="DI316" s="47"/>
      <c r="DJ316" s="47"/>
      <c r="DK316" s="47"/>
      <c r="DL316" s="47"/>
      <c r="DM316" s="47"/>
      <c r="DN316" s="47"/>
      <c r="DO316" s="47"/>
      <c r="DP316" s="47"/>
      <c r="DQ316" s="47"/>
      <c r="DR316" s="47"/>
      <c r="DS316" s="47"/>
      <c r="DT316" s="47"/>
      <c r="DU316" s="47"/>
      <c r="DV316" s="47"/>
      <c r="DW316" s="47"/>
      <c r="DX316" s="47"/>
      <c r="DY316" s="47"/>
      <c r="DZ316" s="47"/>
      <c r="EA316" s="47"/>
      <c r="EB316" s="47"/>
      <c r="EC316" s="47"/>
      <c r="ED316" s="47"/>
      <c r="EE316" s="47"/>
      <c r="EF316" s="47"/>
      <c r="EG316" s="47"/>
      <c r="EH316" s="47"/>
      <c r="EI316" s="47"/>
      <c r="EJ316" s="47"/>
      <c r="EK316" s="47"/>
      <c r="EL316" s="47"/>
      <c r="EM316" s="47"/>
      <c r="EN316" s="47"/>
      <c r="EO316" s="47"/>
      <c r="EP316" s="47"/>
      <c r="EQ316" s="47"/>
      <c r="ER316" s="47"/>
      <c r="ES316" s="47"/>
      <c r="ET316" s="47"/>
      <c r="EU316" s="47"/>
      <c r="EV316" s="47"/>
      <c r="EW316" s="47"/>
      <c r="EX316" s="47"/>
      <c r="EY316" s="47"/>
      <c r="EZ316" s="47"/>
      <c r="FA316" s="47"/>
      <c r="FB316" s="47"/>
      <c r="FC316" s="47"/>
      <c r="FD316" s="47"/>
      <c r="FE316" s="47"/>
      <c r="FF316" s="47"/>
      <c r="FG316" s="47"/>
      <c r="FH316" s="47"/>
      <c r="FI316" s="47"/>
      <c r="FJ316" s="47"/>
      <c r="FK316" s="47"/>
      <c r="FL316" s="47"/>
      <c r="FM316" s="47"/>
      <c r="FN316" s="47"/>
      <c r="FO316" s="47"/>
      <c r="FP316" s="47"/>
      <c r="FQ316" s="47"/>
      <c r="FR316" s="47"/>
      <c r="FS316" s="47"/>
      <c r="FT316" s="47"/>
      <c r="FU316" s="47"/>
      <c r="FV316" s="47"/>
      <c r="FW316" s="47"/>
      <c r="FX316" s="47"/>
      <c r="FY316" s="47"/>
      <c r="FZ316" s="47"/>
      <c r="GA316" s="47"/>
      <c r="GB316" s="47"/>
      <c r="GC316" s="47"/>
      <c r="GD316" s="47"/>
      <c r="GE316" s="47"/>
      <c r="GF316" s="47"/>
      <c r="GG316" s="47"/>
      <c r="GH316" s="47"/>
      <c r="GI316" s="47"/>
      <c r="GJ316" s="47"/>
      <c r="GK316" s="47"/>
      <c r="GL316" s="47"/>
      <c r="GM316" s="47"/>
      <c r="GN316" s="47"/>
      <c r="GO316" s="47"/>
      <c r="GP316" s="47"/>
      <c r="GQ316" s="47"/>
      <c r="GR316" s="47"/>
      <c r="GS316" s="47"/>
      <c r="GT316" s="47"/>
      <c r="GU316" s="47"/>
      <c r="GV316" s="47"/>
      <c r="GW316" s="47"/>
      <c r="GX316" s="47"/>
      <c r="GY316" s="47"/>
      <c r="GZ316" s="47"/>
      <c r="HA316" s="47"/>
      <c r="HB316" s="47"/>
      <c r="HC316" s="47"/>
      <c r="HD316" s="47"/>
      <c r="HE316" s="47"/>
      <c r="HF316" s="47"/>
      <c r="HG316" s="47"/>
      <c r="HH316" s="47"/>
      <c r="HI316" s="47"/>
      <c r="HJ316" s="47"/>
      <c r="HK316" s="47"/>
      <c r="HL316" s="47"/>
      <c r="HM316" s="47"/>
      <c r="HN316" s="47"/>
      <c r="HO316" s="47"/>
      <c r="HP316" s="47"/>
      <c r="HQ316" s="47"/>
      <c r="HR316" s="47"/>
      <c r="HS316" s="47"/>
      <c r="HT316" s="47"/>
      <c r="HU316" s="47"/>
      <c r="HV316" s="47"/>
      <c r="HW316" s="47"/>
      <c r="HX316" s="47"/>
      <c r="HY316" s="47"/>
      <c r="HZ316" s="47"/>
      <c r="IA316" s="47"/>
      <c r="IB316" s="47"/>
      <c r="IC316" s="47"/>
      <c r="ID316" s="47"/>
      <c r="IE316" s="47"/>
      <c r="IF316" s="47"/>
      <c r="IG316" s="47"/>
      <c r="IH316" s="47"/>
      <c r="II316" s="47"/>
      <c r="IJ316" s="47"/>
      <c r="IK316" s="47"/>
      <c r="IL316" s="47"/>
      <c r="IM316" s="47"/>
      <c r="IN316" s="47"/>
      <c r="IO316" s="47"/>
      <c r="IP316" s="47"/>
      <c r="IQ316" s="47"/>
      <c r="IR316" s="47"/>
      <c r="IS316" s="47"/>
      <c r="IT316" s="47"/>
      <c r="IU316" s="47"/>
      <c r="IV316" s="47"/>
      <c r="IW316" s="47"/>
      <c r="IX316" s="47"/>
      <c r="IY316" s="47"/>
      <c r="IZ316" s="47"/>
      <c r="JA316" s="47"/>
      <c r="JB316" s="47"/>
      <c r="JC316" s="47"/>
      <c r="JD316" s="47"/>
      <c r="JE316" s="47"/>
      <c r="JF316" s="47"/>
      <c r="JG316" s="47"/>
      <c r="JH316" s="47"/>
      <c r="JI316" s="47"/>
      <c r="JJ316" s="47"/>
      <c r="JK316" s="47"/>
      <c r="JL316" s="47"/>
      <c r="JM316" s="47"/>
      <c r="JN316" s="47"/>
      <c r="JO316" s="47"/>
      <c r="JP316" s="47"/>
      <c r="JQ316" s="47"/>
      <c r="JR316" s="47"/>
      <c r="JS316" s="47"/>
      <c r="JT316" s="47"/>
      <c r="JU316" s="47"/>
      <c r="JV316" s="47"/>
      <c r="JW316" s="47"/>
      <c r="JX316" s="47"/>
      <c r="JY316" s="47"/>
      <c r="JZ316" s="47"/>
      <c r="KA316" s="47"/>
      <c r="KB316" s="47"/>
      <c r="KC316" s="47"/>
      <c r="KD316" s="47"/>
      <c r="KE316" s="47"/>
      <c r="KF316" s="47"/>
      <c r="KG316" s="47"/>
      <c r="KH316" s="47"/>
      <c r="KI316" s="47"/>
      <c r="KJ316" s="47"/>
      <c r="KK316" s="47"/>
      <c r="KL316" s="47"/>
      <c r="KM316" s="47"/>
      <c r="KN316" s="47"/>
      <c r="KO316" s="47"/>
      <c r="KP316" s="47"/>
      <c r="KQ316" s="47"/>
      <c r="KR316" s="47"/>
      <c r="KS316" s="47"/>
      <c r="KT316" s="47"/>
      <c r="KU316" s="47"/>
      <c r="KV316" s="47"/>
      <c r="KW316" s="47"/>
      <c r="KX316" s="47"/>
      <c r="KY316" s="47"/>
      <c r="KZ316" s="47"/>
      <c r="LA316" s="47"/>
      <c r="LB316" s="47"/>
      <c r="LC316" s="47"/>
      <c r="LD316" s="47"/>
      <c r="LE316" s="47"/>
      <c r="LF316" s="47"/>
      <c r="LG316" s="47"/>
      <c r="LH316" s="47"/>
      <c r="LI316" s="47"/>
      <c r="LJ316" s="47"/>
      <c r="LK316" s="47"/>
      <c r="LL316" s="47"/>
      <c r="LM316" s="47"/>
      <c r="LN316" s="47"/>
      <c r="LO316" s="47"/>
      <c r="LP316" s="47"/>
      <c r="LQ316" s="47"/>
      <c r="LR316" s="47"/>
      <c r="LS316" s="47"/>
      <c r="LT316" s="47"/>
      <c r="LU316" s="47"/>
      <c r="LV316" s="47"/>
      <c r="LW316" s="47"/>
      <c r="LX316" s="47"/>
      <c r="LY316" s="47"/>
      <c r="LZ316" s="47"/>
      <c r="MA316" s="47"/>
      <c r="MB316" s="47"/>
      <c r="MC316" s="47"/>
      <c r="MD316" s="47"/>
      <c r="ME316" s="47"/>
      <c r="MF316" s="47"/>
      <c r="MG316" s="47"/>
      <c r="MH316" s="47"/>
      <c r="MI316" s="47"/>
      <c r="MJ316" s="47"/>
      <c r="MK316" s="47"/>
      <c r="ML316" s="47"/>
      <c r="MM316" s="47"/>
      <c r="MN316" s="47"/>
      <c r="MO316" s="47"/>
      <c r="MP316" s="47"/>
      <c r="MQ316" s="47"/>
      <c r="MR316" s="47"/>
      <c r="MS316" s="47"/>
      <c r="MT316" s="47"/>
      <c r="MU316" s="47"/>
      <c r="MV316" s="47"/>
      <c r="MW316" s="47"/>
      <c r="MX316" s="47"/>
      <c r="MY316" s="47"/>
      <c r="MZ316" s="47"/>
      <c r="NA316" s="47"/>
      <c r="NB316" s="47"/>
      <c r="NC316" s="47"/>
      <c r="ND316" s="47"/>
      <c r="NE316" s="47"/>
      <c r="NF316" s="47"/>
      <c r="NG316" s="47"/>
      <c r="NH316" s="47"/>
      <c r="NI316" s="47"/>
      <c r="NJ316" s="47"/>
      <c r="NK316" s="47"/>
      <c r="NL316" s="47"/>
      <c r="NM316" s="47"/>
      <c r="NN316" s="47"/>
      <c r="NO316" s="47"/>
      <c r="NP316" s="47"/>
      <c r="NQ316" s="47"/>
      <c r="NR316" s="47"/>
      <c r="NS316" s="47"/>
      <c r="NT316" s="47"/>
      <c r="NU316" s="47"/>
      <c r="NV316" s="47"/>
      <c r="NW316" s="47"/>
      <c r="NX316" s="47"/>
      <c r="NY316" s="47"/>
      <c r="NZ316" s="47"/>
      <c r="OA316" s="47"/>
      <c r="OB316" s="47"/>
      <c r="OC316" s="47"/>
      <c r="OD316" s="47"/>
      <c r="OE316" s="47"/>
      <c r="OF316" s="47"/>
      <c r="OG316" s="47"/>
      <c r="OH316" s="47"/>
      <c r="OI316" s="47"/>
      <c r="OJ316" s="47"/>
      <c r="OK316" s="47"/>
      <c r="OL316" s="47"/>
      <c r="OM316" s="47"/>
      <c r="ON316" s="47"/>
      <c r="OO316" s="47"/>
      <c r="OP316" s="47"/>
      <c r="OQ316" s="47"/>
      <c r="OR316" s="47"/>
      <c r="OS316" s="47"/>
      <c r="OT316" s="47"/>
      <c r="OU316" s="47"/>
      <c r="OV316" s="47"/>
      <c r="OW316" s="47"/>
      <c r="OX316" s="47"/>
      <c r="OY316" s="47"/>
      <c r="OZ316" s="47"/>
      <c r="PA316" s="47"/>
      <c r="PB316" s="47"/>
      <c r="PC316" s="47"/>
      <c r="PD316" s="47"/>
      <c r="PE316" s="47"/>
      <c r="PF316" s="47"/>
      <c r="PG316" s="47"/>
      <c r="PH316" s="47"/>
      <c r="PI316" s="47"/>
      <c r="PJ316" s="47"/>
      <c r="PK316" s="47"/>
      <c r="PL316" s="47"/>
      <c r="PM316" s="47"/>
      <c r="PN316" s="47"/>
      <c r="PO316" s="47"/>
      <c r="PP316" s="47"/>
      <c r="PQ316" s="47"/>
      <c r="PR316" s="47"/>
      <c r="PS316" s="47"/>
      <c r="PT316" s="47"/>
      <c r="PU316" s="47"/>
      <c r="PV316" s="47"/>
      <c r="PW316" s="47"/>
      <c r="PX316" s="47"/>
      <c r="PY316" s="47"/>
      <c r="PZ316" s="47"/>
      <c r="QA316" s="47"/>
      <c r="QB316" s="47"/>
      <c r="QC316" s="47"/>
      <c r="QD316" s="47"/>
      <c r="QE316" s="47"/>
      <c r="QF316" s="47"/>
      <c r="QG316" s="47"/>
      <c r="QH316" s="47"/>
      <c r="QI316" s="47"/>
      <c r="QJ316" s="47"/>
      <c r="QK316" s="47"/>
      <c r="QL316" s="47"/>
      <c r="QM316" s="47"/>
      <c r="QN316" s="47"/>
      <c r="QO316" s="47"/>
      <c r="QP316" s="47"/>
      <c r="QQ316" s="47"/>
      <c r="QR316" s="47"/>
      <c r="QS316" s="47"/>
      <c r="QT316" s="47"/>
      <c r="QU316" s="47"/>
      <c r="QV316" s="47"/>
      <c r="QW316" s="47"/>
      <c r="QX316" s="47"/>
      <c r="QY316" s="47"/>
      <c r="QZ316" s="47"/>
      <c r="RA316" s="47"/>
      <c r="RB316" s="47"/>
      <c r="RC316" s="47"/>
      <c r="RD316" s="47"/>
      <c r="RE316" s="47"/>
      <c r="RF316" s="47"/>
      <c r="RG316" s="47"/>
      <c r="RH316" s="47"/>
      <c r="RI316" s="47"/>
      <c r="RJ316" s="47"/>
      <c r="RK316" s="47"/>
      <c r="RL316" s="47"/>
      <c r="RM316" s="47"/>
      <c r="RN316" s="47"/>
      <c r="RO316" s="47"/>
      <c r="RP316" s="47"/>
      <c r="RQ316" s="47"/>
      <c r="RR316" s="47"/>
      <c r="RS316" s="47"/>
      <c r="RT316" s="47"/>
      <c r="RU316" s="47"/>
      <c r="RV316" s="47"/>
      <c r="RW316" s="47"/>
      <c r="RX316" s="47"/>
      <c r="RY316" s="47"/>
      <c r="RZ316" s="47"/>
      <c r="SA316" s="47"/>
    </row>
    <row r="317" spans="1:495" s="48" customFormat="1" ht="16.5" customHeight="1">
      <c r="A317" s="157"/>
      <c r="B317" s="73"/>
      <c r="C317" s="35" t="s">
        <v>8</v>
      </c>
      <c r="D317" s="20">
        <v>0</v>
      </c>
      <c r="E317" s="20">
        <v>0</v>
      </c>
      <c r="F317" s="20">
        <v>0</v>
      </c>
      <c r="G317" s="1"/>
      <c r="H317" s="86"/>
      <c r="I317" s="86"/>
      <c r="J317" s="177"/>
      <c r="K317" s="75"/>
      <c r="L317" s="75"/>
      <c r="M317" s="7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c r="BC317" s="47"/>
      <c r="BD317" s="47"/>
      <c r="BE317" s="47"/>
      <c r="BF317" s="47"/>
      <c r="BG317" s="47"/>
      <c r="BH317" s="47"/>
      <c r="BI317" s="47"/>
      <c r="BJ317" s="47"/>
      <c r="BK317" s="47"/>
      <c r="BL317" s="47"/>
      <c r="BM317" s="47"/>
      <c r="BN317" s="47"/>
      <c r="BO317" s="47"/>
      <c r="BP317" s="47"/>
      <c r="BQ317" s="47"/>
      <c r="BR317" s="47"/>
      <c r="BS317" s="47"/>
      <c r="BT317" s="47"/>
      <c r="BU317" s="47"/>
      <c r="BV317" s="47"/>
      <c r="BW317" s="47"/>
      <c r="BX317" s="47"/>
      <c r="BY317" s="47"/>
      <c r="BZ317" s="47"/>
      <c r="CA317" s="47"/>
      <c r="CB317" s="47"/>
      <c r="CC317" s="47"/>
      <c r="CD317" s="47"/>
      <c r="CE317" s="47"/>
      <c r="CF317" s="47"/>
      <c r="CG317" s="47"/>
      <c r="CH317" s="47"/>
      <c r="CI317" s="47"/>
      <c r="CJ317" s="47"/>
      <c r="CK317" s="47"/>
      <c r="CL317" s="47"/>
      <c r="CM317" s="47"/>
      <c r="CN317" s="47"/>
      <c r="CO317" s="47"/>
      <c r="CP317" s="47"/>
      <c r="CQ317" s="47"/>
      <c r="CR317" s="47"/>
      <c r="CS317" s="47"/>
      <c r="CT317" s="47"/>
      <c r="CU317" s="47"/>
      <c r="CV317" s="47"/>
      <c r="CW317" s="47"/>
      <c r="CX317" s="47"/>
      <c r="CY317" s="47"/>
      <c r="CZ317" s="47"/>
      <c r="DA317" s="47"/>
      <c r="DB317" s="47"/>
      <c r="DC317" s="47"/>
      <c r="DD317" s="47"/>
      <c r="DE317" s="47"/>
      <c r="DF317" s="47"/>
      <c r="DG317" s="47"/>
      <c r="DH317" s="47"/>
      <c r="DI317" s="47"/>
      <c r="DJ317" s="47"/>
      <c r="DK317" s="47"/>
      <c r="DL317" s="47"/>
      <c r="DM317" s="47"/>
      <c r="DN317" s="47"/>
      <c r="DO317" s="47"/>
      <c r="DP317" s="47"/>
      <c r="DQ317" s="47"/>
      <c r="DR317" s="47"/>
      <c r="DS317" s="47"/>
      <c r="DT317" s="47"/>
      <c r="DU317" s="47"/>
      <c r="DV317" s="47"/>
      <c r="DW317" s="47"/>
      <c r="DX317" s="47"/>
      <c r="DY317" s="47"/>
      <c r="DZ317" s="47"/>
      <c r="EA317" s="47"/>
      <c r="EB317" s="47"/>
      <c r="EC317" s="47"/>
      <c r="ED317" s="47"/>
      <c r="EE317" s="47"/>
      <c r="EF317" s="47"/>
      <c r="EG317" s="47"/>
      <c r="EH317" s="47"/>
      <c r="EI317" s="47"/>
      <c r="EJ317" s="47"/>
      <c r="EK317" s="47"/>
      <c r="EL317" s="47"/>
      <c r="EM317" s="47"/>
      <c r="EN317" s="47"/>
      <c r="EO317" s="47"/>
      <c r="EP317" s="47"/>
      <c r="EQ317" s="47"/>
      <c r="ER317" s="47"/>
      <c r="ES317" s="47"/>
      <c r="ET317" s="47"/>
      <c r="EU317" s="47"/>
      <c r="EV317" s="47"/>
      <c r="EW317" s="47"/>
      <c r="EX317" s="47"/>
      <c r="EY317" s="47"/>
      <c r="EZ317" s="47"/>
      <c r="FA317" s="47"/>
      <c r="FB317" s="47"/>
      <c r="FC317" s="47"/>
      <c r="FD317" s="47"/>
      <c r="FE317" s="47"/>
      <c r="FF317" s="47"/>
      <c r="FG317" s="47"/>
      <c r="FH317" s="47"/>
      <c r="FI317" s="47"/>
      <c r="FJ317" s="47"/>
      <c r="FK317" s="47"/>
      <c r="FL317" s="47"/>
      <c r="FM317" s="47"/>
      <c r="FN317" s="47"/>
      <c r="FO317" s="47"/>
      <c r="FP317" s="47"/>
      <c r="FQ317" s="47"/>
      <c r="FR317" s="47"/>
      <c r="FS317" s="47"/>
      <c r="FT317" s="47"/>
      <c r="FU317" s="47"/>
      <c r="FV317" s="47"/>
      <c r="FW317" s="47"/>
      <c r="FX317" s="47"/>
      <c r="FY317" s="47"/>
      <c r="FZ317" s="47"/>
      <c r="GA317" s="47"/>
      <c r="GB317" s="47"/>
      <c r="GC317" s="47"/>
      <c r="GD317" s="47"/>
      <c r="GE317" s="47"/>
      <c r="GF317" s="47"/>
      <c r="GG317" s="47"/>
      <c r="GH317" s="47"/>
      <c r="GI317" s="47"/>
      <c r="GJ317" s="47"/>
      <c r="GK317" s="47"/>
      <c r="GL317" s="47"/>
      <c r="GM317" s="47"/>
      <c r="GN317" s="47"/>
      <c r="GO317" s="47"/>
      <c r="GP317" s="47"/>
      <c r="GQ317" s="47"/>
      <c r="GR317" s="47"/>
      <c r="GS317" s="47"/>
      <c r="GT317" s="47"/>
      <c r="GU317" s="47"/>
      <c r="GV317" s="47"/>
      <c r="GW317" s="47"/>
      <c r="GX317" s="47"/>
      <c r="GY317" s="47"/>
      <c r="GZ317" s="47"/>
      <c r="HA317" s="47"/>
      <c r="HB317" s="47"/>
      <c r="HC317" s="47"/>
      <c r="HD317" s="47"/>
      <c r="HE317" s="47"/>
      <c r="HF317" s="47"/>
      <c r="HG317" s="47"/>
      <c r="HH317" s="47"/>
      <c r="HI317" s="47"/>
      <c r="HJ317" s="47"/>
      <c r="HK317" s="47"/>
      <c r="HL317" s="47"/>
      <c r="HM317" s="47"/>
      <c r="HN317" s="47"/>
      <c r="HO317" s="47"/>
      <c r="HP317" s="47"/>
      <c r="HQ317" s="47"/>
      <c r="HR317" s="47"/>
      <c r="HS317" s="47"/>
      <c r="HT317" s="47"/>
      <c r="HU317" s="47"/>
      <c r="HV317" s="47"/>
      <c r="HW317" s="47"/>
      <c r="HX317" s="47"/>
      <c r="HY317" s="47"/>
      <c r="HZ317" s="47"/>
      <c r="IA317" s="47"/>
      <c r="IB317" s="47"/>
      <c r="IC317" s="47"/>
      <c r="ID317" s="47"/>
      <c r="IE317" s="47"/>
      <c r="IF317" s="47"/>
      <c r="IG317" s="47"/>
      <c r="IH317" s="47"/>
      <c r="II317" s="47"/>
      <c r="IJ317" s="47"/>
      <c r="IK317" s="47"/>
      <c r="IL317" s="47"/>
      <c r="IM317" s="47"/>
      <c r="IN317" s="47"/>
      <c r="IO317" s="47"/>
      <c r="IP317" s="47"/>
      <c r="IQ317" s="47"/>
      <c r="IR317" s="47"/>
      <c r="IS317" s="47"/>
      <c r="IT317" s="47"/>
      <c r="IU317" s="47"/>
      <c r="IV317" s="47"/>
      <c r="IW317" s="47"/>
      <c r="IX317" s="47"/>
      <c r="IY317" s="47"/>
      <c r="IZ317" s="47"/>
      <c r="JA317" s="47"/>
      <c r="JB317" s="47"/>
      <c r="JC317" s="47"/>
      <c r="JD317" s="47"/>
      <c r="JE317" s="47"/>
      <c r="JF317" s="47"/>
      <c r="JG317" s="47"/>
      <c r="JH317" s="47"/>
      <c r="JI317" s="47"/>
      <c r="JJ317" s="47"/>
      <c r="JK317" s="47"/>
      <c r="JL317" s="47"/>
      <c r="JM317" s="47"/>
      <c r="JN317" s="47"/>
      <c r="JO317" s="47"/>
      <c r="JP317" s="47"/>
      <c r="JQ317" s="47"/>
      <c r="JR317" s="47"/>
      <c r="JS317" s="47"/>
      <c r="JT317" s="47"/>
      <c r="JU317" s="47"/>
      <c r="JV317" s="47"/>
      <c r="JW317" s="47"/>
      <c r="JX317" s="47"/>
      <c r="JY317" s="47"/>
      <c r="JZ317" s="47"/>
      <c r="KA317" s="47"/>
      <c r="KB317" s="47"/>
      <c r="KC317" s="47"/>
      <c r="KD317" s="47"/>
      <c r="KE317" s="47"/>
      <c r="KF317" s="47"/>
      <c r="KG317" s="47"/>
      <c r="KH317" s="47"/>
      <c r="KI317" s="47"/>
      <c r="KJ317" s="47"/>
      <c r="KK317" s="47"/>
      <c r="KL317" s="47"/>
      <c r="KM317" s="47"/>
      <c r="KN317" s="47"/>
      <c r="KO317" s="47"/>
      <c r="KP317" s="47"/>
      <c r="KQ317" s="47"/>
      <c r="KR317" s="47"/>
      <c r="KS317" s="47"/>
      <c r="KT317" s="47"/>
      <c r="KU317" s="47"/>
      <c r="KV317" s="47"/>
      <c r="KW317" s="47"/>
      <c r="KX317" s="47"/>
      <c r="KY317" s="47"/>
      <c r="KZ317" s="47"/>
      <c r="LA317" s="47"/>
      <c r="LB317" s="47"/>
      <c r="LC317" s="47"/>
      <c r="LD317" s="47"/>
      <c r="LE317" s="47"/>
      <c r="LF317" s="47"/>
      <c r="LG317" s="47"/>
      <c r="LH317" s="47"/>
      <c r="LI317" s="47"/>
      <c r="LJ317" s="47"/>
      <c r="LK317" s="47"/>
      <c r="LL317" s="47"/>
      <c r="LM317" s="47"/>
      <c r="LN317" s="47"/>
      <c r="LO317" s="47"/>
      <c r="LP317" s="47"/>
      <c r="LQ317" s="47"/>
      <c r="LR317" s="47"/>
      <c r="LS317" s="47"/>
      <c r="LT317" s="47"/>
      <c r="LU317" s="47"/>
      <c r="LV317" s="47"/>
      <c r="LW317" s="47"/>
      <c r="LX317" s="47"/>
      <c r="LY317" s="47"/>
      <c r="LZ317" s="47"/>
      <c r="MA317" s="47"/>
      <c r="MB317" s="47"/>
      <c r="MC317" s="47"/>
      <c r="MD317" s="47"/>
      <c r="ME317" s="47"/>
      <c r="MF317" s="47"/>
      <c r="MG317" s="47"/>
      <c r="MH317" s="47"/>
      <c r="MI317" s="47"/>
      <c r="MJ317" s="47"/>
      <c r="MK317" s="47"/>
      <c r="ML317" s="47"/>
      <c r="MM317" s="47"/>
      <c r="MN317" s="47"/>
      <c r="MO317" s="47"/>
      <c r="MP317" s="47"/>
      <c r="MQ317" s="47"/>
      <c r="MR317" s="47"/>
      <c r="MS317" s="47"/>
      <c r="MT317" s="47"/>
      <c r="MU317" s="47"/>
      <c r="MV317" s="47"/>
      <c r="MW317" s="47"/>
      <c r="MX317" s="47"/>
      <c r="MY317" s="47"/>
      <c r="MZ317" s="47"/>
      <c r="NA317" s="47"/>
      <c r="NB317" s="47"/>
      <c r="NC317" s="47"/>
      <c r="ND317" s="47"/>
      <c r="NE317" s="47"/>
      <c r="NF317" s="47"/>
      <c r="NG317" s="47"/>
      <c r="NH317" s="47"/>
      <c r="NI317" s="47"/>
      <c r="NJ317" s="47"/>
      <c r="NK317" s="47"/>
      <c r="NL317" s="47"/>
      <c r="NM317" s="47"/>
      <c r="NN317" s="47"/>
      <c r="NO317" s="47"/>
      <c r="NP317" s="47"/>
      <c r="NQ317" s="47"/>
      <c r="NR317" s="47"/>
      <c r="NS317" s="47"/>
      <c r="NT317" s="47"/>
      <c r="NU317" s="47"/>
      <c r="NV317" s="47"/>
      <c r="NW317" s="47"/>
      <c r="NX317" s="47"/>
      <c r="NY317" s="47"/>
      <c r="NZ317" s="47"/>
      <c r="OA317" s="47"/>
      <c r="OB317" s="47"/>
      <c r="OC317" s="47"/>
      <c r="OD317" s="47"/>
      <c r="OE317" s="47"/>
      <c r="OF317" s="47"/>
      <c r="OG317" s="47"/>
      <c r="OH317" s="47"/>
      <c r="OI317" s="47"/>
      <c r="OJ317" s="47"/>
      <c r="OK317" s="47"/>
      <c r="OL317" s="47"/>
      <c r="OM317" s="47"/>
      <c r="ON317" s="47"/>
      <c r="OO317" s="47"/>
      <c r="OP317" s="47"/>
      <c r="OQ317" s="47"/>
      <c r="OR317" s="47"/>
      <c r="OS317" s="47"/>
      <c r="OT317" s="47"/>
      <c r="OU317" s="47"/>
      <c r="OV317" s="47"/>
      <c r="OW317" s="47"/>
      <c r="OX317" s="47"/>
      <c r="OY317" s="47"/>
      <c r="OZ317" s="47"/>
      <c r="PA317" s="47"/>
      <c r="PB317" s="47"/>
      <c r="PC317" s="47"/>
      <c r="PD317" s="47"/>
      <c r="PE317" s="47"/>
      <c r="PF317" s="47"/>
      <c r="PG317" s="47"/>
      <c r="PH317" s="47"/>
      <c r="PI317" s="47"/>
      <c r="PJ317" s="47"/>
      <c r="PK317" s="47"/>
      <c r="PL317" s="47"/>
      <c r="PM317" s="47"/>
      <c r="PN317" s="47"/>
      <c r="PO317" s="47"/>
      <c r="PP317" s="47"/>
      <c r="PQ317" s="47"/>
      <c r="PR317" s="47"/>
      <c r="PS317" s="47"/>
      <c r="PT317" s="47"/>
      <c r="PU317" s="47"/>
      <c r="PV317" s="47"/>
      <c r="PW317" s="47"/>
      <c r="PX317" s="47"/>
      <c r="PY317" s="47"/>
      <c r="PZ317" s="47"/>
      <c r="QA317" s="47"/>
      <c r="QB317" s="47"/>
      <c r="QC317" s="47"/>
      <c r="QD317" s="47"/>
      <c r="QE317" s="47"/>
      <c r="QF317" s="47"/>
      <c r="QG317" s="47"/>
      <c r="QH317" s="47"/>
      <c r="QI317" s="47"/>
      <c r="QJ317" s="47"/>
      <c r="QK317" s="47"/>
      <c r="QL317" s="47"/>
      <c r="QM317" s="47"/>
      <c r="QN317" s="47"/>
      <c r="QO317" s="47"/>
      <c r="QP317" s="47"/>
      <c r="QQ317" s="47"/>
      <c r="QR317" s="47"/>
      <c r="QS317" s="47"/>
      <c r="QT317" s="47"/>
      <c r="QU317" s="47"/>
      <c r="QV317" s="47"/>
      <c r="QW317" s="47"/>
      <c r="QX317" s="47"/>
      <c r="QY317" s="47"/>
      <c r="QZ317" s="47"/>
      <c r="RA317" s="47"/>
      <c r="RB317" s="47"/>
      <c r="RC317" s="47"/>
      <c r="RD317" s="47"/>
      <c r="RE317" s="47"/>
      <c r="RF317" s="47"/>
      <c r="RG317" s="47"/>
      <c r="RH317" s="47"/>
      <c r="RI317" s="47"/>
      <c r="RJ317" s="47"/>
      <c r="RK317" s="47"/>
      <c r="RL317" s="47"/>
      <c r="RM317" s="47"/>
      <c r="RN317" s="47"/>
      <c r="RO317" s="47"/>
      <c r="RP317" s="47"/>
      <c r="RQ317" s="47"/>
      <c r="RR317" s="47"/>
      <c r="RS317" s="47"/>
      <c r="RT317" s="47"/>
      <c r="RU317" s="47"/>
      <c r="RV317" s="47"/>
      <c r="RW317" s="47"/>
      <c r="RX317" s="47"/>
      <c r="RY317" s="47"/>
      <c r="RZ317" s="47"/>
      <c r="SA317" s="47"/>
    </row>
    <row r="318" spans="1:495" s="48" customFormat="1" ht="15" customHeight="1">
      <c r="A318" s="131" t="s">
        <v>197</v>
      </c>
      <c r="B318" s="94" t="s">
        <v>312</v>
      </c>
      <c r="C318" s="35" t="s">
        <v>4</v>
      </c>
      <c r="D318" s="20">
        <v>332653.7</v>
      </c>
      <c r="E318" s="20">
        <f>E319+E320+E321</f>
        <v>58701.71</v>
      </c>
      <c r="F318" s="20">
        <f>F319+F320+F321+F322</f>
        <v>58701.689999999995</v>
      </c>
      <c r="G318" s="1">
        <f>F318/D318</f>
        <v>0.17646486421164109</v>
      </c>
      <c r="H318" s="94" t="s">
        <v>212</v>
      </c>
      <c r="I318" s="94" t="s">
        <v>213</v>
      </c>
      <c r="J318" s="78" t="s">
        <v>146</v>
      </c>
      <c r="K318" s="75" t="s">
        <v>211</v>
      </c>
      <c r="L318" s="75" t="s">
        <v>302</v>
      </c>
      <c r="M318" s="77">
        <v>807</v>
      </c>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c r="BE318" s="47"/>
      <c r="BF318" s="47"/>
      <c r="BG318" s="47"/>
      <c r="BH318" s="47"/>
      <c r="BI318" s="47"/>
      <c r="BJ318" s="47"/>
      <c r="BK318" s="47"/>
      <c r="BL318" s="47"/>
      <c r="BM318" s="47"/>
      <c r="BN318" s="47"/>
      <c r="BO318" s="47"/>
      <c r="BP318" s="47"/>
      <c r="BQ318" s="47"/>
      <c r="BR318" s="47"/>
      <c r="BS318" s="47"/>
      <c r="BT318" s="47"/>
      <c r="BU318" s="47"/>
      <c r="BV318" s="47"/>
      <c r="BW318" s="47"/>
      <c r="BX318" s="47"/>
      <c r="BY318" s="47"/>
      <c r="BZ318" s="47"/>
      <c r="CA318" s="47"/>
      <c r="CB318" s="47"/>
      <c r="CC318" s="47"/>
      <c r="CD318" s="47"/>
      <c r="CE318" s="47"/>
      <c r="CF318" s="47"/>
      <c r="CG318" s="47"/>
      <c r="CH318" s="47"/>
      <c r="CI318" s="47"/>
      <c r="CJ318" s="47"/>
      <c r="CK318" s="47"/>
      <c r="CL318" s="47"/>
      <c r="CM318" s="47"/>
      <c r="CN318" s="47"/>
      <c r="CO318" s="47"/>
      <c r="CP318" s="47"/>
      <c r="CQ318" s="47"/>
      <c r="CR318" s="47"/>
      <c r="CS318" s="47"/>
      <c r="CT318" s="47"/>
      <c r="CU318" s="47"/>
      <c r="CV318" s="47"/>
      <c r="CW318" s="47"/>
      <c r="CX318" s="47"/>
      <c r="CY318" s="47"/>
      <c r="CZ318" s="47"/>
      <c r="DA318" s="47"/>
      <c r="DB318" s="47"/>
      <c r="DC318" s="47"/>
      <c r="DD318" s="47"/>
      <c r="DE318" s="47"/>
      <c r="DF318" s="47"/>
      <c r="DG318" s="47"/>
      <c r="DH318" s="47"/>
      <c r="DI318" s="47"/>
      <c r="DJ318" s="47"/>
      <c r="DK318" s="47"/>
      <c r="DL318" s="47"/>
      <c r="DM318" s="47"/>
      <c r="DN318" s="47"/>
      <c r="DO318" s="47"/>
      <c r="DP318" s="47"/>
      <c r="DQ318" s="47"/>
      <c r="DR318" s="47"/>
      <c r="DS318" s="47"/>
      <c r="DT318" s="47"/>
      <c r="DU318" s="47"/>
      <c r="DV318" s="47"/>
      <c r="DW318" s="47"/>
      <c r="DX318" s="47"/>
      <c r="DY318" s="47"/>
      <c r="DZ318" s="47"/>
      <c r="EA318" s="47"/>
      <c r="EB318" s="47"/>
      <c r="EC318" s="47"/>
      <c r="ED318" s="47"/>
      <c r="EE318" s="47"/>
      <c r="EF318" s="47"/>
      <c r="EG318" s="47"/>
      <c r="EH318" s="47"/>
      <c r="EI318" s="47"/>
      <c r="EJ318" s="47"/>
      <c r="EK318" s="47"/>
      <c r="EL318" s="47"/>
      <c r="EM318" s="47"/>
      <c r="EN318" s="47"/>
      <c r="EO318" s="47"/>
      <c r="EP318" s="47"/>
      <c r="EQ318" s="47"/>
      <c r="ER318" s="47"/>
      <c r="ES318" s="47"/>
      <c r="ET318" s="47"/>
      <c r="EU318" s="47"/>
      <c r="EV318" s="47"/>
      <c r="EW318" s="47"/>
      <c r="EX318" s="47"/>
      <c r="EY318" s="47"/>
      <c r="EZ318" s="47"/>
      <c r="FA318" s="47"/>
      <c r="FB318" s="47"/>
      <c r="FC318" s="47"/>
      <c r="FD318" s="47"/>
      <c r="FE318" s="47"/>
      <c r="FF318" s="47"/>
      <c r="FG318" s="47"/>
      <c r="FH318" s="47"/>
      <c r="FI318" s="47"/>
      <c r="FJ318" s="47"/>
      <c r="FK318" s="47"/>
      <c r="FL318" s="47"/>
      <c r="FM318" s="47"/>
      <c r="FN318" s="47"/>
      <c r="FO318" s="47"/>
      <c r="FP318" s="47"/>
      <c r="FQ318" s="47"/>
      <c r="FR318" s="47"/>
      <c r="FS318" s="47"/>
      <c r="FT318" s="47"/>
      <c r="FU318" s="47"/>
      <c r="FV318" s="47"/>
      <c r="FW318" s="47"/>
      <c r="FX318" s="47"/>
      <c r="FY318" s="47"/>
      <c r="FZ318" s="47"/>
      <c r="GA318" s="47"/>
      <c r="GB318" s="47"/>
      <c r="GC318" s="47"/>
      <c r="GD318" s="47"/>
      <c r="GE318" s="47"/>
      <c r="GF318" s="47"/>
      <c r="GG318" s="47"/>
      <c r="GH318" s="47"/>
      <c r="GI318" s="47"/>
      <c r="GJ318" s="47"/>
      <c r="GK318" s="47"/>
      <c r="GL318" s="47"/>
      <c r="GM318" s="47"/>
      <c r="GN318" s="47"/>
      <c r="GO318" s="47"/>
      <c r="GP318" s="47"/>
      <c r="GQ318" s="47"/>
      <c r="GR318" s="47"/>
      <c r="GS318" s="47"/>
      <c r="GT318" s="47"/>
      <c r="GU318" s="47"/>
      <c r="GV318" s="47"/>
      <c r="GW318" s="47"/>
      <c r="GX318" s="47"/>
      <c r="GY318" s="47"/>
      <c r="GZ318" s="47"/>
      <c r="HA318" s="47"/>
      <c r="HB318" s="47"/>
      <c r="HC318" s="47"/>
      <c r="HD318" s="47"/>
      <c r="HE318" s="47"/>
      <c r="HF318" s="47"/>
      <c r="HG318" s="47"/>
      <c r="HH318" s="47"/>
      <c r="HI318" s="47"/>
      <c r="HJ318" s="47"/>
      <c r="HK318" s="47"/>
      <c r="HL318" s="47"/>
      <c r="HM318" s="47"/>
      <c r="HN318" s="47"/>
      <c r="HO318" s="47"/>
      <c r="HP318" s="47"/>
      <c r="HQ318" s="47"/>
      <c r="HR318" s="47"/>
      <c r="HS318" s="47"/>
      <c r="HT318" s="47"/>
      <c r="HU318" s="47"/>
      <c r="HV318" s="47"/>
      <c r="HW318" s="47"/>
      <c r="HX318" s="47"/>
      <c r="HY318" s="47"/>
      <c r="HZ318" s="47"/>
      <c r="IA318" s="47"/>
      <c r="IB318" s="47"/>
      <c r="IC318" s="47"/>
      <c r="ID318" s="47"/>
      <c r="IE318" s="47"/>
      <c r="IF318" s="47"/>
      <c r="IG318" s="47"/>
      <c r="IH318" s="47"/>
      <c r="II318" s="47"/>
      <c r="IJ318" s="47"/>
      <c r="IK318" s="47"/>
      <c r="IL318" s="47"/>
      <c r="IM318" s="47"/>
      <c r="IN318" s="47"/>
      <c r="IO318" s="47"/>
      <c r="IP318" s="47"/>
      <c r="IQ318" s="47"/>
      <c r="IR318" s="47"/>
      <c r="IS318" s="47"/>
      <c r="IT318" s="47"/>
      <c r="IU318" s="47"/>
      <c r="IV318" s="47"/>
      <c r="IW318" s="47"/>
      <c r="IX318" s="47"/>
      <c r="IY318" s="47"/>
      <c r="IZ318" s="47"/>
      <c r="JA318" s="47"/>
      <c r="JB318" s="47"/>
      <c r="JC318" s="47"/>
      <c r="JD318" s="47"/>
      <c r="JE318" s="47"/>
      <c r="JF318" s="47"/>
      <c r="JG318" s="47"/>
      <c r="JH318" s="47"/>
      <c r="JI318" s="47"/>
      <c r="JJ318" s="47"/>
      <c r="JK318" s="47"/>
      <c r="JL318" s="47"/>
      <c r="JM318" s="47"/>
      <c r="JN318" s="47"/>
      <c r="JO318" s="47"/>
      <c r="JP318" s="47"/>
      <c r="JQ318" s="47"/>
      <c r="JR318" s="47"/>
      <c r="JS318" s="47"/>
      <c r="JT318" s="47"/>
      <c r="JU318" s="47"/>
      <c r="JV318" s="47"/>
      <c r="JW318" s="47"/>
      <c r="JX318" s="47"/>
      <c r="JY318" s="47"/>
      <c r="JZ318" s="47"/>
      <c r="KA318" s="47"/>
      <c r="KB318" s="47"/>
      <c r="KC318" s="47"/>
      <c r="KD318" s="47"/>
      <c r="KE318" s="47"/>
      <c r="KF318" s="47"/>
      <c r="KG318" s="47"/>
      <c r="KH318" s="47"/>
      <c r="KI318" s="47"/>
      <c r="KJ318" s="47"/>
      <c r="KK318" s="47"/>
      <c r="KL318" s="47"/>
      <c r="KM318" s="47"/>
      <c r="KN318" s="47"/>
      <c r="KO318" s="47"/>
      <c r="KP318" s="47"/>
      <c r="KQ318" s="47"/>
      <c r="KR318" s="47"/>
      <c r="KS318" s="47"/>
      <c r="KT318" s="47"/>
      <c r="KU318" s="47"/>
      <c r="KV318" s="47"/>
      <c r="KW318" s="47"/>
      <c r="KX318" s="47"/>
      <c r="KY318" s="47"/>
      <c r="KZ318" s="47"/>
      <c r="LA318" s="47"/>
      <c r="LB318" s="47"/>
      <c r="LC318" s="47"/>
      <c r="LD318" s="47"/>
      <c r="LE318" s="47"/>
      <c r="LF318" s="47"/>
      <c r="LG318" s="47"/>
      <c r="LH318" s="47"/>
      <c r="LI318" s="47"/>
      <c r="LJ318" s="47"/>
      <c r="LK318" s="47"/>
      <c r="LL318" s="47"/>
      <c r="LM318" s="47"/>
      <c r="LN318" s="47"/>
      <c r="LO318" s="47"/>
      <c r="LP318" s="47"/>
      <c r="LQ318" s="47"/>
      <c r="LR318" s="47"/>
      <c r="LS318" s="47"/>
      <c r="LT318" s="47"/>
      <c r="LU318" s="47"/>
      <c r="LV318" s="47"/>
      <c r="LW318" s="47"/>
      <c r="LX318" s="47"/>
      <c r="LY318" s="47"/>
      <c r="LZ318" s="47"/>
      <c r="MA318" s="47"/>
      <c r="MB318" s="47"/>
      <c r="MC318" s="47"/>
      <c r="MD318" s="47"/>
      <c r="ME318" s="47"/>
      <c r="MF318" s="47"/>
      <c r="MG318" s="47"/>
      <c r="MH318" s="47"/>
      <c r="MI318" s="47"/>
      <c r="MJ318" s="47"/>
      <c r="MK318" s="47"/>
      <c r="ML318" s="47"/>
      <c r="MM318" s="47"/>
      <c r="MN318" s="47"/>
      <c r="MO318" s="47"/>
      <c r="MP318" s="47"/>
      <c r="MQ318" s="47"/>
      <c r="MR318" s="47"/>
      <c r="MS318" s="47"/>
      <c r="MT318" s="47"/>
      <c r="MU318" s="47"/>
      <c r="MV318" s="47"/>
      <c r="MW318" s="47"/>
      <c r="MX318" s="47"/>
      <c r="MY318" s="47"/>
      <c r="MZ318" s="47"/>
      <c r="NA318" s="47"/>
      <c r="NB318" s="47"/>
      <c r="NC318" s="47"/>
      <c r="ND318" s="47"/>
      <c r="NE318" s="47"/>
      <c r="NF318" s="47"/>
      <c r="NG318" s="47"/>
      <c r="NH318" s="47"/>
      <c r="NI318" s="47"/>
      <c r="NJ318" s="47"/>
      <c r="NK318" s="47"/>
      <c r="NL318" s="47"/>
      <c r="NM318" s="47"/>
      <c r="NN318" s="47"/>
      <c r="NO318" s="47"/>
      <c r="NP318" s="47"/>
      <c r="NQ318" s="47"/>
      <c r="NR318" s="47"/>
      <c r="NS318" s="47"/>
      <c r="NT318" s="47"/>
      <c r="NU318" s="47"/>
      <c r="NV318" s="47"/>
      <c r="NW318" s="47"/>
      <c r="NX318" s="47"/>
      <c r="NY318" s="47"/>
      <c r="NZ318" s="47"/>
      <c r="OA318" s="47"/>
      <c r="OB318" s="47"/>
      <c r="OC318" s="47"/>
      <c r="OD318" s="47"/>
      <c r="OE318" s="47"/>
      <c r="OF318" s="47"/>
      <c r="OG318" s="47"/>
      <c r="OH318" s="47"/>
      <c r="OI318" s="47"/>
      <c r="OJ318" s="47"/>
      <c r="OK318" s="47"/>
      <c r="OL318" s="47"/>
      <c r="OM318" s="47"/>
      <c r="ON318" s="47"/>
      <c r="OO318" s="47"/>
      <c r="OP318" s="47"/>
      <c r="OQ318" s="47"/>
      <c r="OR318" s="47"/>
      <c r="OS318" s="47"/>
      <c r="OT318" s="47"/>
      <c r="OU318" s="47"/>
      <c r="OV318" s="47"/>
      <c r="OW318" s="47"/>
      <c r="OX318" s="47"/>
      <c r="OY318" s="47"/>
      <c r="OZ318" s="47"/>
      <c r="PA318" s="47"/>
      <c r="PB318" s="47"/>
      <c r="PC318" s="47"/>
      <c r="PD318" s="47"/>
      <c r="PE318" s="47"/>
      <c r="PF318" s="47"/>
      <c r="PG318" s="47"/>
      <c r="PH318" s="47"/>
      <c r="PI318" s="47"/>
      <c r="PJ318" s="47"/>
      <c r="PK318" s="47"/>
      <c r="PL318" s="47"/>
      <c r="PM318" s="47"/>
      <c r="PN318" s="47"/>
      <c r="PO318" s="47"/>
      <c r="PP318" s="47"/>
      <c r="PQ318" s="47"/>
      <c r="PR318" s="47"/>
      <c r="PS318" s="47"/>
      <c r="PT318" s="47"/>
      <c r="PU318" s="47"/>
      <c r="PV318" s="47"/>
      <c r="PW318" s="47"/>
      <c r="PX318" s="47"/>
      <c r="PY318" s="47"/>
      <c r="PZ318" s="47"/>
      <c r="QA318" s="47"/>
      <c r="QB318" s="47"/>
      <c r="QC318" s="47"/>
      <c r="QD318" s="47"/>
      <c r="QE318" s="47"/>
      <c r="QF318" s="47"/>
      <c r="QG318" s="47"/>
      <c r="QH318" s="47"/>
      <c r="QI318" s="47"/>
      <c r="QJ318" s="47"/>
      <c r="QK318" s="47"/>
      <c r="QL318" s="47"/>
      <c r="QM318" s="47"/>
      <c r="QN318" s="47"/>
      <c r="QO318" s="47"/>
      <c r="QP318" s="47"/>
      <c r="QQ318" s="47"/>
      <c r="QR318" s="47"/>
      <c r="QS318" s="47"/>
      <c r="QT318" s="47"/>
      <c r="QU318" s="47"/>
      <c r="QV318" s="47"/>
      <c r="QW318" s="47"/>
      <c r="QX318" s="47"/>
      <c r="QY318" s="47"/>
      <c r="QZ318" s="47"/>
      <c r="RA318" s="47"/>
      <c r="RB318" s="47"/>
      <c r="RC318" s="47"/>
      <c r="RD318" s="47"/>
      <c r="RE318" s="47"/>
      <c r="RF318" s="47"/>
      <c r="RG318" s="47"/>
      <c r="RH318" s="47"/>
      <c r="RI318" s="47"/>
      <c r="RJ318" s="47"/>
      <c r="RK318" s="47"/>
      <c r="RL318" s="47"/>
      <c r="RM318" s="47"/>
      <c r="RN318" s="47"/>
      <c r="RO318" s="47"/>
      <c r="RP318" s="47"/>
      <c r="RQ318" s="47"/>
      <c r="RR318" s="47"/>
      <c r="RS318" s="47"/>
      <c r="RT318" s="47"/>
      <c r="RU318" s="47"/>
      <c r="RV318" s="47"/>
      <c r="RW318" s="47"/>
      <c r="RX318" s="47"/>
      <c r="RY318" s="47"/>
      <c r="RZ318" s="47"/>
      <c r="SA318" s="47"/>
    </row>
    <row r="319" spans="1:495" s="48" customFormat="1" ht="15" customHeight="1">
      <c r="A319" s="132"/>
      <c r="B319" s="85"/>
      <c r="C319" s="35" t="s">
        <v>5</v>
      </c>
      <c r="D319" s="20">
        <v>123198.7</v>
      </c>
      <c r="E319" s="20">
        <v>20936.990000000002</v>
      </c>
      <c r="F319" s="20">
        <v>20936.990000000002</v>
      </c>
      <c r="G319" s="1">
        <f t="shared" ref="G319:G321" si="124">F319/D319</f>
        <v>0.16994489389904277</v>
      </c>
      <c r="H319" s="85"/>
      <c r="I319" s="85"/>
      <c r="J319" s="79"/>
      <c r="K319" s="75"/>
      <c r="L319" s="75"/>
      <c r="M319" s="7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c r="BE319" s="47"/>
      <c r="BF319" s="47"/>
      <c r="BG319" s="47"/>
      <c r="BH319" s="47"/>
      <c r="BI319" s="47"/>
      <c r="BJ319" s="47"/>
      <c r="BK319" s="47"/>
      <c r="BL319" s="47"/>
      <c r="BM319" s="47"/>
      <c r="BN319" s="47"/>
      <c r="BO319" s="47"/>
      <c r="BP319" s="47"/>
      <c r="BQ319" s="47"/>
      <c r="BR319" s="47"/>
      <c r="BS319" s="47"/>
      <c r="BT319" s="47"/>
      <c r="BU319" s="47"/>
      <c r="BV319" s="47"/>
      <c r="BW319" s="47"/>
      <c r="BX319" s="47"/>
      <c r="BY319" s="47"/>
      <c r="BZ319" s="47"/>
      <c r="CA319" s="47"/>
      <c r="CB319" s="47"/>
      <c r="CC319" s="47"/>
      <c r="CD319" s="47"/>
      <c r="CE319" s="47"/>
      <c r="CF319" s="47"/>
      <c r="CG319" s="47"/>
      <c r="CH319" s="47"/>
      <c r="CI319" s="47"/>
      <c r="CJ319" s="47"/>
      <c r="CK319" s="47"/>
      <c r="CL319" s="47"/>
      <c r="CM319" s="47"/>
      <c r="CN319" s="47"/>
      <c r="CO319" s="47"/>
      <c r="CP319" s="47"/>
      <c r="CQ319" s="47"/>
      <c r="CR319" s="47"/>
      <c r="CS319" s="47"/>
      <c r="CT319" s="47"/>
      <c r="CU319" s="47"/>
      <c r="CV319" s="47"/>
      <c r="CW319" s="47"/>
      <c r="CX319" s="47"/>
      <c r="CY319" s="47"/>
      <c r="CZ319" s="47"/>
      <c r="DA319" s="47"/>
      <c r="DB319" s="47"/>
      <c r="DC319" s="47"/>
      <c r="DD319" s="47"/>
      <c r="DE319" s="47"/>
      <c r="DF319" s="47"/>
      <c r="DG319" s="47"/>
      <c r="DH319" s="47"/>
      <c r="DI319" s="47"/>
      <c r="DJ319" s="47"/>
      <c r="DK319" s="47"/>
      <c r="DL319" s="47"/>
      <c r="DM319" s="47"/>
      <c r="DN319" s="47"/>
      <c r="DO319" s="47"/>
      <c r="DP319" s="47"/>
      <c r="DQ319" s="47"/>
      <c r="DR319" s="47"/>
      <c r="DS319" s="47"/>
      <c r="DT319" s="47"/>
      <c r="DU319" s="47"/>
      <c r="DV319" s="47"/>
      <c r="DW319" s="47"/>
      <c r="DX319" s="47"/>
      <c r="DY319" s="47"/>
      <c r="DZ319" s="47"/>
      <c r="EA319" s="47"/>
      <c r="EB319" s="47"/>
      <c r="EC319" s="47"/>
      <c r="ED319" s="47"/>
      <c r="EE319" s="47"/>
      <c r="EF319" s="47"/>
      <c r="EG319" s="47"/>
      <c r="EH319" s="47"/>
      <c r="EI319" s="47"/>
      <c r="EJ319" s="47"/>
      <c r="EK319" s="47"/>
      <c r="EL319" s="47"/>
      <c r="EM319" s="47"/>
      <c r="EN319" s="47"/>
      <c r="EO319" s="47"/>
      <c r="EP319" s="47"/>
      <c r="EQ319" s="47"/>
      <c r="ER319" s="47"/>
      <c r="ES319" s="47"/>
      <c r="ET319" s="47"/>
      <c r="EU319" s="47"/>
      <c r="EV319" s="47"/>
      <c r="EW319" s="47"/>
      <c r="EX319" s="47"/>
      <c r="EY319" s="47"/>
      <c r="EZ319" s="47"/>
      <c r="FA319" s="47"/>
      <c r="FB319" s="47"/>
      <c r="FC319" s="47"/>
      <c r="FD319" s="47"/>
      <c r="FE319" s="47"/>
      <c r="FF319" s="47"/>
      <c r="FG319" s="47"/>
      <c r="FH319" s="47"/>
      <c r="FI319" s="47"/>
      <c r="FJ319" s="47"/>
      <c r="FK319" s="47"/>
      <c r="FL319" s="47"/>
      <c r="FM319" s="47"/>
      <c r="FN319" s="47"/>
      <c r="FO319" s="47"/>
      <c r="FP319" s="47"/>
      <c r="FQ319" s="47"/>
      <c r="FR319" s="47"/>
      <c r="FS319" s="47"/>
      <c r="FT319" s="47"/>
      <c r="FU319" s="47"/>
      <c r="FV319" s="47"/>
      <c r="FW319" s="47"/>
      <c r="FX319" s="47"/>
      <c r="FY319" s="47"/>
      <c r="FZ319" s="47"/>
      <c r="GA319" s="47"/>
      <c r="GB319" s="47"/>
      <c r="GC319" s="47"/>
      <c r="GD319" s="47"/>
      <c r="GE319" s="47"/>
      <c r="GF319" s="47"/>
      <c r="GG319" s="47"/>
      <c r="GH319" s="47"/>
      <c r="GI319" s="47"/>
      <c r="GJ319" s="47"/>
      <c r="GK319" s="47"/>
      <c r="GL319" s="47"/>
      <c r="GM319" s="47"/>
      <c r="GN319" s="47"/>
      <c r="GO319" s="47"/>
      <c r="GP319" s="47"/>
      <c r="GQ319" s="47"/>
      <c r="GR319" s="47"/>
      <c r="GS319" s="47"/>
      <c r="GT319" s="47"/>
      <c r="GU319" s="47"/>
      <c r="GV319" s="47"/>
      <c r="GW319" s="47"/>
      <c r="GX319" s="47"/>
      <c r="GY319" s="47"/>
      <c r="GZ319" s="47"/>
      <c r="HA319" s="47"/>
      <c r="HB319" s="47"/>
      <c r="HC319" s="47"/>
      <c r="HD319" s="47"/>
      <c r="HE319" s="47"/>
      <c r="HF319" s="47"/>
      <c r="HG319" s="47"/>
      <c r="HH319" s="47"/>
      <c r="HI319" s="47"/>
      <c r="HJ319" s="47"/>
      <c r="HK319" s="47"/>
      <c r="HL319" s="47"/>
      <c r="HM319" s="47"/>
      <c r="HN319" s="47"/>
      <c r="HO319" s="47"/>
      <c r="HP319" s="47"/>
      <c r="HQ319" s="47"/>
      <c r="HR319" s="47"/>
      <c r="HS319" s="47"/>
      <c r="HT319" s="47"/>
      <c r="HU319" s="47"/>
      <c r="HV319" s="47"/>
      <c r="HW319" s="47"/>
      <c r="HX319" s="47"/>
      <c r="HY319" s="47"/>
      <c r="HZ319" s="47"/>
      <c r="IA319" s="47"/>
      <c r="IB319" s="47"/>
      <c r="IC319" s="47"/>
      <c r="ID319" s="47"/>
      <c r="IE319" s="47"/>
      <c r="IF319" s="47"/>
      <c r="IG319" s="47"/>
      <c r="IH319" s="47"/>
      <c r="II319" s="47"/>
      <c r="IJ319" s="47"/>
      <c r="IK319" s="47"/>
      <c r="IL319" s="47"/>
      <c r="IM319" s="47"/>
      <c r="IN319" s="47"/>
      <c r="IO319" s="47"/>
      <c r="IP319" s="47"/>
      <c r="IQ319" s="47"/>
      <c r="IR319" s="47"/>
      <c r="IS319" s="47"/>
      <c r="IT319" s="47"/>
      <c r="IU319" s="47"/>
      <c r="IV319" s="47"/>
      <c r="IW319" s="47"/>
      <c r="IX319" s="47"/>
      <c r="IY319" s="47"/>
      <c r="IZ319" s="47"/>
      <c r="JA319" s="47"/>
      <c r="JB319" s="47"/>
      <c r="JC319" s="47"/>
      <c r="JD319" s="47"/>
      <c r="JE319" s="47"/>
      <c r="JF319" s="47"/>
      <c r="JG319" s="47"/>
      <c r="JH319" s="47"/>
      <c r="JI319" s="47"/>
      <c r="JJ319" s="47"/>
      <c r="JK319" s="47"/>
      <c r="JL319" s="47"/>
      <c r="JM319" s="47"/>
      <c r="JN319" s="47"/>
      <c r="JO319" s="47"/>
      <c r="JP319" s="47"/>
      <c r="JQ319" s="47"/>
      <c r="JR319" s="47"/>
      <c r="JS319" s="47"/>
      <c r="JT319" s="47"/>
      <c r="JU319" s="47"/>
      <c r="JV319" s="47"/>
      <c r="JW319" s="47"/>
      <c r="JX319" s="47"/>
      <c r="JY319" s="47"/>
      <c r="JZ319" s="47"/>
      <c r="KA319" s="47"/>
      <c r="KB319" s="47"/>
      <c r="KC319" s="47"/>
      <c r="KD319" s="47"/>
      <c r="KE319" s="47"/>
      <c r="KF319" s="47"/>
      <c r="KG319" s="47"/>
      <c r="KH319" s="47"/>
      <c r="KI319" s="47"/>
      <c r="KJ319" s="47"/>
      <c r="KK319" s="47"/>
      <c r="KL319" s="47"/>
      <c r="KM319" s="47"/>
      <c r="KN319" s="47"/>
      <c r="KO319" s="47"/>
      <c r="KP319" s="47"/>
      <c r="KQ319" s="47"/>
      <c r="KR319" s="47"/>
      <c r="KS319" s="47"/>
      <c r="KT319" s="47"/>
      <c r="KU319" s="47"/>
      <c r="KV319" s="47"/>
      <c r="KW319" s="47"/>
      <c r="KX319" s="47"/>
      <c r="KY319" s="47"/>
      <c r="KZ319" s="47"/>
      <c r="LA319" s="47"/>
      <c r="LB319" s="47"/>
      <c r="LC319" s="47"/>
      <c r="LD319" s="47"/>
      <c r="LE319" s="47"/>
      <c r="LF319" s="47"/>
      <c r="LG319" s="47"/>
      <c r="LH319" s="47"/>
      <c r="LI319" s="47"/>
      <c r="LJ319" s="47"/>
      <c r="LK319" s="47"/>
      <c r="LL319" s="47"/>
      <c r="LM319" s="47"/>
      <c r="LN319" s="47"/>
      <c r="LO319" s="47"/>
      <c r="LP319" s="47"/>
      <c r="LQ319" s="47"/>
      <c r="LR319" s="47"/>
      <c r="LS319" s="47"/>
      <c r="LT319" s="47"/>
      <c r="LU319" s="47"/>
      <c r="LV319" s="47"/>
      <c r="LW319" s="47"/>
      <c r="LX319" s="47"/>
      <c r="LY319" s="47"/>
      <c r="LZ319" s="47"/>
      <c r="MA319" s="47"/>
      <c r="MB319" s="47"/>
      <c r="MC319" s="47"/>
      <c r="MD319" s="47"/>
      <c r="ME319" s="47"/>
      <c r="MF319" s="47"/>
      <c r="MG319" s="47"/>
      <c r="MH319" s="47"/>
      <c r="MI319" s="47"/>
      <c r="MJ319" s="47"/>
      <c r="MK319" s="47"/>
      <c r="ML319" s="47"/>
      <c r="MM319" s="47"/>
      <c r="MN319" s="47"/>
      <c r="MO319" s="47"/>
      <c r="MP319" s="47"/>
      <c r="MQ319" s="47"/>
      <c r="MR319" s="47"/>
      <c r="MS319" s="47"/>
      <c r="MT319" s="47"/>
      <c r="MU319" s="47"/>
      <c r="MV319" s="47"/>
      <c r="MW319" s="47"/>
      <c r="MX319" s="47"/>
      <c r="MY319" s="47"/>
      <c r="MZ319" s="47"/>
      <c r="NA319" s="47"/>
      <c r="NB319" s="47"/>
      <c r="NC319" s="47"/>
      <c r="ND319" s="47"/>
      <c r="NE319" s="47"/>
      <c r="NF319" s="47"/>
      <c r="NG319" s="47"/>
      <c r="NH319" s="47"/>
      <c r="NI319" s="47"/>
      <c r="NJ319" s="47"/>
      <c r="NK319" s="47"/>
      <c r="NL319" s="47"/>
      <c r="NM319" s="47"/>
      <c r="NN319" s="47"/>
      <c r="NO319" s="47"/>
      <c r="NP319" s="47"/>
      <c r="NQ319" s="47"/>
      <c r="NR319" s="47"/>
      <c r="NS319" s="47"/>
      <c r="NT319" s="47"/>
      <c r="NU319" s="47"/>
      <c r="NV319" s="47"/>
      <c r="NW319" s="47"/>
      <c r="NX319" s="47"/>
      <c r="NY319" s="47"/>
      <c r="NZ319" s="47"/>
      <c r="OA319" s="47"/>
      <c r="OB319" s="47"/>
      <c r="OC319" s="47"/>
      <c r="OD319" s="47"/>
      <c r="OE319" s="47"/>
      <c r="OF319" s="47"/>
      <c r="OG319" s="47"/>
      <c r="OH319" s="47"/>
      <c r="OI319" s="47"/>
      <c r="OJ319" s="47"/>
      <c r="OK319" s="47"/>
      <c r="OL319" s="47"/>
      <c r="OM319" s="47"/>
      <c r="ON319" s="47"/>
      <c r="OO319" s="47"/>
      <c r="OP319" s="47"/>
      <c r="OQ319" s="47"/>
      <c r="OR319" s="47"/>
      <c r="OS319" s="47"/>
      <c r="OT319" s="47"/>
      <c r="OU319" s="47"/>
      <c r="OV319" s="47"/>
      <c r="OW319" s="47"/>
      <c r="OX319" s="47"/>
      <c r="OY319" s="47"/>
      <c r="OZ319" s="47"/>
      <c r="PA319" s="47"/>
      <c r="PB319" s="47"/>
      <c r="PC319" s="47"/>
      <c r="PD319" s="47"/>
      <c r="PE319" s="47"/>
      <c r="PF319" s="47"/>
      <c r="PG319" s="47"/>
      <c r="PH319" s="47"/>
      <c r="PI319" s="47"/>
      <c r="PJ319" s="47"/>
      <c r="PK319" s="47"/>
      <c r="PL319" s="47"/>
      <c r="PM319" s="47"/>
      <c r="PN319" s="47"/>
      <c r="PO319" s="47"/>
      <c r="PP319" s="47"/>
      <c r="PQ319" s="47"/>
      <c r="PR319" s="47"/>
      <c r="PS319" s="47"/>
      <c r="PT319" s="47"/>
      <c r="PU319" s="47"/>
      <c r="PV319" s="47"/>
      <c r="PW319" s="47"/>
      <c r="PX319" s="47"/>
      <c r="PY319" s="47"/>
      <c r="PZ319" s="47"/>
      <c r="QA319" s="47"/>
      <c r="QB319" s="47"/>
      <c r="QC319" s="47"/>
      <c r="QD319" s="47"/>
      <c r="QE319" s="47"/>
      <c r="QF319" s="47"/>
      <c r="QG319" s="47"/>
      <c r="QH319" s="47"/>
      <c r="QI319" s="47"/>
      <c r="QJ319" s="47"/>
      <c r="QK319" s="47"/>
      <c r="QL319" s="47"/>
      <c r="QM319" s="47"/>
      <c r="QN319" s="47"/>
      <c r="QO319" s="47"/>
      <c r="QP319" s="47"/>
      <c r="QQ319" s="47"/>
      <c r="QR319" s="47"/>
      <c r="QS319" s="47"/>
      <c r="QT319" s="47"/>
      <c r="QU319" s="47"/>
      <c r="QV319" s="47"/>
      <c r="QW319" s="47"/>
      <c r="QX319" s="47"/>
      <c r="QY319" s="47"/>
      <c r="QZ319" s="47"/>
      <c r="RA319" s="47"/>
      <c r="RB319" s="47"/>
      <c r="RC319" s="47"/>
      <c r="RD319" s="47"/>
      <c r="RE319" s="47"/>
      <c r="RF319" s="47"/>
      <c r="RG319" s="47"/>
      <c r="RH319" s="47"/>
      <c r="RI319" s="47"/>
      <c r="RJ319" s="47"/>
      <c r="RK319" s="47"/>
      <c r="RL319" s="47"/>
      <c r="RM319" s="47"/>
      <c r="RN319" s="47"/>
      <c r="RO319" s="47"/>
      <c r="RP319" s="47"/>
      <c r="RQ319" s="47"/>
      <c r="RR319" s="47"/>
      <c r="RS319" s="47"/>
      <c r="RT319" s="47"/>
      <c r="RU319" s="47"/>
      <c r="RV319" s="47"/>
      <c r="RW319" s="47"/>
      <c r="RX319" s="47"/>
      <c r="RY319" s="47"/>
      <c r="RZ319" s="47"/>
      <c r="SA319" s="47"/>
    </row>
    <row r="320" spans="1:495" s="48" customFormat="1" ht="15" customHeight="1">
      <c r="A320" s="132"/>
      <c r="B320" s="85"/>
      <c r="C320" s="35" t="s">
        <v>6</v>
      </c>
      <c r="D320" s="20">
        <v>183453.6</v>
      </c>
      <c r="E320" s="20">
        <v>33176.400000000001</v>
      </c>
      <c r="F320" s="20">
        <v>33176.379999999997</v>
      </c>
      <c r="G320" s="1">
        <f t="shared" si="124"/>
        <v>0.18084343943100598</v>
      </c>
      <c r="H320" s="85"/>
      <c r="I320" s="85"/>
      <c r="J320" s="79"/>
      <c r="K320" s="75"/>
      <c r="L320" s="75"/>
      <c r="M320" s="7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c r="BF320" s="47"/>
      <c r="BG320" s="47"/>
      <c r="BH320" s="47"/>
      <c r="BI320" s="47"/>
      <c r="BJ320" s="47"/>
      <c r="BK320" s="47"/>
      <c r="BL320" s="47"/>
      <c r="BM320" s="47"/>
      <c r="BN320" s="47"/>
      <c r="BO320" s="47"/>
      <c r="BP320" s="47"/>
      <c r="BQ320" s="47"/>
      <c r="BR320" s="47"/>
      <c r="BS320" s="47"/>
      <c r="BT320" s="47"/>
      <c r="BU320" s="47"/>
      <c r="BV320" s="47"/>
      <c r="BW320" s="47"/>
      <c r="BX320" s="47"/>
      <c r="BY320" s="47"/>
      <c r="BZ320" s="47"/>
      <c r="CA320" s="47"/>
      <c r="CB320" s="47"/>
      <c r="CC320" s="47"/>
      <c r="CD320" s="47"/>
      <c r="CE320" s="47"/>
      <c r="CF320" s="47"/>
      <c r="CG320" s="47"/>
      <c r="CH320" s="47"/>
      <c r="CI320" s="47"/>
      <c r="CJ320" s="47"/>
      <c r="CK320" s="47"/>
      <c r="CL320" s="47"/>
      <c r="CM320" s="47"/>
      <c r="CN320" s="47"/>
      <c r="CO320" s="47"/>
      <c r="CP320" s="47"/>
      <c r="CQ320" s="47"/>
      <c r="CR320" s="47"/>
      <c r="CS320" s="47"/>
      <c r="CT320" s="47"/>
      <c r="CU320" s="47"/>
      <c r="CV320" s="47"/>
      <c r="CW320" s="47"/>
      <c r="CX320" s="47"/>
      <c r="CY320" s="47"/>
      <c r="CZ320" s="47"/>
      <c r="DA320" s="47"/>
      <c r="DB320" s="47"/>
      <c r="DC320" s="47"/>
      <c r="DD320" s="47"/>
      <c r="DE320" s="47"/>
      <c r="DF320" s="47"/>
      <c r="DG320" s="47"/>
      <c r="DH320" s="47"/>
      <c r="DI320" s="47"/>
      <c r="DJ320" s="47"/>
      <c r="DK320" s="47"/>
      <c r="DL320" s="47"/>
      <c r="DM320" s="47"/>
      <c r="DN320" s="47"/>
      <c r="DO320" s="47"/>
      <c r="DP320" s="47"/>
      <c r="DQ320" s="47"/>
      <c r="DR320" s="47"/>
      <c r="DS320" s="47"/>
      <c r="DT320" s="47"/>
      <c r="DU320" s="47"/>
      <c r="DV320" s="47"/>
      <c r="DW320" s="47"/>
      <c r="DX320" s="47"/>
      <c r="DY320" s="47"/>
      <c r="DZ320" s="47"/>
      <c r="EA320" s="47"/>
      <c r="EB320" s="47"/>
      <c r="EC320" s="47"/>
      <c r="ED320" s="47"/>
      <c r="EE320" s="47"/>
      <c r="EF320" s="47"/>
      <c r="EG320" s="47"/>
      <c r="EH320" s="47"/>
      <c r="EI320" s="47"/>
      <c r="EJ320" s="47"/>
      <c r="EK320" s="47"/>
      <c r="EL320" s="47"/>
      <c r="EM320" s="47"/>
      <c r="EN320" s="47"/>
      <c r="EO320" s="47"/>
      <c r="EP320" s="47"/>
      <c r="EQ320" s="47"/>
      <c r="ER320" s="47"/>
      <c r="ES320" s="47"/>
      <c r="ET320" s="47"/>
      <c r="EU320" s="47"/>
      <c r="EV320" s="47"/>
      <c r="EW320" s="47"/>
      <c r="EX320" s="47"/>
      <c r="EY320" s="47"/>
      <c r="EZ320" s="47"/>
      <c r="FA320" s="47"/>
      <c r="FB320" s="47"/>
      <c r="FC320" s="47"/>
      <c r="FD320" s="47"/>
      <c r="FE320" s="47"/>
      <c r="FF320" s="47"/>
      <c r="FG320" s="47"/>
      <c r="FH320" s="47"/>
      <c r="FI320" s="47"/>
      <c r="FJ320" s="47"/>
      <c r="FK320" s="47"/>
      <c r="FL320" s="47"/>
      <c r="FM320" s="47"/>
      <c r="FN320" s="47"/>
      <c r="FO320" s="47"/>
      <c r="FP320" s="47"/>
      <c r="FQ320" s="47"/>
      <c r="FR320" s="47"/>
      <c r="FS320" s="47"/>
      <c r="FT320" s="47"/>
      <c r="FU320" s="47"/>
      <c r="FV320" s="47"/>
      <c r="FW320" s="47"/>
      <c r="FX320" s="47"/>
      <c r="FY320" s="47"/>
      <c r="FZ320" s="47"/>
      <c r="GA320" s="47"/>
      <c r="GB320" s="47"/>
      <c r="GC320" s="47"/>
      <c r="GD320" s="47"/>
      <c r="GE320" s="47"/>
      <c r="GF320" s="47"/>
      <c r="GG320" s="47"/>
      <c r="GH320" s="47"/>
      <c r="GI320" s="47"/>
      <c r="GJ320" s="47"/>
      <c r="GK320" s="47"/>
      <c r="GL320" s="47"/>
      <c r="GM320" s="47"/>
      <c r="GN320" s="47"/>
      <c r="GO320" s="47"/>
      <c r="GP320" s="47"/>
      <c r="GQ320" s="47"/>
      <c r="GR320" s="47"/>
      <c r="GS320" s="47"/>
      <c r="GT320" s="47"/>
      <c r="GU320" s="47"/>
      <c r="GV320" s="47"/>
      <c r="GW320" s="47"/>
      <c r="GX320" s="47"/>
      <c r="GY320" s="47"/>
      <c r="GZ320" s="47"/>
      <c r="HA320" s="47"/>
      <c r="HB320" s="47"/>
      <c r="HC320" s="47"/>
      <c r="HD320" s="47"/>
      <c r="HE320" s="47"/>
      <c r="HF320" s="47"/>
      <c r="HG320" s="47"/>
      <c r="HH320" s="47"/>
      <c r="HI320" s="47"/>
      <c r="HJ320" s="47"/>
      <c r="HK320" s="47"/>
      <c r="HL320" s="47"/>
      <c r="HM320" s="47"/>
      <c r="HN320" s="47"/>
      <c r="HO320" s="47"/>
      <c r="HP320" s="47"/>
      <c r="HQ320" s="47"/>
      <c r="HR320" s="47"/>
      <c r="HS320" s="47"/>
      <c r="HT320" s="47"/>
      <c r="HU320" s="47"/>
      <c r="HV320" s="47"/>
      <c r="HW320" s="47"/>
      <c r="HX320" s="47"/>
      <c r="HY320" s="47"/>
      <c r="HZ320" s="47"/>
      <c r="IA320" s="47"/>
      <c r="IB320" s="47"/>
      <c r="IC320" s="47"/>
      <c r="ID320" s="47"/>
      <c r="IE320" s="47"/>
      <c r="IF320" s="47"/>
      <c r="IG320" s="47"/>
      <c r="IH320" s="47"/>
      <c r="II320" s="47"/>
      <c r="IJ320" s="47"/>
      <c r="IK320" s="47"/>
      <c r="IL320" s="47"/>
      <c r="IM320" s="47"/>
      <c r="IN320" s="47"/>
      <c r="IO320" s="47"/>
      <c r="IP320" s="47"/>
      <c r="IQ320" s="47"/>
      <c r="IR320" s="47"/>
      <c r="IS320" s="47"/>
      <c r="IT320" s="47"/>
      <c r="IU320" s="47"/>
      <c r="IV320" s="47"/>
      <c r="IW320" s="47"/>
      <c r="IX320" s="47"/>
      <c r="IY320" s="47"/>
      <c r="IZ320" s="47"/>
      <c r="JA320" s="47"/>
      <c r="JB320" s="47"/>
      <c r="JC320" s="47"/>
      <c r="JD320" s="47"/>
      <c r="JE320" s="47"/>
      <c r="JF320" s="47"/>
      <c r="JG320" s="47"/>
      <c r="JH320" s="47"/>
      <c r="JI320" s="47"/>
      <c r="JJ320" s="47"/>
      <c r="JK320" s="47"/>
      <c r="JL320" s="47"/>
      <c r="JM320" s="47"/>
      <c r="JN320" s="47"/>
      <c r="JO320" s="47"/>
      <c r="JP320" s="47"/>
      <c r="JQ320" s="47"/>
      <c r="JR320" s="47"/>
      <c r="JS320" s="47"/>
      <c r="JT320" s="47"/>
      <c r="JU320" s="47"/>
      <c r="JV320" s="47"/>
      <c r="JW320" s="47"/>
      <c r="JX320" s="47"/>
      <c r="JY320" s="47"/>
      <c r="JZ320" s="47"/>
      <c r="KA320" s="47"/>
      <c r="KB320" s="47"/>
      <c r="KC320" s="47"/>
      <c r="KD320" s="47"/>
      <c r="KE320" s="47"/>
      <c r="KF320" s="47"/>
      <c r="KG320" s="47"/>
      <c r="KH320" s="47"/>
      <c r="KI320" s="47"/>
      <c r="KJ320" s="47"/>
      <c r="KK320" s="47"/>
      <c r="KL320" s="47"/>
      <c r="KM320" s="47"/>
      <c r="KN320" s="47"/>
      <c r="KO320" s="47"/>
      <c r="KP320" s="47"/>
      <c r="KQ320" s="47"/>
      <c r="KR320" s="47"/>
      <c r="KS320" s="47"/>
      <c r="KT320" s="47"/>
      <c r="KU320" s="47"/>
      <c r="KV320" s="47"/>
      <c r="KW320" s="47"/>
      <c r="KX320" s="47"/>
      <c r="KY320" s="47"/>
      <c r="KZ320" s="47"/>
      <c r="LA320" s="47"/>
      <c r="LB320" s="47"/>
      <c r="LC320" s="47"/>
      <c r="LD320" s="47"/>
      <c r="LE320" s="47"/>
      <c r="LF320" s="47"/>
      <c r="LG320" s="47"/>
      <c r="LH320" s="47"/>
      <c r="LI320" s="47"/>
      <c r="LJ320" s="47"/>
      <c r="LK320" s="47"/>
      <c r="LL320" s="47"/>
      <c r="LM320" s="47"/>
      <c r="LN320" s="47"/>
      <c r="LO320" s="47"/>
      <c r="LP320" s="47"/>
      <c r="LQ320" s="47"/>
      <c r="LR320" s="47"/>
      <c r="LS320" s="47"/>
      <c r="LT320" s="47"/>
      <c r="LU320" s="47"/>
      <c r="LV320" s="47"/>
      <c r="LW320" s="47"/>
      <c r="LX320" s="47"/>
      <c r="LY320" s="47"/>
      <c r="LZ320" s="47"/>
      <c r="MA320" s="47"/>
      <c r="MB320" s="47"/>
      <c r="MC320" s="47"/>
      <c r="MD320" s="47"/>
      <c r="ME320" s="47"/>
      <c r="MF320" s="47"/>
      <c r="MG320" s="47"/>
      <c r="MH320" s="47"/>
      <c r="MI320" s="47"/>
      <c r="MJ320" s="47"/>
      <c r="MK320" s="47"/>
      <c r="ML320" s="47"/>
      <c r="MM320" s="47"/>
      <c r="MN320" s="47"/>
      <c r="MO320" s="47"/>
      <c r="MP320" s="47"/>
      <c r="MQ320" s="47"/>
      <c r="MR320" s="47"/>
      <c r="MS320" s="47"/>
      <c r="MT320" s="47"/>
      <c r="MU320" s="47"/>
      <c r="MV320" s="47"/>
      <c r="MW320" s="47"/>
      <c r="MX320" s="47"/>
      <c r="MY320" s="47"/>
      <c r="MZ320" s="47"/>
      <c r="NA320" s="47"/>
      <c r="NB320" s="47"/>
      <c r="NC320" s="47"/>
      <c r="ND320" s="47"/>
      <c r="NE320" s="47"/>
      <c r="NF320" s="47"/>
      <c r="NG320" s="47"/>
      <c r="NH320" s="47"/>
      <c r="NI320" s="47"/>
      <c r="NJ320" s="47"/>
      <c r="NK320" s="47"/>
      <c r="NL320" s="47"/>
      <c r="NM320" s="47"/>
      <c r="NN320" s="47"/>
      <c r="NO320" s="47"/>
      <c r="NP320" s="47"/>
      <c r="NQ320" s="47"/>
      <c r="NR320" s="47"/>
      <c r="NS320" s="47"/>
      <c r="NT320" s="47"/>
      <c r="NU320" s="47"/>
      <c r="NV320" s="47"/>
      <c r="NW320" s="47"/>
      <c r="NX320" s="47"/>
      <c r="NY320" s="47"/>
      <c r="NZ320" s="47"/>
      <c r="OA320" s="47"/>
      <c r="OB320" s="47"/>
      <c r="OC320" s="47"/>
      <c r="OD320" s="47"/>
      <c r="OE320" s="47"/>
      <c r="OF320" s="47"/>
      <c r="OG320" s="47"/>
      <c r="OH320" s="47"/>
      <c r="OI320" s="47"/>
      <c r="OJ320" s="47"/>
      <c r="OK320" s="47"/>
      <c r="OL320" s="47"/>
      <c r="OM320" s="47"/>
      <c r="ON320" s="47"/>
      <c r="OO320" s="47"/>
      <c r="OP320" s="47"/>
      <c r="OQ320" s="47"/>
      <c r="OR320" s="47"/>
      <c r="OS320" s="47"/>
      <c r="OT320" s="47"/>
      <c r="OU320" s="47"/>
      <c r="OV320" s="47"/>
      <c r="OW320" s="47"/>
      <c r="OX320" s="47"/>
      <c r="OY320" s="47"/>
      <c r="OZ320" s="47"/>
      <c r="PA320" s="47"/>
      <c r="PB320" s="47"/>
      <c r="PC320" s="47"/>
      <c r="PD320" s="47"/>
      <c r="PE320" s="47"/>
      <c r="PF320" s="47"/>
      <c r="PG320" s="47"/>
      <c r="PH320" s="47"/>
      <c r="PI320" s="47"/>
      <c r="PJ320" s="47"/>
      <c r="PK320" s="47"/>
      <c r="PL320" s="47"/>
      <c r="PM320" s="47"/>
      <c r="PN320" s="47"/>
      <c r="PO320" s="47"/>
      <c r="PP320" s="47"/>
      <c r="PQ320" s="47"/>
      <c r="PR320" s="47"/>
      <c r="PS320" s="47"/>
      <c r="PT320" s="47"/>
      <c r="PU320" s="47"/>
      <c r="PV320" s="47"/>
      <c r="PW320" s="47"/>
      <c r="PX320" s="47"/>
      <c r="PY320" s="47"/>
      <c r="PZ320" s="47"/>
      <c r="QA320" s="47"/>
      <c r="QB320" s="47"/>
      <c r="QC320" s="47"/>
      <c r="QD320" s="47"/>
      <c r="QE320" s="47"/>
      <c r="QF320" s="47"/>
      <c r="QG320" s="47"/>
      <c r="QH320" s="47"/>
      <c r="QI320" s="47"/>
      <c r="QJ320" s="47"/>
      <c r="QK320" s="47"/>
      <c r="QL320" s="47"/>
      <c r="QM320" s="47"/>
      <c r="QN320" s="47"/>
      <c r="QO320" s="47"/>
      <c r="QP320" s="47"/>
      <c r="QQ320" s="47"/>
      <c r="QR320" s="47"/>
      <c r="QS320" s="47"/>
      <c r="QT320" s="47"/>
      <c r="QU320" s="47"/>
      <c r="QV320" s="47"/>
      <c r="QW320" s="47"/>
      <c r="QX320" s="47"/>
      <c r="QY320" s="47"/>
      <c r="QZ320" s="47"/>
      <c r="RA320" s="47"/>
      <c r="RB320" s="47"/>
      <c r="RC320" s="47"/>
      <c r="RD320" s="47"/>
      <c r="RE320" s="47"/>
      <c r="RF320" s="47"/>
      <c r="RG320" s="47"/>
      <c r="RH320" s="47"/>
      <c r="RI320" s="47"/>
      <c r="RJ320" s="47"/>
      <c r="RK320" s="47"/>
      <c r="RL320" s="47"/>
      <c r="RM320" s="47"/>
      <c r="RN320" s="47"/>
      <c r="RO320" s="47"/>
      <c r="RP320" s="47"/>
      <c r="RQ320" s="47"/>
      <c r="RR320" s="47"/>
      <c r="RS320" s="47"/>
      <c r="RT320" s="47"/>
      <c r="RU320" s="47"/>
      <c r="RV320" s="47"/>
      <c r="RW320" s="47"/>
      <c r="RX320" s="47"/>
      <c r="RY320" s="47"/>
      <c r="RZ320" s="47"/>
      <c r="SA320" s="47"/>
    </row>
    <row r="321" spans="1:495" s="48" customFormat="1" ht="15" customHeight="1">
      <c r="A321" s="132"/>
      <c r="B321" s="85"/>
      <c r="C321" s="35" t="s">
        <v>7</v>
      </c>
      <c r="D321" s="20">
        <v>26001.3</v>
      </c>
      <c r="E321" s="20">
        <v>4588.32</v>
      </c>
      <c r="F321" s="20">
        <v>4588.32</v>
      </c>
      <c r="G321" s="1">
        <f t="shared" si="124"/>
        <v>0.17646502290270102</v>
      </c>
      <c r="H321" s="85"/>
      <c r="I321" s="85"/>
      <c r="J321" s="79"/>
      <c r="K321" s="75"/>
      <c r="L321" s="75"/>
      <c r="M321" s="7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c r="BE321" s="47"/>
      <c r="BF321" s="47"/>
      <c r="BG321" s="47"/>
      <c r="BH321" s="47"/>
      <c r="BI321" s="47"/>
      <c r="BJ321" s="47"/>
      <c r="BK321" s="47"/>
      <c r="BL321" s="47"/>
      <c r="BM321" s="47"/>
      <c r="BN321" s="47"/>
      <c r="BO321" s="47"/>
      <c r="BP321" s="47"/>
      <c r="BQ321" s="47"/>
      <c r="BR321" s="47"/>
      <c r="BS321" s="47"/>
      <c r="BT321" s="47"/>
      <c r="BU321" s="47"/>
      <c r="BV321" s="47"/>
      <c r="BW321" s="47"/>
      <c r="BX321" s="47"/>
      <c r="BY321" s="47"/>
      <c r="BZ321" s="47"/>
      <c r="CA321" s="47"/>
      <c r="CB321" s="47"/>
      <c r="CC321" s="47"/>
      <c r="CD321" s="47"/>
      <c r="CE321" s="47"/>
      <c r="CF321" s="47"/>
      <c r="CG321" s="47"/>
      <c r="CH321" s="47"/>
      <c r="CI321" s="47"/>
      <c r="CJ321" s="47"/>
      <c r="CK321" s="47"/>
      <c r="CL321" s="47"/>
      <c r="CM321" s="47"/>
      <c r="CN321" s="47"/>
      <c r="CO321" s="47"/>
      <c r="CP321" s="47"/>
      <c r="CQ321" s="47"/>
      <c r="CR321" s="47"/>
      <c r="CS321" s="47"/>
      <c r="CT321" s="47"/>
      <c r="CU321" s="47"/>
      <c r="CV321" s="47"/>
      <c r="CW321" s="47"/>
      <c r="CX321" s="47"/>
      <c r="CY321" s="47"/>
      <c r="CZ321" s="47"/>
      <c r="DA321" s="47"/>
      <c r="DB321" s="47"/>
      <c r="DC321" s="47"/>
      <c r="DD321" s="47"/>
      <c r="DE321" s="47"/>
      <c r="DF321" s="47"/>
      <c r="DG321" s="47"/>
      <c r="DH321" s="47"/>
      <c r="DI321" s="47"/>
      <c r="DJ321" s="47"/>
      <c r="DK321" s="47"/>
      <c r="DL321" s="47"/>
      <c r="DM321" s="47"/>
      <c r="DN321" s="47"/>
      <c r="DO321" s="47"/>
      <c r="DP321" s="47"/>
      <c r="DQ321" s="47"/>
      <c r="DR321" s="47"/>
      <c r="DS321" s="47"/>
      <c r="DT321" s="47"/>
      <c r="DU321" s="47"/>
      <c r="DV321" s="47"/>
      <c r="DW321" s="47"/>
      <c r="DX321" s="47"/>
      <c r="DY321" s="47"/>
      <c r="DZ321" s="47"/>
      <c r="EA321" s="47"/>
      <c r="EB321" s="47"/>
      <c r="EC321" s="47"/>
      <c r="ED321" s="47"/>
      <c r="EE321" s="47"/>
      <c r="EF321" s="47"/>
      <c r="EG321" s="47"/>
      <c r="EH321" s="47"/>
      <c r="EI321" s="47"/>
      <c r="EJ321" s="47"/>
      <c r="EK321" s="47"/>
      <c r="EL321" s="47"/>
      <c r="EM321" s="47"/>
      <c r="EN321" s="47"/>
      <c r="EO321" s="47"/>
      <c r="EP321" s="47"/>
      <c r="EQ321" s="47"/>
      <c r="ER321" s="47"/>
      <c r="ES321" s="47"/>
      <c r="ET321" s="47"/>
      <c r="EU321" s="47"/>
      <c r="EV321" s="47"/>
      <c r="EW321" s="47"/>
      <c r="EX321" s="47"/>
      <c r="EY321" s="47"/>
      <c r="EZ321" s="47"/>
      <c r="FA321" s="47"/>
      <c r="FB321" s="47"/>
      <c r="FC321" s="47"/>
      <c r="FD321" s="47"/>
      <c r="FE321" s="47"/>
      <c r="FF321" s="47"/>
      <c r="FG321" s="47"/>
      <c r="FH321" s="47"/>
      <c r="FI321" s="47"/>
      <c r="FJ321" s="47"/>
      <c r="FK321" s="47"/>
      <c r="FL321" s="47"/>
      <c r="FM321" s="47"/>
      <c r="FN321" s="47"/>
      <c r="FO321" s="47"/>
      <c r="FP321" s="47"/>
      <c r="FQ321" s="47"/>
      <c r="FR321" s="47"/>
      <c r="FS321" s="47"/>
      <c r="FT321" s="47"/>
      <c r="FU321" s="47"/>
      <c r="FV321" s="47"/>
      <c r="FW321" s="47"/>
      <c r="FX321" s="47"/>
      <c r="FY321" s="47"/>
      <c r="FZ321" s="47"/>
      <c r="GA321" s="47"/>
      <c r="GB321" s="47"/>
      <c r="GC321" s="47"/>
      <c r="GD321" s="47"/>
      <c r="GE321" s="47"/>
      <c r="GF321" s="47"/>
      <c r="GG321" s="47"/>
      <c r="GH321" s="47"/>
      <c r="GI321" s="47"/>
      <c r="GJ321" s="47"/>
      <c r="GK321" s="47"/>
      <c r="GL321" s="47"/>
      <c r="GM321" s="47"/>
      <c r="GN321" s="47"/>
      <c r="GO321" s="47"/>
      <c r="GP321" s="47"/>
      <c r="GQ321" s="47"/>
      <c r="GR321" s="47"/>
      <c r="GS321" s="47"/>
      <c r="GT321" s="47"/>
      <c r="GU321" s="47"/>
      <c r="GV321" s="47"/>
      <c r="GW321" s="47"/>
      <c r="GX321" s="47"/>
      <c r="GY321" s="47"/>
      <c r="GZ321" s="47"/>
      <c r="HA321" s="47"/>
      <c r="HB321" s="47"/>
      <c r="HC321" s="47"/>
      <c r="HD321" s="47"/>
      <c r="HE321" s="47"/>
      <c r="HF321" s="47"/>
      <c r="HG321" s="47"/>
      <c r="HH321" s="47"/>
      <c r="HI321" s="47"/>
      <c r="HJ321" s="47"/>
      <c r="HK321" s="47"/>
      <c r="HL321" s="47"/>
      <c r="HM321" s="47"/>
      <c r="HN321" s="47"/>
      <c r="HO321" s="47"/>
      <c r="HP321" s="47"/>
      <c r="HQ321" s="47"/>
      <c r="HR321" s="47"/>
      <c r="HS321" s="47"/>
      <c r="HT321" s="47"/>
      <c r="HU321" s="47"/>
      <c r="HV321" s="47"/>
      <c r="HW321" s="47"/>
      <c r="HX321" s="47"/>
      <c r="HY321" s="47"/>
      <c r="HZ321" s="47"/>
      <c r="IA321" s="47"/>
      <c r="IB321" s="47"/>
      <c r="IC321" s="47"/>
      <c r="ID321" s="47"/>
      <c r="IE321" s="47"/>
      <c r="IF321" s="47"/>
      <c r="IG321" s="47"/>
      <c r="IH321" s="47"/>
      <c r="II321" s="47"/>
      <c r="IJ321" s="47"/>
      <c r="IK321" s="47"/>
      <c r="IL321" s="47"/>
      <c r="IM321" s="47"/>
      <c r="IN321" s="47"/>
      <c r="IO321" s="47"/>
      <c r="IP321" s="47"/>
      <c r="IQ321" s="47"/>
      <c r="IR321" s="47"/>
      <c r="IS321" s="47"/>
      <c r="IT321" s="47"/>
      <c r="IU321" s="47"/>
      <c r="IV321" s="47"/>
      <c r="IW321" s="47"/>
      <c r="IX321" s="47"/>
      <c r="IY321" s="47"/>
      <c r="IZ321" s="47"/>
      <c r="JA321" s="47"/>
      <c r="JB321" s="47"/>
      <c r="JC321" s="47"/>
      <c r="JD321" s="47"/>
      <c r="JE321" s="47"/>
      <c r="JF321" s="47"/>
      <c r="JG321" s="47"/>
      <c r="JH321" s="47"/>
      <c r="JI321" s="47"/>
      <c r="JJ321" s="47"/>
      <c r="JK321" s="47"/>
      <c r="JL321" s="47"/>
      <c r="JM321" s="47"/>
      <c r="JN321" s="47"/>
      <c r="JO321" s="47"/>
      <c r="JP321" s="47"/>
      <c r="JQ321" s="47"/>
      <c r="JR321" s="47"/>
      <c r="JS321" s="47"/>
      <c r="JT321" s="47"/>
      <c r="JU321" s="47"/>
      <c r="JV321" s="47"/>
      <c r="JW321" s="47"/>
      <c r="JX321" s="47"/>
      <c r="JY321" s="47"/>
      <c r="JZ321" s="47"/>
      <c r="KA321" s="47"/>
      <c r="KB321" s="47"/>
      <c r="KC321" s="47"/>
      <c r="KD321" s="47"/>
      <c r="KE321" s="47"/>
      <c r="KF321" s="47"/>
      <c r="KG321" s="47"/>
      <c r="KH321" s="47"/>
      <c r="KI321" s="47"/>
      <c r="KJ321" s="47"/>
      <c r="KK321" s="47"/>
      <c r="KL321" s="47"/>
      <c r="KM321" s="47"/>
      <c r="KN321" s="47"/>
      <c r="KO321" s="47"/>
      <c r="KP321" s="47"/>
      <c r="KQ321" s="47"/>
      <c r="KR321" s="47"/>
      <c r="KS321" s="47"/>
      <c r="KT321" s="47"/>
      <c r="KU321" s="47"/>
      <c r="KV321" s="47"/>
      <c r="KW321" s="47"/>
      <c r="KX321" s="47"/>
      <c r="KY321" s="47"/>
      <c r="KZ321" s="47"/>
      <c r="LA321" s="47"/>
      <c r="LB321" s="47"/>
      <c r="LC321" s="47"/>
      <c r="LD321" s="47"/>
      <c r="LE321" s="47"/>
      <c r="LF321" s="47"/>
      <c r="LG321" s="47"/>
      <c r="LH321" s="47"/>
      <c r="LI321" s="47"/>
      <c r="LJ321" s="47"/>
      <c r="LK321" s="47"/>
      <c r="LL321" s="47"/>
      <c r="LM321" s="47"/>
      <c r="LN321" s="47"/>
      <c r="LO321" s="47"/>
      <c r="LP321" s="47"/>
      <c r="LQ321" s="47"/>
      <c r="LR321" s="47"/>
      <c r="LS321" s="47"/>
      <c r="LT321" s="47"/>
      <c r="LU321" s="47"/>
      <c r="LV321" s="47"/>
      <c r="LW321" s="47"/>
      <c r="LX321" s="47"/>
      <c r="LY321" s="47"/>
      <c r="LZ321" s="47"/>
      <c r="MA321" s="47"/>
      <c r="MB321" s="47"/>
      <c r="MC321" s="47"/>
      <c r="MD321" s="47"/>
      <c r="ME321" s="47"/>
      <c r="MF321" s="47"/>
      <c r="MG321" s="47"/>
      <c r="MH321" s="47"/>
      <c r="MI321" s="47"/>
      <c r="MJ321" s="47"/>
      <c r="MK321" s="47"/>
      <c r="ML321" s="47"/>
      <c r="MM321" s="47"/>
      <c r="MN321" s="47"/>
      <c r="MO321" s="47"/>
      <c r="MP321" s="47"/>
      <c r="MQ321" s="47"/>
      <c r="MR321" s="47"/>
      <c r="MS321" s="47"/>
      <c r="MT321" s="47"/>
      <c r="MU321" s="47"/>
      <c r="MV321" s="47"/>
      <c r="MW321" s="47"/>
      <c r="MX321" s="47"/>
      <c r="MY321" s="47"/>
      <c r="MZ321" s="47"/>
      <c r="NA321" s="47"/>
      <c r="NB321" s="47"/>
      <c r="NC321" s="47"/>
      <c r="ND321" s="47"/>
      <c r="NE321" s="47"/>
      <c r="NF321" s="47"/>
      <c r="NG321" s="47"/>
      <c r="NH321" s="47"/>
      <c r="NI321" s="47"/>
      <c r="NJ321" s="47"/>
      <c r="NK321" s="47"/>
      <c r="NL321" s="47"/>
      <c r="NM321" s="47"/>
      <c r="NN321" s="47"/>
      <c r="NO321" s="47"/>
      <c r="NP321" s="47"/>
      <c r="NQ321" s="47"/>
      <c r="NR321" s="47"/>
      <c r="NS321" s="47"/>
      <c r="NT321" s="47"/>
      <c r="NU321" s="47"/>
      <c r="NV321" s="47"/>
      <c r="NW321" s="47"/>
      <c r="NX321" s="47"/>
      <c r="NY321" s="47"/>
      <c r="NZ321" s="47"/>
      <c r="OA321" s="47"/>
      <c r="OB321" s="47"/>
      <c r="OC321" s="47"/>
      <c r="OD321" s="47"/>
      <c r="OE321" s="47"/>
      <c r="OF321" s="47"/>
      <c r="OG321" s="47"/>
      <c r="OH321" s="47"/>
      <c r="OI321" s="47"/>
      <c r="OJ321" s="47"/>
      <c r="OK321" s="47"/>
      <c r="OL321" s="47"/>
      <c r="OM321" s="47"/>
      <c r="ON321" s="47"/>
      <c r="OO321" s="47"/>
      <c r="OP321" s="47"/>
      <c r="OQ321" s="47"/>
      <c r="OR321" s="47"/>
      <c r="OS321" s="47"/>
      <c r="OT321" s="47"/>
      <c r="OU321" s="47"/>
      <c r="OV321" s="47"/>
      <c r="OW321" s="47"/>
      <c r="OX321" s="47"/>
      <c r="OY321" s="47"/>
      <c r="OZ321" s="47"/>
      <c r="PA321" s="47"/>
      <c r="PB321" s="47"/>
      <c r="PC321" s="47"/>
      <c r="PD321" s="47"/>
      <c r="PE321" s="47"/>
      <c r="PF321" s="47"/>
      <c r="PG321" s="47"/>
      <c r="PH321" s="47"/>
      <c r="PI321" s="47"/>
      <c r="PJ321" s="47"/>
      <c r="PK321" s="47"/>
      <c r="PL321" s="47"/>
      <c r="PM321" s="47"/>
      <c r="PN321" s="47"/>
      <c r="PO321" s="47"/>
      <c r="PP321" s="47"/>
      <c r="PQ321" s="47"/>
      <c r="PR321" s="47"/>
      <c r="PS321" s="47"/>
      <c r="PT321" s="47"/>
      <c r="PU321" s="47"/>
      <c r="PV321" s="47"/>
      <c r="PW321" s="47"/>
      <c r="PX321" s="47"/>
      <c r="PY321" s="47"/>
      <c r="PZ321" s="47"/>
      <c r="QA321" s="47"/>
      <c r="QB321" s="47"/>
      <c r="QC321" s="47"/>
      <c r="QD321" s="47"/>
      <c r="QE321" s="47"/>
      <c r="QF321" s="47"/>
      <c r="QG321" s="47"/>
      <c r="QH321" s="47"/>
      <c r="QI321" s="47"/>
      <c r="QJ321" s="47"/>
      <c r="QK321" s="47"/>
      <c r="QL321" s="47"/>
      <c r="QM321" s="47"/>
      <c r="QN321" s="47"/>
      <c r="QO321" s="47"/>
      <c r="QP321" s="47"/>
      <c r="QQ321" s="47"/>
      <c r="QR321" s="47"/>
      <c r="QS321" s="47"/>
      <c r="QT321" s="47"/>
      <c r="QU321" s="47"/>
      <c r="QV321" s="47"/>
      <c r="QW321" s="47"/>
      <c r="QX321" s="47"/>
      <c r="QY321" s="47"/>
      <c r="QZ321" s="47"/>
      <c r="RA321" s="47"/>
      <c r="RB321" s="47"/>
      <c r="RC321" s="47"/>
      <c r="RD321" s="47"/>
      <c r="RE321" s="47"/>
      <c r="RF321" s="47"/>
      <c r="RG321" s="47"/>
      <c r="RH321" s="47"/>
      <c r="RI321" s="47"/>
      <c r="RJ321" s="47"/>
      <c r="RK321" s="47"/>
      <c r="RL321" s="47"/>
      <c r="RM321" s="47"/>
      <c r="RN321" s="47"/>
      <c r="RO321" s="47"/>
      <c r="RP321" s="47"/>
      <c r="RQ321" s="47"/>
      <c r="RR321" s="47"/>
      <c r="RS321" s="47"/>
      <c r="RT321" s="47"/>
      <c r="RU321" s="47"/>
      <c r="RV321" s="47"/>
      <c r="RW321" s="47"/>
      <c r="RX321" s="47"/>
      <c r="RY321" s="47"/>
      <c r="RZ321" s="47"/>
      <c r="SA321" s="47"/>
    </row>
    <row r="322" spans="1:495" s="48" customFormat="1" ht="21" customHeight="1">
      <c r="A322" s="133"/>
      <c r="B322" s="86"/>
      <c r="C322" s="35" t="s">
        <v>8</v>
      </c>
      <c r="D322" s="20">
        <v>0</v>
      </c>
      <c r="E322" s="20">
        <v>0</v>
      </c>
      <c r="F322" s="20">
        <v>0</v>
      </c>
      <c r="G322" s="1"/>
      <c r="H322" s="86"/>
      <c r="I322" s="86"/>
      <c r="J322" s="80"/>
      <c r="K322" s="75"/>
      <c r="L322" s="75"/>
      <c r="M322" s="7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c r="BC322" s="47"/>
      <c r="BD322" s="47"/>
      <c r="BE322" s="47"/>
      <c r="BF322" s="47"/>
      <c r="BG322" s="47"/>
      <c r="BH322" s="47"/>
      <c r="BI322" s="47"/>
      <c r="BJ322" s="47"/>
      <c r="BK322" s="47"/>
      <c r="BL322" s="47"/>
      <c r="BM322" s="47"/>
      <c r="BN322" s="47"/>
      <c r="BO322" s="47"/>
      <c r="BP322" s="47"/>
      <c r="BQ322" s="47"/>
      <c r="BR322" s="47"/>
      <c r="BS322" s="47"/>
      <c r="BT322" s="47"/>
      <c r="BU322" s="47"/>
      <c r="BV322" s="47"/>
      <c r="BW322" s="47"/>
      <c r="BX322" s="47"/>
      <c r="BY322" s="47"/>
      <c r="BZ322" s="47"/>
      <c r="CA322" s="47"/>
      <c r="CB322" s="47"/>
      <c r="CC322" s="47"/>
      <c r="CD322" s="47"/>
      <c r="CE322" s="47"/>
      <c r="CF322" s="47"/>
      <c r="CG322" s="47"/>
      <c r="CH322" s="47"/>
      <c r="CI322" s="47"/>
      <c r="CJ322" s="47"/>
      <c r="CK322" s="47"/>
      <c r="CL322" s="47"/>
      <c r="CM322" s="47"/>
      <c r="CN322" s="47"/>
      <c r="CO322" s="47"/>
      <c r="CP322" s="47"/>
      <c r="CQ322" s="47"/>
      <c r="CR322" s="47"/>
      <c r="CS322" s="47"/>
      <c r="CT322" s="47"/>
      <c r="CU322" s="47"/>
      <c r="CV322" s="47"/>
      <c r="CW322" s="47"/>
      <c r="CX322" s="47"/>
      <c r="CY322" s="47"/>
      <c r="CZ322" s="47"/>
      <c r="DA322" s="47"/>
      <c r="DB322" s="47"/>
      <c r="DC322" s="47"/>
      <c r="DD322" s="47"/>
      <c r="DE322" s="47"/>
      <c r="DF322" s="47"/>
      <c r="DG322" s="47"/>
      <c r="DH322" s="47"/>
      <c r="DI322" s="47"/>
      <c r="DJ322" s="47"/>
      <c r="DK322" s="47"/>
      <c r="DL322" s="47"/>
      <c r="DM322" s="47"/>
      <c r="DN322" s="47"/>
      <c r="DO322" s="47"/>
      <c r="DP322" s="47"/>
      <c r="DQ322" s="47"/>
      <c r="DR322" s="47"/>
      <c r="DS322" s="47"/>
      <c r="DT322" s="47"/>
      <c r="DU322" s="47"/>
      <c r="DV322" s="47"/>
      <c r="DW322" s="47"/>
      <c r="DX322" s="47"/>
      <c r="DY322" s="47"/>
      <c r="DZ322" s="47"/>
      <c r="EA322" s="47"/>
      <c r="EB322" s="47"/>
      <c r="EC322" s="47"/>
      <c r="ED322" s="47"/>
      <c r="EE322" s="47"/>
      <c r="EF322" s="47"/>
      <c r="EG322" s="47"/>
      <c r="EH322" s="47"/>
      <c r="EI322" s="47"/>
      <c r="EJ322" s="47"/>
      <c r="EK322" s="47"/>
      <c r="EL322" s="47"/>
      <c r="EM322" s="47"/>
      <c r="EN322" s="47"/>
      <c r="EO322" s="47"/>
      <c r="EP322" s="47"/>
      <c r="EQ322" s="47"/>
      <c r="ER322" s="47"/>
      <c r="ES322" s="47"/>
      <c r="ET322" s="47"/>
      <c r="EU322" s="47"/>
      <c r="EV322" s="47"/>
      <c r="EW322" s="47"/>
      <c r="EX322" s="47"/>
      <c r="EY322" s="47"/>
      <c r="EZ322" s="47"/>
      <c r="FA322" s="47"/>
      <c r="FB322" s="47"/>
      <c r="FC322" s="47"/>
      <c r="FD322" s="47"/>
      <c r="FE322" s="47"/>
      <c r="FF322" s="47"/>
      <c r="FG322" s="47"/>
      <c r="FH322" s="47"/>
      <c r="FI322" s="47"/>
      <c r="FJ322" s="47"/>
      <c r="FK322" s="47"/>
      <c r="FL322" s="47"/>
      <c r="FM322" s="47"/>
      <c r="FN322" s="47"/>
      <c r="FO322" s="47"/>
      <c r="FP322" s="47"/>
      <c r="FQ322" s="47"/>
      <c r="FR322" s="47"/>
      <c r="FS322" s="47"/>
      <c r="FT322" s="47"/>
      <c r="FU322" s="47"/>
      <c r="FV322" s="47"/>
      <c r="FW322" s="47"/>
      <c r="FX322" s="47"/>
      <c r="FY322" s="47"/>
      <c r="FZ322" s="47"/>
      <c r="GA322" s="47"/>
      <c r="GB322" s="47"/>
      <c r="GC322" s="47"/>
      <c r="GD322" s="47"/>
      <c r="GE322" s="47"/>
      <c r="GF322" s="47"/>
      <c r="GG322" s="47"/>
      <c r="GH322" s="47"/>
      <c r="GI322" s="47"/>
      <c r="GJ322" s="47"/>
      <c r="GK322" s="47"/>
      <c r="GL322" s="47"/>
      <c r="GM322" s="47"/>
      <c r="GN322" s="47"/>
      <c r="GO322" s="47"/>
      <c r="GP322" s="47"/>
      <c r="GQ322" s="47"/>
      <c r="GR322" s="47"/>
      <c r="GS322" s="47"/>
      <c r="GT322" s="47"/>
      <c r="GU322" s="47"/>
      <c r="GV322" s="47"/>
      <c r="GW322" s="47"/>
      <c r="GX322" s="47"/>
      <c r="GY322" s="47"/>
      <c r="GZ322" s="47"/>
      <c r="HA322" s="47"/>
      <c r="HB322" s="47"/>
      <c r="HC322" s="47"/>
      <c r="HD322" s="47"/>
      <c r="HE322" s="47"/>
      <c r="HF322" s="47"/>
      <c r="HG322" s="47"/>
      <c r="HH322" s="47"/>
      <c r="HI322" s="47"/>
      <c r="HJ322" s="47"/>
      <c r="HK322" s="47"/>
      <c r="HL322" s="47"/>
      <c r="HM322" s="47"/>
      <c r="HN322" s="47"/>
      <c r="HO322" s="47"/>
      <c r="HP322" s="47"/>
      <c r="HQ322" s="47"/>
      <c r="HR322" s="47"/>
      <c r="HS322" s="47"/>
      <c r="HT322" s="47"/>
      <c r="HU322" s="47"/>
      <c r="HV322" s="47"/>
      <c r="HW322" s="47"/>
      <c r="HX322" s="47"/>
      <c r="HY322" s="47"/>
      <c r="HZ322" s="47"/>
      <c r="IA322" s="47"/>
      <c r="IB322" s="47"/>
      <c r="IC322" s="47"/>
      <c r="ID322" s="47"/>
      <c r="IE322" s="47"/>
      <c r="IF322" s="47"/>
      <c r="IG322" s="47"/>
      <c r="IH322" s="47"/>
      <c r="II322" s="47"/>
      <c r="IJ322" s="47"/>
      <c r="IK322" s="47"/>
      <c r="IL322" s="47"/>
      <c r="IM322" s="47"/>
      <c r="IN322" s="47"/>
      <c r="IO322" s="47"/>
      <c r="IP322" s="47"/>
      <c r="IQ322" s="47"/>
      <c r="IR322" s="47"/>
      <c r="IS322" s="47"/>
      <c r="IT322" s="47"/>
      <c r="IU322" s="47"/>
      <c r="IV322" s="47"/>
      <c r="IW322" s="47"/>
      <c r="IX322" s="47"/>
      <c r="IY322" s="47"/>
      <c r="IZ322" s="47"/>
      <c r="JA322" s="47"/>
      <c r="JB322" s="47"/>
      <c r="JC322" s="47"/>
      <c r="JD322" s="47"/>
      <c r="JE322" s="47"/>
      <c r="JF322" s="47"/>
      <c r="JG322" s="47"/>
      <c r="JH322" s="47"/>
      <c r="JI322" s="47"/>
      <c r="JJ322" s="47"/>
      <c r="JK322" s="47"/>
      <c r="JL322" s="47"/>
      <c r="JM322" s="47"/>
      <c r="JN322" s="47"/>
      <c r="JO322" s="47"/>
      <c r="JP322" s="47"/>
      <c r="JQ322" s="47"/>
      <c r="JR322" s="47"/>
      <c r="JS322" s="47"/>
      <c r="JT322" s="47"/>
      <c r="JU322" s="47"/>
      <c r="JV322" s="47"/>
      <c r="JW322" s="47"/>
      <c r="JX322" s="47"/>
      <c r="JY322" s="47"/>
      <c r="JZ322" s="47"/>
      <c r="KA322" s="47"/>
      <c r="KB322" s="47"/>
      <c r="KC322" s="47"/>
      <c r="KD322" s="47"/>
      <c r="KE322" s="47"/>
      <c r="KF322" s="47"/>
      <c r="KG322" s="47"/>
      <c r="KH322" s="47"/>
      <c r="KI322" s="47"/>
      <c r="KJ322" s="47"/>
      <c r="KK322" s="47"/>
      <c r="KL322" s="47"/>
      <c r="KM322" s="47"/>
      <c r="KN322" s="47"/>
      <c r="KO322" s="47"/>
      <c r="KP322" s="47"/>
      <c r="KQ322" s="47"/>
      <c r="KR322" s="47"/>
      <c r="KS322" s="47"/>
      <c r="KT322" s="47"/>
      <c r="KU322" s="47"/>
      <c r="KV322" s="47"/>
      <c r="KW322" s="47"/>
      <c r="KX322" s="47"/>
      <c r="KY322" s="47"/>
      <c r="KZ322" s="47"/>
      <c r="LA322" s="47"/>
      <c r="LB322" s="47"/>
      <c r="LC322" s="47"/>
      <c r="LD322" s="47"/>
      <c r="LE322" s="47"/>
      <c r="LF322" s="47"/>
      <c r="LG322" s="47"/>
      <c r="LH322" s="47"/>
      <c r="LI322" s="47"/>
      <c r="LJ322" s="47"/>
      <c r="LK322" s="47"/>
      <c r="LL322" s="47"/>
      <c r="LM322" s="47"/>
      <c r="LN322" s="47"/>
      <c r="LO322" s="47"/>
      <c r="LP322" s="47"/>
      <c r="LQ322" s="47"/>
      <c r="LR322" s="47"/>
      <c r="LS322" s="47"/>
      <c r="LT322" s="47"/>
      <c r="LU322" s="47"/>
      <c r="LV322" s="47"/>
      <c r="LW322" s="47"/>
      <c r="LX322" s="47"/>
      <c r="LY322" s="47"/>
      <c r="LZ322" s="47"/>
      <c r="MA322" s="47"/>
      <c r="MB322" s="47"/>
      <c r="MC322" s="47"/>
      <c r="MD322" s="47"/>
      <c r="ME322" s="47"/>
      <c r="MF322" s="47"/>
      <c r="MG322" s="47"/>
      <c r="MH322" s="47"/>
      <c r="MI322" s="47"/>
      <c r="MJ322" s="47"/>
      <c r="MK322" s="47"/>
      <c r="ML322" s="47"/>
      <c r="MM322" s="47"/>
      <c r="MN322" s="47"/>
      <c r="MO322" s="47"/>
      <c r="MP322" s="47"/>
      <c r="MQ322" s="47"/>
      <c r="MR322" s="47"/>
      <c r="MS322" s="47"/>
      <c r="MT322" s="47"/>
      <c r="MU322" s="47"/>
      <c r="MV322" s="47"/>
      <c r="MW322" s="47"/>
      <c r="MX322" s="47"/>
      <c r="MY322" s="47"/>
      <c r="MZ322" s="47"/>
      <c r="NA322" s="47"/>
      <c r="NB322" s="47"/>
      <c r="NC322" s="47"/>
      <c r="ND322" s="47"/>
      <c r="NE322" s="47"/>
      <c r="NF322" s="47"/>
      <c r="NG322" s="47"/>
      <c r="NH322" s="47"/>
      <c r="NI322" s="47"/>
      <c r="NJ322" s="47"/>
      <c r="NK322" s="47"/>
      <c r="NL322" s="47"/>
      <c r="NM322" s="47"/>
      <c r="NN322" s="47"/>
      <c r="NO322" s="47"/>
      <c r="NP322" s="47"/>
      <c r="NQ322" s="47"/>
      <c r="NR322" s="47"/>
      <c r="NS322" s="47"/>
      <c r="NT322" s="47"/>
      <c r="NU322" s="47"/>
      <c r="NV322" s="47"/>
      <c r="NW322" s="47"/>
      <c r="NX322" s="47"/>
      <c r="NY322" s="47"/>
      <c r="NZ322" s="47"/>
      <c r="OA322" s="47"/>
      <c r="OB322" s="47"/>
      <c r="OC322" s="47"/>
      <c r="OD322" s="47"/>
      <c r="OE322" s="47"/>
      <c r="OF322" s="47"/>
      <c r="OG322" s="47"/>
      <c r="OH322" s="47"/>
      <c r="OI322" s="47"/>
      <c r="OJ322" s="47"/>
      <c r="OK322" s="47"/>
      <c r="OL322" s="47"/>
      <c r="OM322" s="47"/>
      <c r="ON322" s="47"/>
      <c r="OO322" s="47"/>
      <c r="OP322" s="47"/>
      <c r="OQ322" s="47"/>
      <c r="OR322" s="47"/>
      <c r="OS322" s="47"/>
      <c r="OT322" s="47"/>
      <c r="OU322" s="47"/>
      <c r="OV322" s="47"/>
      <c r="OW322" s="47"/>
      <c r="OX322" s="47"/>
      <c r="OY322" s="47"/>
      <c r="OZ322" s="47"/>
      <c r="PA322" s="47"/>
      <c r="PB322" s="47"/>
      <c r="PC322" s="47"/>
      <c r="PD322" s="47"/>
      <c r="PE322" s="47"/>
      <c r="PF322" s="47"/>
      <c r="PG322" s="47"/>
      <c r="PH322" s="47"/>
      <c r="PI322" s="47"/>
      <c r="PJ322" s="47"/>
      <c r="PK322" s="47"/>
      <c r="PL322" s="47"/>
      <c r="PM322" s="47"/>
      <c r="PN322" s="47"/>
      <c r="PO322" s="47"/>
      <c r="PP322" s="47"/>
      <c r="PQ322" s="47"/>
      <c r="PR322" s="47"/>
      <c r="PS322" s="47"/>
      <c r="PT322" s="47"/>
      <c r="PU322" s="47"/>
      <c r="PV322" s="47"/>
      <c r="PW322" s="47"/>
      <c r="PX322" s="47"/>
      <c r="PY322" s="47"/>
      <c r="PZ322" s="47"/>
      <c r="QA322" s="47"/>
      <c r="QB322" s="47"/>
      <c r="QC322" s="47"/>
      <c r="QD322" s="47"/>
      <c r="QE322" s="47"/>
      <c r="QF322" s="47"/>
      <c r="QG322" s="47"/>
      <c r="QH322" s="47"/>
      <c r="QI322" s="47"/>
      <c r="QJ322" s="47"/>
      <c r="QK322" s="47"/>
      <c r="QL322" s="47"/>
      <c r="QM322" s="47"/>
      <c r="QN322" s="47"/>
      <c r="QO322" s="47"/>
      <c r="QP322" s="47"/>
      <c r="QQ322" s="47"/>
      <c r="QR322" s="47"/>
      <c r="QS322" s="47"/>
      <c r="QT322" s="47"/>
      <c r="QU322" s="47"/>
      <c r="QV322" s="47"/>
      <c r="QW322" s="47"/>
      <c r="QX322" s="47"/>
      <c r="QY322" s="47"/>
      <c r="QZ322" s="47"/>
      <c r="RA322" s="47"/>
      <c r="RB322" s="47"/>
      <c r="RC322" s="47"/>
      <c r="RD322" s="47"/>
      <c r="RE322" s="47"/>
      <c r="RF322" s="47"/>
      <c r="RG322" s="47"/>
      <c r="RH322" s="47"/>
      <c r="RI322" s="47"/>
      <c r="RJ322" s="47"/>
      <c r="RK322" s="47"/>
      <c r="RL322" s="47"/>
      <c r="RM322" s="47"/>
      <c r="RN322" s="47"/>
      <c r="RO322" s="47"/>
      <c r="RP322" s="47"/>
      <c r="RQ322" s="47"/>
      <c r="RR322" s="47"/>
      <c r="RS322" s="47"/>
      <c r="RT322" s="47"/>
      <c r="RU322" s="47"/>
      <c r="RV322" s="47"/>
      <c r="RW322" s="47"/>
      <c r="RX322" s="47"/>
      <c r="RY322" s="47"/>
      <c r="RZ322" s="47"/>
      <c r="SA322" s="47"/>
    </row>
    <row r="323" spans="1:495" s="48" customFormat="1" ht="15" customHeight="1">
      <c r="A323" s="157" t="s">
        <v>198</v>
      </c>
      <c r="B323" s="73" t="s">
        <v>199</v>
      </c>
      <c r="C323" s="35" t="s">
        <v>4</v>
      </c>
      <c r="D323" s="20">
        <f>SUM(D324:D327)</f>
        <v>99952.6</v>
      </c>
      <c r="E323" s="20">
        <v>0</v>
      </c>
      <c r="F323" s="20">
        <f>F324+F325+F326</f>
        <v>0</v>
      </c>
      <c r="G323" s="1">
        <f t="shared" ref="G323:G324" si="125">F323/D323</f>
        <v>0</v>
      </c>
      <c r="H323" s="94" t="s">
        <v>212</v>
      </c>
      <c r="I323" s="94" t="s">
        <v>214</v>
      </c>
      <c r="J323" s="78" t="s">
        <v>146</v>
      </c>
      <c r="K323" s="75" t="s">
        <v>211</v>
      </c>
      <c r="L323" s="75" t="s">
        <v>302</v>
      </c>
      <c r="M323" s="77">
        <v>807</v>
      </c>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c r="BC323" s="47"/>
      <c r="BD323" s="47"/>
      <c r="BE323" s="47"/>
      <c r="BF323" s="47"/>
      <c r="BG323" s="47"/>
      <c r="BH323" s="47"/>
      <c r="BI323" s="47"/>
      <c r="BJ323" s="47"/>
      <c r="BK323" s="47"/>
      <c r="BL323" s="47"/>
      <c r="BM323" s="47"/>
      <c r="BN323" s="47"/>
      <c r="BO323" s="47"/>
      <c r="BP323" s="47"/>
      <c r="BQ323" s="47"/>
      <c r="BR323" s="47"/>
      <c r="BS323" s="47"/>
      <c r="BT323" s="47"/>
      <c r="BU323" s="47"/>
      <c r="BV323" s="47"/>
      <c r="BW323" s="47"/>
      <c r="BX323" s="47"/>
      <c r="BY323" s="47"/>
      <c r="BZ323" s="47"/>
      <c r="CA323" s="47"/>
      <c r="CB323" s="47"/>
      <c r="CC323" s="47"/>
      <c r="CD323" s="47"/>
      <c r="CE323" s="47"/>
      <c r="CF323" s="47"/>
      <c r="CG323" s="47"/>
      <c r="CH323" s="47"/>
      <c r="CI323" s="47"/>
      <c r="CJ323" s="47"/>
      <c r="CK323" s="47"/>
      <c r="CL323" s="47"/>
      <c r="CM323" s="47"/>
      <c r="CN323" s="47"/>
      <c r="CO323" s="47"/>
      <c r="CP323" s="47"/>
      <c r="CQ323" s="47"/>
      <c r="CR323" s="47"/>
      <c r="CS323" s="47"/>
      <c r="CT323" s="47"/>
      <c r="CU323" s="47"/>
      <c r="CV323" s="47"/>
      <c r="CW323" s="47"/>
      <c r="CX323" s="47"/>
      <c r="CY323" s="47"/>
      <c r="CZ323" s="47"/>
      <c r="DA323" s="47"/>
      <c r="DB323" s="47"/>
      <c r="DC323" s="47"/>
      <c r="DD323" s="47"/>
      <c r="DE323" s="47"/>
      <c r="DF323" s="47"/>
      <c r="DG323" s="47"/>
      <c r="DH323" s="47"/>
      <c r="DI323" s="47"/>
      <c r="DJ323" s="47"/>
      <c r="DK323" s="47"/>
      <c r="DL323" s="47"/>
      <c r="DM323" s="47"/>
      <c r="DN323" s="47"/>
      <c r="DO323" s="47"/>
      <c r="DP323" s="47"/>
      <c r="DQ323" s="47"/>
      <c r="DR323" s="47"/>
      <c r="DS323" s="47"/>
      <c r="DT323" s="47"/>
      <c r="DU323" s="47"/>
      <c r="DV323" s="47"/>
      <c r="DW323" s="47"/>
      <c r="DX323" s="47"/>
      <c r="DY323" s="47"/>
      <c r="DZ323" s="47"/>
      <c r="EA323" s="47"/>
      <c r="EB323" s="47"/>
      <c r="EC323" s="47"/>
      <c r="ED323" s="47"/>
      <c r="EE323" s="47"/>
      <c r="EF323" s="47"/>
      <c r="EG323" s="47"/>
      <c r="EH323" s="47"/>
      <c r="EI323" s="47"/>
      <c r="EJ323" s="47"/>
      <c r="EK323" s="47"/>
      <c r="EL323" s="47"/>
      <c r="EM323" s="47"/>
      <c r="EN323" s="47"/>
      <c r="EO323" s="47"/>
      <c r="EP323" s="47"/>
      <c r="EQ323" s="47"/>
      <c r="ER323" s="47"/>
      <c r="ES323" s="47"/>
      <c r="ET323" s="47"/>
      <c r="EU323" s="47"/>
      <c r="EV323" s="47"/>
      <c r="EW323" s="47"/>
      <c r="EX323" s="47"/>
      <c r="EY323" s="47"/>
      <c r="EZ323" s="47"/>
      <c r="FA323" s="47"/>
      <c r="FB323" s="47"/>
      <c r="FC323" s="47"/>
      <c r="FD323" s="47"/>
      <c r="FE323" s="47"/>
      <c r="FF323" s="47"/>
      <c r="FG323" s="47"/>
      <c r="FH323" s="47"/>
      <c r="FI323" s="47"/>
      <c r="FJ323" s="47"/>
      <c r="FK323" s="47"/>
      <c r="FL323" s="47"/>
      <c r="FM323" s="47"/>
      <c r="FN323" s="47"/>
      <c r="FO323" s="47"/>
      <c r="FP323" s="47"/>
      <c r="FQ323" s="47"/>
      <c r="FR323" s="47"/>
      <c r="FS323" s="47"/>
      <c r="FT323" s="47"/>
      <c r="FU323" s="47"/>
      <c r="FV323" s="47"/>
      <c r="FW323" s="47"/>
      <c r="FX323" s="47"/>
      <c r="FY323" s="47"/>
      <c r="FZ323" s="47"/>
      <c r="GA323" s="47"/>
      <c r="GB323" s="47"/>
      <c r="GC323" s="47"/>
      <c r="GD323" s="47"/>
      <c r="GE323" s="47"/>
      <c r="GF323" s="47"/>
      <c r="GG323" s="47"/>
      <c r="GH323" s="47"/>
      <c r="GI323" s="47"/>
      <c r="GJ323" s="47"/>
      <c r="GK323" s="47"/>
      <c r="GL323" s="47"/>
      <c r="GM323" s="47"/>
      <c r="GN323" s="47"/>
      <c r="GO323" s="47"/>
      <c r="GP323" s="47"/>
      <c r="GQ323" s="47"/>
      <c r="GR323" s="47"/>
      <c r="GS323" s="47"/>
      <c r="GT323" s="47"/>
      <c r="GU323" s="47"/>
      <c r="GV323" s="47"/>
      <c r="GW323" s="47"/>
      <c r="GX323" s="47"/>
      <c r="GY323" s="47"/>
      <c r="GZ323" s="47"/>
      <c r="HA323" s="47"/>
      <c r="HB323" s="47"/>
      <c r="HC323" s="47"/>
      <c r="HD323" s="47"/>
      <c r="HE323" s="47"/>
      <c r="HF323" s="47"/>
      <c r="HG323" s="47"/>
      <c r="HH323" s="47"/>
      <c r="HI323" s="47"/>
      <c r="HJ323" s="47"/>
      <c r="HK323" s="47"/>
      <c r="HL323" s="47"/>
      <c r="HM323" s="47"/>
      <c r="HN323" s="47"/>
      <c r="HO323" s="47"/>
      <c r="HP323" s="47"/>
      <c r="HQ323" s="47"/>
      <c r="HR323" s="47"/>
      <c r="HS323" s="47"/>
      <c r="HT323" s="47"/>
      <c r="HU323" s="47"/>
      <c r="HV323" s="47"/>
      <c r="HW323" s="47"/>
      <c r="HX323" s="47"/>
      <c r="HY323" s="47"/>
      <c r="HZ323" s="47"/>
      <c r="IA323" s="47"/>
      <c r="IB323" s="47"/>
      <c r="IC323" s="47"/>
      <c r="ID323" s="47"/>
      <c r="IE323" s="47"/>
      <c r="IF323" s="47"/>
      <c r="IG323" s="47"/>
      <c r="IH323" s="47"/>
      <c r="II323" s="47"/>
      <c r="IJ323" s="47"/>
      <c r="IK323" s="47"/>
      <c r="IL323" s="47"/>
      <c r="IM323" s="47"/>
      <c r="IN323" s="47"/>
      <c r="IO323" s="47"/>
      <c r="IP323" s="47"/>
      <c r="IQ323" s="47"/>
      <c r="IR323" s="47"/>
      <c r="IS323" s="47"/>
      <c r="IT323" s="47"/>
      <c r="IU323" s="47"/>
      <c r="IV323" s="47"/>
      <c r="IW323" s="47"/>
      <c r="IX323" s="47"/>
      <c r="IY323" s="47"/>
      <c r="IZ323" s="47"/>
      <c r="JA323" s="47"/>
      <c r="JB323" s="47"/>
      <c r="JC323" s="47"/>
      <c r="JD323" s="47"/>
      <c r="JE323" s="47"/>
      <c r="JF323" s="47"/>
      <c r="JG323" s="47"/>
      <c r="JH323" s="47"/>
      <c r="JI323" s="47"/>
      <c r="JJ323" s="47"/>
      <c r="JK323" s="47"/>
      <c r="JL323" s="47"/>
      <c r="JM323" s="47"/>
      <c r="JN323" s="47"/>
      <c r="JO323" s="47"/>
      <c r="JP323" s="47"/>
      <c r="JQ323" s="47"/>
      <c r="JR323" s="47"/>
      <c r="JS323" s="47"/>
      <c r="JT323" s="47"/>
      <c r="JU323" s="47"/>
      <c r="JV323" s="47"/>
      <c r="JW323" s="47"/>
      <c r="JX323" s="47"/>
      <c r="JY323" s="47"/>
      <c r="JZ323" s="47"/>
      <c r="KA323" s="47"/>
      <c r="KB323" s="47"/>
      <c r="KC323" s="47"/>
      <c r="KD323" s="47"/>
      <c r="KE323" s="47"/>
      <c r="KF323" s="47"/>
      <c r="KG323" s="47"/>
      <c r="KH323" s="47"/>
      <c r="KI323" s="47"/>
      <c r="KJ323" s="47"/>
      <c r="KK323" s="47"/>
      <c r="KL323" s="47"/>
      <c r="KM323" s="47"/>
      <c r="KN323" s="47"/>
      <c r="KO323" s="47"/>
      <c r="KP323" s="47"/>
      <c r="KQ323" s="47"/>
      <c r="KR323" s="47"/>
      <c r="KS323" s="47"/>
      <c r="KT323" s="47"/>
      <c r="KU323" s="47"/>
      <c r="KV323" s="47"/>
      <c r="KW323" s="47"/>
      <c r="KX323" s="47"/>
      <c r="KY323" s="47"/>
      <c r="KZ323" s="47"/>
      <c r="LA323" s="47"/>
      <c r="LB323" s="47"/>
      <c r="LC323" s="47"/>
      <c r="LD323" s="47"/>
      <c r="LE323" s="47"/>
      <c r="LF323" s="47"/>
      <c r="LG323" s="47"/>
      <c r="LH323" s="47"/>
      <c r="LI323" s="47"/>
      <c r="LJ323" s="47"/>
      <c r="LK323" s="47"/>
      <c r="LL323" s="47"/>
      <c r="LM323" s="47"/>
      <c r="LN323" s="47"/>
      <c r="LO323" s="47"/>
      <c r="LP323" s="47"/>
      <c r="LQ323" s="47"/>
      <c r="LR323" s="47"/>
      <c r="LS323" s="47"/>
      <c r="LT323" s="47"/>
      <c r="LU323" s="47"/>
      <c r="LV323" s="47"/>
      <c r="LW323" s="47"/>
      <c r="LX323" s="47"/>
      <c r="LY323" s="47"/>
      <c r="LZ323" s="47"/>
      <c r="MA323" s="47"/>
      <c r="MB323" s="47"/>
      <c r="MC323" s="47"/>
      <c r="MD323" s="47"/>
      <c r="ME323" s="47"/>
      <c r="MF323" s="47"/>
      <c r="MG323" s="47"/>
      <c r="MH323" s="47"/>
      <c r="MI323" s="47"/>
      <c r="MJ323" s="47"/>
      <c r="MK323" s="47"/>
      <c r="ML323" s="47"/>
      <c r="MM323" s="47"/>
      <c r="MN323" s="47"/>
      <c r="MO323" s="47"/>
      <c r="MP323" s="47"/>
      <c r="MQ323" s="47"/>
      <c r="MR323" s="47"/>
      <c r="MS323" s="47"/>
      <c r="MT323" s="47"/>
      <c r="MU323" s="47"/>
      <c r="MV323" s="47"/>
      <c r="MW323" s="47"/>
      <c r="MX323" s="47"/>
      <c r="MY323" s="47"/>
      <c r="MZ323" s="47"/>
      <c r="NA323" s="47"/>
      <c r="NB323" s="47"/>
      <c r="NC323" s="47"/>
      <c r="ND323" s="47"/>
      <c r="NE323" s="47"/>
      <c r="NF323" s="47"/>
      <c r="NG323" s="47"/>
      <c r="NH323" s="47"/>
      <c r="NI323" s="47"/>
      <c r="NJ323" s="47"/>
      <c r="NK323" s="47"/>
      <c r="NL323" s="47"/>
      <c r="NM323" s="47"/>
      <c r="NN323" s="47"/>
      <c r="NO323" s="47"/>
      <c r="NP323" s="47"/>
      <c r="NQ323" s="47"/>
      <c r="NR323" s="47"/>
      <c r="NS323" s="47"/>
      <c r="NT323" s="47"/>
      <c r="NU323" s="47"/>
      <c r="NV323" s="47"/>
      <c r="NW323" s="47"/>
      <c r="NX323" s="47"/>
      <c r="NY323" s="47"/>
      <c r="NZ323" s="47"/>
      <c r="OA323" s="47"/>
      <c r="OB323" s="47"/>
      <c r="OC323" s="47"/>
      <c r="OD323" s="47"/>
      <c r="OE323" s="47"/>
      <c r="OF323" s="47"/>
      <c r="OG323" s="47"/>
      <c r="OH323" s="47"/>
      <c r="OI323" s="47"/>
      <c r="OJ323" s="47"/>
      <c r="OK323" s="47"/>
      <c r="OL323" s="47"/>
      <c r="OM323" s="47"/>
      <c r="ON323" s="47"/>
      <c r="OO323" s="47"/>
      <c r="OP323" s="47"/>
      <c r="OQ323" s="47"/>
      <c r="OR323" s="47"/>
      <c r="OS323" s="47"/>
      <c r="OT323" s="47"/>
      <c r="OU323" s="47"/>
      <c r="OV323" s="47"/>
      <c r="OW323" s="47"/>
      <c r="OX323" s="47"/>
      <c r="OY323" s="47"/>
      <c r="OZ323" s="47"/>
      <c r="PA323" s="47"/>
      <c r="PB323" s="47"/>
      <c r="PC323" s="47"/>
      <c r="PD323" s="47"/>
      <c r="PE323" s="47"/>
      <c r="PF323" s="47"/>
      <c r="PG323" s="47"/>
      <c r="PH323" s="47"/>
      <c r="PI323" s="47"/>
      <c r="PJ323" s="47"/>
      <c r="PK323" s="47"/>
      <c r="PL323" s="47"/>
      <c r="PM323" s="47"/>
      <c r="PN323" s="47"/>
      <c r="PO323" s="47"/>
      <c r="PP323" s="47"/>
      <c r="PQ323" s="47"/>
      <c r="PR323" s="47"/>
      <c r="PS323" s="47"/>
      <c r="PT323" s="47"/>
      <c r="PU323" s="47"/>
      <c r="PV323" s="47"/>
      <c r="PW323" s="47"/>
      <c r="PX323" s="47"/>
      <c r="PY323" s="47"/>
      <c r="PZ323" s="47"/>
      <c r="QA323" s="47"/>
      <c r="QB323" s="47"/>
      <c r="QC323" s="47"/>
      <c r="QD323" s="47"/>
      <c r="QE323" s="47"/>
      <c r="QF323" s="47"/>
      <c r="QG323" s="47"/>
      <c r="QH323" s="47"/>
      <c r="QI323" s="47"/>
      <c r="QJ323" s="47"/>
      <c r="QK323" s="47"/>
      <c r="QL323" s="47"/>
      <c r="QM323" s="47"/>
      <c r="QN323" s="47"/>
      <c r="QO323" s="47"/>
      <c r="QP323" s="47"/>
      <c r="QQ323" s="47"/>
      <c r="QR323" s="47"/>
      <c r="QS323" s="47"/>
      <c r="QT323" s="47"/>
      <c r="QU323" s="47"/>
      <c r="QV323" s="47"/>
      <c r="QW323" s="47"/>
      <c r="QX323" s="47"/>
      <c r="QY323" s="47"/>
      <c r="QZ323" s="47"/>
      <c r="RA323" s="47"/>
      <c r="RB323" s="47"/>
      <c r="RC323" s="47"/>
      <c r="RD323" s="47"/>
      <c r="RE323" s="47"/>
      <c r="RF323" s="47"/>
      <c r="RG323" s="47"/>
      <c r="RH323" s="47"/>
      <c r="RI323" s="47"/>
      <c r="RJ323" s="47"/>
      <c r="RK323" s="47"/>
      <c r="RL323" s="47"/>
      <c r="RM323" s="47"/>
      <c r="RN323" s="47"/>
      <c r="RO323" s="47"/>
      <c r="RP323" s="47"/>
      <c r="RQ323" s="47"/>
      <c r="RR323" s="47"/>
      <c r="RS323" s="47"/>
      <c r="RT323" s="47"/>
      <c r="RU323" s="47"/>
      <c r="RV323" s="47"/>
      <c r="RW323" s="47"/>
      <c r="RX323" s="47"/>
      <c r="RY323" s="47"/>
      <c r="RZ323" s="47"/>
      <c r="SA323" s="47"/>
    </row>
    <row r="324" spans="1:495" s="48" customFormat="1" ht="15" customHeight="1">
      <c r="A324" s="157"/>
      <c r="B324" s="73"/>
      <c r="C324" s="35" t="s">
        <v>5</v>
      </c>
      <c r="D324" s="20">
        <v>2498.8000000000002</v>
      </c>
      <c r="E324" s="20">
        <v>0</v>
      </c>
      <c r="F324" s="20">
        <v>0</v>
      </c>
      <c r="G324" s="1">
        <f t="shared" si="125"/>
        <v>0</v>
      </c>
      <c r="H324" s="85"/>
      <c r="I324" s="85"/>
      <c r="J324" s="79"/>
      <c r="K324" s="75"/>
      <c r="L324" s="75"/>
      <c r="M324" s="7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c r="BC324" s="47"/>
      <c r="BD324" s="47"/>
      <c r="BE324" s="47"/>
      <c r="BF324" s="47"/>
      <c r="BG324" s="47"/>
      <c r="BH324" s="47"/>
      <c r="BI324" s="47"/>
      <c r="BJ324" s="47"/>
      <c r="BK324" s="47"/>
      <c r="BL324" s="47"/>
      <c r="BM324" s="47"/>
      <c r="BN324" s="47"/>
      <c r="BO324" s="47"/>
      <c r="BP324" s="47"/>
      <c r="BQ324" s="47"/>
      <c r="BR324" s="47"/>
      <c r="BS324" s="47"/>
      <c r="BT324" s="47"/>
      <c r="BU324" s="47"/>
      <c r="BV324" s="47"/>
      <c r="BW324" s="47"/>
      <c r="BX324" s="47"/>
      <c r="BY324" s="47"/>
      <c r="BZ324" s="47"/>
      <c r="CA324" s="47"/>
      <c r="CB324" s="47"/>
      <c r="CC324" s="47"/>
      <c r="CD324" s="47"/>
      <c r="CE324" s="47"/>
      <c r="CF324" s="47"/>
      <c r="CG324" s="47"/>
      <c r="CH324" s="47"/>
      <c r="CI324" s="47"/>
      <c r="CJ324" s="47"/>
      <c r="CK324" s="47"/>
      <c r="CL324" s="47"/>
      <c r="CM324" s="47"/>
      <c r="CN324" s="47"/>
      <c r="CO324" s="47"/>
      <c r="CP324" s="47"/>
      <c r="CQ324" s="47"/>
      <c r="CR324" s="47"/>
      <c r="CS324" s="47"/>
      <c r="CT324" s="47"/>
      <c r="CU324" s="47"/>
      <c r="CV324" s="47"/>
      <c r="CW324" s="47"/>
      <c r="CX324" s="47"/>
      <c r="CY324" s="47"/>
      <c r="CZ324" s="47"/>
      <c r="DA324" s="47"/>
      <c r="DB324" s="47"/>
      <c r="DC324" s="47"/>
      <c r="DD324" s="47"/>
      <c r="DE324" s="47"/>
      <c r="DF324" s="47"/>
      <c r="DG324" s="47"/>
      <c r="DH324" s="47"/>
      <c r="DI324" s="47"/>
      <c r="DJ324" s="47"/>
      <c r="DK324" s="47"/>
      <c r="DL324" s="47"/>
      <c r="DM324" s="47"/>
      <c r="DN324" s="47"/>
      <c r="DO324" s="47"/>
      <c r="DP324" s="47"/>
      <c r="DQ324" s="47"/>
      <c r="DR324" s="47"/>
      <c r="DS324" s="47"/>
      <c r="DT324" s="47"/>
      <c r="DU324" s="47"/>
      <c r="DV324" s="47"/>
      <c r="DW324" s="47"/>
      <c r="DX324" s="47"/>
      <c r="DY324" s="47"/>
      <c r="DZ324" s="47"/>
      <c r="EA324" s="47"/>
      <c r="EB324" s="47"/>
      <c r="EC324" s="47"/>
      <c r="ED324" s="47"/>
      <c r="EE324" s="47"/>
      <c r="EF324" s="47"/>
      <c r="EG324" s="47"/>
      <c r="EH324" s="47"/>
      <c r="EI324" s="47"/>
      <c r="EJ324" s="47"/>
      <c r="EK324" s="47"/>
      <c r="EL324" s="47"/>
      <c r="EM324" s="47"/>
      <c r="EN324" s="47"/>
      <c r="EO324" s="47"/>
      <c r="EP324" s="47"/>
      <c r="EQ324" s="47"/>
      <c r="ER324" s="47"/>
      <c r="ES324" s="47"/>
      <c r="ET324" s="47"/>
      <c r="EU324" s="47"/>
      <c r="EV324" s="47"/>
      <c r="EW324" s="47"/>
      <c r="EX324" s="47"/>
      <c r="EY324" s="47"/>
      <c r="EZ324" s="47"/>
      <c r="FA324" s="47"/>
      <c r="FB324" s="47"/>
      <c r="FC324" s="47"/>
      <c r="FD324" s="47"/>
      <c r="FE324" s="47"/>
      <c r="FF324" s="47"/>
      <c r="FG324" s="47"/>
      <c r="FH324" s="47"/>
      <c r="FI324" s="47"/>
      <c r="FJ324" s="47"/>
      <c r="FK324" s="47"/>
      <c r="FL324" s="47"/>
      <c r="FM324" s="47"/>
      <c r="FN324" s="47"/>
      <c r="FO324" s="47"/>
      <c r="FP324" s="47"/>
      <c r="FQ324" s="47"/>
      <c r="FR324" s="47"/>
      <c r="FS324" s="47"/>
      <c r="FT324" s="47"/>
      <c r="FU324" s="47"/>
      <c r="FV324" s="47"/>
      <c r="FW324" s="47"/>
      <c r="FX324" s="47"/>
      <c r="FY324" s="47"/>
      <c r="FZ324" s="47"/>
      <c r="GA324" s="47"/>
      <c r="GB324" s="47"/>
      <c r="GC324" s="47"/>
      <c r="GD324" s="47"/>
      <c r="GE324" s="47"/>
      <c r="GF324" s="47"/>
      <c r="GG324" s="47"/>
      <c r="GH324" s="47"/>
      <c r="GI324" s="47"/>
      <c r="GJ324" s="47"/>
      <c r="GK324" s="47"/>
      <c r="GL324" s="47"/>
      <c r="GM324" s="47"/>
      <c r="GN324" s="47"/>
      <c r="GO324" s="47"/>
      <c r="GP324" s="47"/>
      <c r="GQ324" s="47"/>
      <c r="GR324" s="47"/>
      <c r="GS324" s="47"/>
      <c r="GT324" s="47"/>
      <c r="GU324" s="47"/>
      <c r="GV324" s="47"/>
      <c r="GW324" s="47"/>
      <c r="GX324" s="47"/>
      <c r="GY324" s="47"/>
      <c r="GZ324" s="47"/>
      <c r="HA324" s="47"/>
      <c r="HB324" s="47"/>
      <c r="HC324" s="47"/>
      <c r="HD324" s="47"/>
      <c r="HE324" s="47"/>
      <c r="HF324" s="47"/>
      <c r="HG324" s="47"/>
      <c r="HH324" s="47"/>
      <c r="HI324" s="47"/>
      <c r="HJ324" s="47"/>
      <c r="HK324" s="47"/>
      <c r="HL324" s="47"/>
      <c r="HM324" s="47"/>
      <c r="HN324" s="47"/>
      <c r="HO324" s="47"/>
      <c r="HP324" s="47"/>
      <c r="HQ324" s="47"/>
      <c r="HR324" s="47"/>
      <c r="HS324" s="47"/>
      <c r="HT324" s="47"/>
      <c r="HU324" s="47"/>
      <c r="HV324" s="47"/>
      <c r="HW324" s="47"/>
      <c r="HX324" s="47"/>
      <c r="HY324" s="47"/>
      <c r="HZ324" s="47"/>
      <c r="IA324" s="47"/>
      <c r="IB324" s="47"/>
      <c r="IC324" s="47"/>
      <c r="ID324" s="47"/>
      <c r="IE324" s="47"/>
      <c r="IF324" s="47"/>
      <c r="IG324" s="47"/>
      <c r="IH324" s="47"/>
      <c r="II324" s="47"/>
      <c r="IJ324" s="47"/>
      <c r="IK324" s="47"/>
      <c r="IL324" s="47"/>
      <c r="IM324" s="47"/>
      <c r="IN324" s="47"/>
      <c r="IO324" s="47"/>
      <c r="IP324" s="47"/>
      <c r="IQ324" s="47"/>
      <c r="IR324" s="47"/>
      <c r="IS324" s="47"/>
      <c r="IT324" s="47"/>
      <c r="IU324" s="47"/>
      <c r="IV324" s="47"/>
      <c r="IW324" s="47"/>
      <c r="IX324" s="47"/>
      <c r="IY324" s="47"/>
      <c r="IZ324" s="47"/>
      <c r="JA324" s="47"/>
      <c r="JB324" s="47"/>
      <c r="JC324" s="47"/>
      <c r="JD324" s="47"/>
      <c r="JE324" s="47"/>
      <c r="JF324" s="47"/>
      <c r="JG324" s="47"/>
      <c r="JH324" s="47"/>
      <c r="JI324" s="47"/>
      <c r="JJ324" s="47"/>
      <c r="JK324" s="47"/>
      <c r="JL324" s="47"/>
      <c r="JM324" s="47"/>
      <c r="JN324" s="47"/>
      <c r="JO324" s="47"/>
      <c r="JP324" s="47"/>
      <c r="JQ324" s="47"/>
      <c r="JR324" s="47"/>
      <c r="JS324" s="47"/>
      <c r="JT324" s="47"/>
      <c r="JU324" s="47"/>
      <c r="JV324" s="47"/>
      <c r="JW324" s="47"/>
      <c r="JX324" s="47"/>
      <c r="JY324" s="47"/>
      <c r="JZ324" s="47"/>
      <c r="KA324" s="47"/>
      <c r="KB324" s="47"/>
      <c r="KC324" s="47"/>
      <c r="KD324" s="47"/>
      <c r="KE324" s="47"/>
      <c r="KF324" s="47"/>
      <c r="KG324" s="47"/>
      <c r="KH324" s="47"/>
      <c r="KI324" s="47"/>
      <c r="KJ324" s="47"/>
      <c r="KK324" s="47"/>
      <c r="KL324" s="47"/>
      <c r="KM324" s="47"/>
      <c r="KN324" s="47"/>
      <c r="KO324" s="47"/>
      <c r="KP324" s="47"/>
      <c r="KQ324" s="47"/>
      <c r="KR324" s="47"/>
      <c r="KS324" s="47"/>
      <c r="KT324" s="47"/>
      <c r="KU324" s="47"/>
      <c r="KV324" s="47"/>
      <c r="KW324" s="47"/>
      <c r="KX324" s="47"/>
      <c r="KY324" s="47"/>
      <c r="KZ324" s="47"/>
      <c r="LA324" s="47"/>
      <c r="LB324" s="47"/>
      <c r="LC324" s="47"/>
      <c r="LD324" s="47"/>
      <c r="LE324" s="47"/>
      <c r="LF324" s="47"/>
      <c r="LG324" s="47"/>
      <c r="LH324" s="47"/>
      <c r="LI324" s="47"/>
      <c r="LJ324" s="47"/>
      <c r="LK324" s="47"/>
      <c r="LL324" s="47"/>
      <c r="LM324" s="47"/>
      <c r="LN324" s="47"/>
      <c r="LO324" s="47"/>
      <c r="LP324" s="47"/>
      <c r="LQ324" s="47"/>
      <c r="LR324" s="47"/>
      <c r="LS324" s="47"/>
      <c r="LT324" s="47"/>
      <c r="LU324" s="47"/>
      <c r="LV324" s="47"/>
      <c r="LW324" s="47"/>
      <c r="LX324" s="47"/>
      <c r="LY324" s="47"/>
      <c r="LZ324" s="47"/>
      <c r="MA324" s="47"/>
      <c r="MB324" s="47"/>
      <c r="MC324" s="47"/>
      <c r="MD324" s="47"/>
      <c r="ME324" s="47"/>
      <c r="MF324" s="47"/>
      <c r="MG324" s="47"/>
      <c r="MH324" s="47"/>
      <c r="MI324" s="47"/>
      <c r="MJ324" s="47"/>
      <c r="MK324" s="47"/>
      <c r="ML324" s="47"/>
      <c r="MM324" s="47"/>
      <c r="MN324" s="47"/>
      <c r="MO324" s="47"/>
      <c r="MP324" s="47"/>
      <c r="MQ324" s="47"/>
      <c r="MR324" s="47"/>
      <c r="MS324" s="47"/>
      <c r="MT324" s="47"/>
      <c r="MU324" s="47"/>
      <c r="MV324" s="47"/>
      <c r="MW324" s="47"/>
      <c r="MX324" s="47"/>
      <c r="MY324" s="47"/>
      <c r="MZ324" s="47"/>
      <c r="NA324" s="47"/>
      <c r="NB324" s="47"/>
      <c r="NC324" s="47"/>
      <c r="ND324" s="47"/>
      <c r="NE324" s="47"/>
      <c r="NF324" s="47"/>
      <c r="NG324" s="47"/>
      <c r="NH324" s="47"/>
      <c r="NI324" s="47"/>
      <c r="NJ324" s="47"/>
      <c r="NK324" s="47"/>
      <c r="NL324" s="47"/>
      <c r="NM324" s="47"/>
      <c r="NN324" s="47"/>
      <c r="NO324" s="47"/>
      <c r="NP324" s="47"/>
      <c r="NQ324" s="47"/>
      <c r="NR324" s="47"/>
      <c r="NS324" s="47"/>
      <c r="NT324" s="47"/>
      <c r="NU324" s="47"/>
      <c r="NV324" s="47"/>
      <c r="NW324" s="47"/>
      <c r="NX324" s="47"/>
      <c r="NY324" s="47"/>
      <c r="NZ324" s="47"/>
      <c r="OA324" s="47"/>
      <c r="OB324" s="47"/>
      <c r="OC324" s="47"/>
      <c r="OD324" s="47"/>
      <c r="OE324" s="47"/>
      <c r="OF324" s="47"/>
      <c r="OG324" s="47"/>
      <c r="OH324" s="47"/>
      <c r="OI324" s="47"/>
      <c r="OJ324" s="47"/>
      <c r="OK324" s="47"/>
      <c r="OL324" s="47"/>
      <c r="OM324" s="47"/>
      <c r="ON324" s="47"/>
      <c r="OO324" s="47"/>
      <c r="OP324" s="47"/>
      <c r="OQ324" s="47"/>
      <c r="OR324" s="47"/>
      <c r="OS324" s="47"/>
      <c r="OT324" s="47"/>
      <c r="OU324" s="47"/>
      <c r="OV324" s="47"/>
      <c r="OW324" s="47"/>
      <c r="OX324" s="47"/>
      <c r="OY324" s="47"/>
      <c r="OZ324" s="47"/>
      <c r="PA324" s="47"/>
      <c r="PB324" s="47"/>
      <c r="PC324" s="47"/>
      <c r="PD324" s="47"/>
      <c r="PE324" s="47"/>
      <c r="PF324" s="47"/>
      <c r="PG324" s="47"/>
      <c r="PH324" s="47"/>
      <c r="PI324" s="47"/>
      <c r="PJ324" s="47"/>
      <c r="PK324" s="47"/>
      <c r="PL324" s="47"/>
      <c r="PM324" s="47"/>
      <c r="PN324" s="47"/>
      <c r="PO324" s="47"/>
      <c r="PP324" s="47"/>
      <c r="PQ324" s="47"/>
      <c r="PR324" s="47"/>
      <c r="PS324" s="47"/>
      <c r="PT324" s="47"/>
      <c r="PU324" s="47"/>
      <c r="PV324" s="47"/>
      <c r="PW324" s="47"/>
      <c r="PX324" s="47"/>
      <c r="PY324" s="47"/>
      <c r="PZ324" s="47"/>
      <c r="QA324" s="47"/>
      <c r="QB324" s="47"/>
      <c r="QC324" s="47"/>
      <c r="QD324" s="47"/>
      <c r="QE324" s="47"/>
      <c r="QF324" s="47"/>
      <c r="QG324" s="47"/>
      <c r="QH324" s="47"/>
      <c r="QI324" s="47"/>
      <c r="QJ324" s="47"/>
      <c r="QK324" s="47"/>
      <c r="QL324" s="47"/>
      <c r="QM324" s="47"/>
      <c r="QN324" s="47"/>
      <c r="QO324" s="47"/>
      <c r="QP324" s="47"/>
      <c r="QQ324" s="47"/>
      <c r="QR324" s="47"/>
      <c r="QS324" s="47"/>
      <c r="QT324" s="47"/>
      <c r="QU324" s="47"/>
      <c r="QV324" s="47"/>
      <c r="QW324" s="47"/>
      <c r="QX324" s="47"/>
      <c r="QY324" s="47"/>
      <c r="QZ324" s="47"/>
      <c r="RA324" s="47"/>
      <c r="RB324" s="47"/>
      <c r="RC324" s="47"/>
      <c r="RD324" s="47"/>
      <c r="RE324" s="47"/>
      <c r="RF324" s="47"/>
      <c r="RG324" s="47"/>
      <c r="RH324" s="47"/>
      <c r="RI324" s="47"/>
      <c r="RJ324" s="47"/>
      <c r="RK324" s="47"/>
      <c r="RL324" s="47"/>
      <c r="RM324" s="47"/>
      <c r="RN324" s="47"/>
      <c r="RO324" s="47"/>
      <c r="RP324" s="47"/>
      <c r="RQ324" s="47"/>
      <c r="RR324" s="47"/>
      <c r="RS324" s="47"/>
      <c r="RT324" s="47"/>
      <c r="RU324" s="47"/>
      <c r="RV324" s="47"/>
      <c r="RW324" s="47"/>
      <c r="RX324" s="47"/>
      <c r="RY324" s="47"/>
      <c r="RZ324" s="47"/>
      <c r="SA324" s="47"/>
    </row>
    <row r="325" spans="1:495" s="48" customFormat="1" ht="15" customHeight="1">
      <c r="A325" s="157"/>
      <c r="B325" s="73"/>
      <c r="C325" s="35" t="s">
        <v>6</v>
      </c>
      <c r="D325" s="20">
        <v>94955</v>
      </c>
      <c r="E325" s="20">
        <v>0</v>
      </c>
      <c r="F325" s="20">
        <v>0</v>
      </c>
      <c r="G325" s="1">
        <v>0</v>
      </c>
      <c r="H325" s="85"/>
      <c r="I325" s="85"/>
      <c r="J325" s="79"/>
      <c r="K325" s="75"/>
      <c r="L325" s="75"/>
      <c r="M325" s="7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47"/>
      <c r="BB325" s="47"/>
      <c r="BC325" s="47"/>
      <c r="BD325" s="47"/>
      <c r="BE325" s="47"/>
      <c r="BF325" s="47"/>
      <c r="BG325" s="47"/>
      <c r="BH325" s="47"/>
      <c r="BI325" s="47"/>
      <c r="BJ325" s="47"/>
      <c r="BK325" s="47"/>
      <c r="BL325" s="47"/>
      <c r="BM325" s="47"/>
      <c r="BN325" s="47"/>
      <c r="BO325" s="47"/>
      <c r="BP325" s="47"/>
      <c r="BQ325" s="47"/>
      <c r="BR325" s="47"/>
      <c r="BS325" s="47"/>
      <c r="BT325" s="47"/>
      <c r="BU325" s="47"/>
      <c r="BV325" s="47"/>
      <c r="BW325" s="47"/>
      <c r="BX325" s="47"/>
      <c r="BY325" s="47"/>
      <c r="BZ325" s="47"/>
      <c r="CA325" s="47"/>
      <c r="CB325" s="47"/>
      <c r="CC325" s="47"/>
      <c r="CD325" s="47"/>
      <c r="CE325" s="47"/>
      <c r="CF325" s="47"/>
      <c r="CG325" s="47"/>
      <c r="CH325" s="47"/>
      <c r="CI325" s="47"/>
      <c r="CJ325" s="47"/>
      <c r="CK325" s="47"/>
      <c r="CL325" s="47"/>
      <c r="CM325" s="47"/>
      <c r="CN325" s="47"/>
      <c r="CO325" s="47"/>
      <c r="CP325" s="47"/>
      <c r="CQ325" s="47"/>
      <c r="CR325" s="47"/>
      <c r="CS325" s="47"/>
      <c r="CT325" s="47"/>
      <c r="CU325" s="47"/>
      <c r="CV325" s="47"/>
      <c r="CW325" s="47"/>
      <c r="CX325" s="47"/>
      <c r="CY325" s="47"/>
      <c r="CZ325" s="47"/>
      <c r="DA325" s="47"/>
      <c r="DB325" s="47"/>
      <c r="DC325" s="47"/>
      <c r="DD325" s="47"/>
      <c r="DE325" s="47"/>
      <c r="DF325" s="47"/>
      <c r="DG325" s="47"/>
      <c r="DH325" s="47"/>
      <c r="DI325" s="47"/>
      <c r="DJ325" s="47"/>
      <c r="DK325" s="47"/>
      <c r="DL325" s="47"/>
      <c r="DM325" s="47"/>
      <c r="DN325" s="47"/>
      <c r="DO325" s="47"/>
      <c r="DP325" s="47"/>
      <c r="DQ325" s="47"/>
      <c r="DR325" s="47"/>
      <c r="DS325" s="47"/>
      <c r="DT325" s="47"/>
      <c r="DU325" s="47"/>
      <c r="DV325" s="47"/>
      <c r="DW325" s="47"/>
      <c r="DX325" s="47"/>
      <c r="DY325" s="47"/>
      <c r="DZ325" s="47"/>
      <c r="EA325" s="47"/>
      <c r="EB325" s="47"/>
      <c r="EC325" s="47"/>
      <c r="ED325" s="47"/>
      <c r="EE325" s="47"/>
      <c r="EF325" s="47"/>
      <c r="EG325" s="47"/>
      <c r="EH325" s="47"/>
      <c r="EI325" s="47"/>
      <c r="EJ325" s="47"/>
      <c r="EK325" s="47"/>
      <c r="EL325" s="47"/>
      <c r="EM325" s="47"/>
      <c r="EN325" s="47"/>
      <c r="EO325" s="47"/>
      <c r="EP325" s="47"/>
      <c r="EQ325" s="47"/>
      <c r="ER325" s="47"/>
      <c r="ES325" s="47"/>
      <c r="ET325" s="47"/>
      <c r="EU325" s="47"/>
      <c r="EV325" s="47"/>
      <c r="EW325" s="47"/>
      <c r="EX325" s="47"/>
      <c r="EY325" s="47"/>
      <c r="EZ325" s="47"/>
      <c r="FA325" s="47"/>
      <c r="FB325" s="47"/>
      <c r="FC325" s="47"/>
      <c r="FD325" s="47"/>
      <c r="FE325" s="47"/>
      <c r="FF325" s="47"/>
      <c r="FG325" s="47"/>
      <c r="FH325" s="47"/>
      <c r="FI325" s="47"/>
      <c r="FJ325" s="47"/>
      <c r="FK325" s="47"/>
      <c r="FL325" s="47"/>
      <c r="FM325" s="47"/>
      <c r="FN325" s="47"/>
      <c r="FO325" s="47"/>
      <c r="FP325" s="47"/>
      <c r="FQ325" s="47"/>
      <c r="FR325" s="47"/>
      <c r="FS325" s="47"/>
      <c r="FT325" s="47"/>
      <c r="FU325" s="47"/>
      <c r="FV325" s="47"/>
      <c r="FW325" s="47"/>
      <c r="FX325" s="47"/>
      <c r="FY325" s="47"/>
      <c r="FZ325" s="47"/>
      <c r="GA325" s="47"/>
      <c r="GB325" s="47"/>
      <c r="GC325" s="47"/>
      <c r="GD325" s="47"/>
      <c r="GE325" s="47"/>
      <c r="GF325" s="47"/>
      <c r="GG325" s="47"/>
      <c r="GH325" s="47"/>
      <c r="GI325" s="47"/>
      <c r="GJ325" s="47"/>
      <c r="GK325" s="47"/>
      <c r="GL325" s="47"/>
      <c r="GM325" s="47"/>
      <c r="GN325" s="47"/>
      <c r="GO325" s="47"/>
      <c r="GP325" s="47"/>
      <c r="GQ325" s="47"/>
      <c r="GR325" s="47"/>
      <c r="GS325" s="47"/>
      <c r="GT325" s="47"/>
      <c r="GU325" s="47"/>
      <c r="GV325" s="47"/>
      <c r="GW325" s="47"/>
      <c r="GX325" s="47"/>
      <c r="GY325" s="47"/>
      <c r="GZ325" s="47"/>
      <c r="HA325" s="47"/>
      <c r="HB325" s="47"/>
      <c r="HC325" s="47"/>
      <c r="HD325" s="47"/>
      <c r="HE325" s="47"/>
      <c r="HF325" s="47"/>
      <c r="HG325" s="47"/>
      <c r="HH325" s="47"/>
      <c r="HI325" s="47"/>
      <c r="HJ325" s="47"/>
      <c r="HK325" s="47"/>
      <c r="HL325" s="47"/>
      <c r="HM325" s="47"/>
      <c r="HN325" s="47"/>
      <c r="HO325" s="47"/>
      <c r="HP325" s="47"/>
      <c r="HQ325" s="47"/>
      <c r="HR325" s="47"/>
      <c r="HS325" s="47"/>
      <c r="HT325" s="47"/>
      <c r="HU325" s="47"/>
      <c r="HV325" s="47"/>
      <c r="HW325" s="47"/>
      <c r="HX325" s="47"/>
      <c r="HY325" s="47"/>
      <c r="HZ325" s="47"/>
      <c r="IA325" s="47"/>
      <c r="IB325" s="47"/>
      <c r="IC325" s="47"/>
      <c r="ID325" s="47"/>
      <c r="IE325" s="47"/>
      <c r="IF325" s="47"/>
      <c r="IG325" s="47"/>
      <c r="IH325" s="47"/>
      <c r="II325" s="47"/>
      <c r="IJ325" s="47"/>
      <c r="IK325" s="47"/>
      <c r="IL325" s="47"/>
      <c r="IM325" s="47"/>
      <c r="IN325" s="47"/>
      <c r="IO325" s="47"/>
      <c r="IP325" s="47"/>
      <c r="IQ325" s="47"/>
      <c r="IR325" s="47"/>
      <c r="IS325" s="47"/>
      <c r="IT325" s="47"/>
      <c r="IU325" s="47"/>
      <c r="IV325" s="47"/>
      <c r="IW325" s="47"/>
      <c r="IX325" s="47"/>
      <c r="IY325" s="47"/>
      <c r="IZ325" s="47"/>
      <c r="JA325" s="47"/>
      <c r="JB325" s="47"/>
      <c r="JC325" s="47"/>
      <c r="JD325" s="47"/>
      <c r="JE325" s="47"/>
      <c r="JF325" s="47"/>
      <c r="JG325" s="47"/>
      <c r="JH325" s="47"/>
      <c r="JI325" s="47"/>
      <c r="JJ325" s="47"/>
      <c r="JK325" s="47"/>
      <c r="JL325" s="47"/>
      <c r="JM325" s="47"/>
      <c r="JN325" s="47"/>
      <c r="JO325" s="47"/>
      <c r="JP325" s="47"/>
      <c r="JQ325" s="47"/>
      <c r="JR325" s="47"/>
      <c r="JS325" s="47"/>
      <c r="JT325" s="47"/>
      <c r="JU325" s="47"/>
      <c r="JV325" s="47"/>
      <c r="JW325" s="47"/>
      <c r="JX325" s="47"/>
      <c r="JY325" s="47"/>
      <c r="JZ325" s="47"/>
      <c r="KA325" s="47"/>
      <c r="KB325" s="47"/>
      <c r="KC325" s="47"/>
      <c r="KD325" s="47"/>
      <c r="KE325" s="47"/>
      <c r="KF325" s="47"/>
      <c r="KG325" s="47"/>
      <c r="KH325" s="47"/>
      <c r="KI325" s="47"/>
      <c r="KJ325" s="47"/>
      <c r="KK325" s="47"/>
      <c r="KL325" s="47"/>
      <c r="KM325" s="47"/>
      <c r="KN325" s="47"/>
      <c r="KO325" s="47"/>
      <c r="KP325" s="47"/>
      <c r="KQ325" s="47"/>
      <c r="KR325" s="47"/>
      <c r="KS325" s="47"/>
      <c r="KT325" s="47"/>
      <c r="KU325" s="47"/>
      <c r="KV325" s="47"/>
      <c r="KW325" s="47"/>
      <c r="KX325" s="47"/>
      <c r="KY325" s="47"/>
      <c r="KZ325" s="47"/>
      <c r="LA325" s="47"/>
      <c r="LB325" s="47"/>
      <c r="LC325" s="47"/>
      <c r="LD325" s="47"/>
      <c r="LE325" s="47"/>
      <c r="LF325" s="47"/>
      <c r="LG325" s="47"/>
      <c r="LH325" s="47"/>
      <c r="LI325" s="47"/>
      <c r="LJ325" s="47"/>
      <c r="LK325" s="47"/>
      <c r="LL325" s="47"/>
      <c r="LM325" s="47"/>
      <c r="LN325" s="47"/>
      <c r="LO325" s="47"/>
      <c r="LP325" s="47"/>
      <c r="LQ325" s="47"/>
      <c r="LR325" s="47"/>
      <c r="LS325" s="47"/>
      <c r="LT325" s="47"/>
      <c r="LU325" s="47"/>
      <c r="LV325" s="47"/>
      <c r="LW325" s="47"/>
      <c r="LX325" s="47"/>
      <c r="LY325" s="47"/>
      <c r="LZ325" s="47"/>
      <c r="MA325" s="47"/>
      <c r="MB325" s="47"/>
      <c r="MC325" s="47"/>
      <c r="MD325" s="47"/>
      <c r="ME325" s="47"/>
      <c r="MF325" s="47"/>
      <c r="MG325" s="47"/>
      <c r="MH325" s="47"/>
      <c r="MI325" s="47"/>
      <c r="MJ325" s="47"/>
      <c r="MK325" s="47"/>
      <c r="ML325" s="47"/>
      <c r="MM325" s="47"/>
      <c r="MN325" s="47"/>
      <c r="MO325" s="47"/>
      <c r="MP325" s="47"/>
      <c r="MQ325" s="47"/>
      <c r="MR325" s="47"/>
      <c r="MS325" s="47"/>
      <c r="MT325" s="47"/>
      <c r="MU325" s="47"/>
      <c r="MV325" s="47"/>
      <c r="MW325" s="47"/>
      <c r="MX325" s="47"/>
      <c r="MY325" s="47"/>
      <c r="MZ325" s="47"/>
      <c r="NA325" s="47"/>
      <c r="NB325" s="47"/>
      <c r="NC325" s="47"/>
      <c r="ND325" s="47"/>
      <c r="NE325" s="47"/>
      <c r="NF325" s="47"/>
      <c r="NG325" s="47"/>
      <c r="NH325" s="47"/>
      <c r="NI325" s="47"/>
      <c r="NJ325" s="47"/>
      <c r="NK325" s="47"/>
      <c r="NL325" s="47"/>
      <c r="NM325" s="47"/>
      <c r="NN325" s="47"/>
      <c r="NO325" s="47"/>
      <c r="NP325" s="47"/>
      <c r="NQ325" s="47"/>
      <c r="NR325" s="47"/>
      <c r="NS325" s="47"/>
      <c r="NT325" s="47"/>
      <c r="NU325" s="47"/>
      <c r="NV325" s="47"/>
      <c r="NW325" s="47"/>
      <c r="NX325" s="47"/>
      <c r="NY325" s="47"/>
      <c r="NZ325" s="47"/>
      <c r="OA325" s="47"/>
      <c r="OB325" s="47"/>
      <c r="OC325" s="47"/>
      <c r="OD325" s="47"/>
      <c r="OE325" s="47"/>
      <c r="OF325" s="47"/>
      <c r="OG325" s="47"/>
      <c r="OH325" s="47"/>
      <c r="OI325" s="47"/>
      <c r="OJ325" s="47"/>
      <c r="OK325" s="47"/>
      <c r="OL325" s="47"/>
      <c r="OM325" s="47"/>
      <c r="ON325" s="47"/>
      <c r="OO325" s="47"/>
      <c r="OP325" s="47"/>
      <c r="OQ325" s="47"/>
      <c r="OR325" s="47"/>
      <c r="OS325" s="47"/>
      <c r="OT325" s="47"/>
      <c r="OU325" s="47"/>
      <c r="OV325" s="47"/>
      <c r="OW325" s="47"/>
      <c r="OX325" s="47"/>
      <c r="OY325" s="47"/>
      <c r="OZ325" s="47"/>
      <c r="PA325" s="47"/>
      <c r="PB325" s="47"/>
      <c r="PC325" s="47"/>
      <c r="PD325" s="47"/>
      <c r="PE325" s="47"/>
      <c r="PF325" s="47"/>
      <c r="PG325" s="47"/>
      <c r="PH325" s="47"/>
      <c r="PI325" s="47"/>
      <c r="PJ325" s="47"/>
      <c r="PK325" s="47"/>
      <c r="PL325" s="47"/>
      <c r="PM325" s="47"/>
      <c r="PN325" s="47"/>
      <c r="PO325" s="47"/>
      <c r="PP325" s="47"/>
      <c r="PQ325" s="47"/>
      <c r="PR325" s="47"/>
      <c r="PS325" s="47"/>
      <c r="PT325" s="47"/>
      <c r="PU325" s="47"/>
      <c r="PV325" s="47"/>
      <c r="PW325" s="47"/>
      <c r="PX325" s="47"/>
      <c r="PY325" s="47"/>
      <c r="PZ325" s="47"/>
      <c r="QA325" s="47"/>
      <c r="QB325" s="47"/>
      <c r="QC325" s="47"/>
      <c r="QD325" s="47"/>
      <c r="QE325" s="47"/>
      <c r="QF325" s="47"/>
      <c r="QG325" s="47"/>
      <c r="QH325" s="47"/>
      <c r="QI325" s="47"/>
      <c r="QJ325" s="47"/>
      <c r="QK325" s="47"/>
      <c r="QL325" s="47"/>
      <c r="QM325" s="47"/>
      <c r="QN325" s="47"/>
      <c r="QO325" s="47"/>
      <c r="QP325" s="47"/>
      <c r="QQ325" s="47"/>
      <c r="QR325" s="47"/>
      <c r="QS325" s="47"/>
      <c r="QT325" s="47"/>
      <c r="QU325" s="47"/>
      <c r="QV325" s="47"/>
      <c r="QW325" s="47"/>
      <c r="QX325" s="47"/>
      <c r="QY325" s="47"/>
      <c r="QZ325" s="47"/>
      <c r="RA325" s="47"/>
      <c r="RB325" s="47"/>
      <c r="RC325" s="47"/>
      <c r="RD325" s="47"/>
      <c r="RE325" s="47"/>
      <c r="RF325" s="47"/>
      <c r="RG325" s="47"/>
      <c r="RH325" s="47"/>
      <c r="RI325" s="47"/>
      <c r="RJ325" s="47"/>
      <c r="RK325" s="47"/>
      <c r="RL325" s="47"/>
      <c r="RM325" s="47"/>
      <c r="RN325" s="47"/>
      <c r="RO325" s="47"/>
      <c r="RP325" s="47"/>
      <c r="RQ325" s="47"/>
      <c r="RR325" s="47"/>
      <c r="RS325" s="47"/>
      <c r="RT325" s="47"/>
      <c r="RU325" s="47"/>
      <c r="RV325" s="47"/>
      <c r="RW325" s="47"/>
      <c r="RX325" s="47"/>
      <c r="RY325" s="47"/>
      <c r="RZ325" s="47"/>
      <c r="SA325" s="47"/>
    </row>
    <row r="326" spans="1:495" s="48" customFormat="1" ht="15" customHeight="1">
      <c r="A326" s="157"/>
      <c r="B326" s="73"/>
      <c r="C326" s="35" t="s">
        <v>7</v>
      </c>
      <c r="D326" s="20">
        <v>2498.8000000000002</v>
      </c>
      <c r="E326" s="20">
        <v>0</v>
      </c>
      <c r="F326" s="20">
        <v>0</v>
      </c>
      <c r="G326" s="1">
        <v>0</v>
      </c>
      <c r="H326" s="85"/>
      <c r="I326" s="85"/>
      <c r="J326" s="79"/>
      <c r="K326" s="75"/>
      <c r="L326" s="75"/>
      <c r="M326" s="7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47"/>
      <c r="BB326" s="47"/>
      <c r="BC326" s="47"/>
      <c r="BD326" s="47"/>
      <c r="BE326" s="47"/>
      <c r="BF326" s="47"/>
      <c r="BG326" s="47"/>
      <c r="BH326" s="47"/>
      <c r="BI326" s="47"/>
      <c r="BJ326" s="47"/>
      <c r="BK326" s="47"/>
      <c r="BL326" s="47"/>
      <c r="BM326" s="47"/>
      <c r="BN326" s="47"/>
      <c r="BO326" s="47"/>
      <c r="BP326" s="47"/>
      <c r="BQ326" s="47"/>
      <c r="BR326" s="47"/>
      <c r="BS326" s="47"/>
      <c r="BT326" s="47"/>
      <c r="BU326" s="47"/>
      <c r="BV326" s="47"/>
      <c r="BW326" s="47"/>
      <c r="BX326" s="47"/>
      <c r="BY326" s="47"/>
      <c r="BZ326" s="47"/>
      <c r="CA326" s="47"/>
      <c r="CB326" s="47"/>
      <c r="CC326" s="47"/>
      <c r="CD326" s="47"/>
      <c r="CE326" s="47"/>
      <c r="CF326" s="47"/>
      <c r="CG326" s="47"/>
      <c r="CH326" s="47"/>
      <c r="CI326" s="47"/>
      <c r="CJ326" s="47"/>
      <c r="CK326" s="47"/>
      <c r="CL326" s="47"/>
      <c r="CM326" s="47"/>
      <c r="CN326" s="47"/>
      <c r="CO326" s="47"/>
      <c r="CP326" s="47"/>
      <c r="CQ326" s="47"/>
      <c r="CR326" s="47"/>
      <c r="CS326" s="47"/>
      <c r="CT326" s="47"/>
      <c r="CU326" s="47"/>
      <c r="CV326" s="47"/>
      <c r="CW326" s="47"/>
      <c r="CX326" s="47"/>
      <c r="CY326" s="47"/>
      <c r="CZ326" s="47"/>
      <c r="DA326" s="47"/>
      <c r="DB326" s="47"/>
      <c r="DC326" s="47"/>
      <c r="DD326" s="47"/>
      <c r="DE326" s="47"/>
      <c r="DF326" s="47"/>
      <c r="DG326" s="47"/>
      <c r="DH326" s="47"/>
      <c r="DI326" s="47"/>
      <c r="DJ326" s="47"/>
      <c r="DK326" s="47"/>
      <c r="DL326" s="47"/>
      <c r="DM326" s="47"/>
      <c r="DN326" s="47"/>
      <c r="DO326" s="47"/>
      <c r="DP326" s="47"/>
      <c r="DQ326" s="47"/>
      <c r="DR326" s="47"/>
      <c r="DS326" s="47"/>
      <c r="DT326" s="47"/>
      <c r="DU326" s="47"/>
      <c r="DV326" s="47"/>
      <c r="DW326" s="47"/>
      <c r="DX326" s="47"/>
      <c r="DY326" s="47"/>
      <c r="DZ326" s="47"/>
      <c r="EA326" s="47"/>
      <c r="EB326" s="47"/>
      <c r="EC326" s="47"/>
      <c r="ED326" s="47"/>
      <c r="EE326" s="47"/>
      <c r="EF326" s="47"/>
      <c r="EG326" s="47"/>
      <c r="EH326" s="47"/>
      <c r="EI326" s="47"/>
      <c r="EJ326" s="47"/>
      <c r="EK326" s="47"/>
      <c r="EL326" s="47"/>
      <c r="EM326" s="47"/>
      <c r="EN326" s="47"/>
      <c r="EO326" s="47"/>
      <c r="EP326" s="47"/>
      <c r="EQ326" s="47"/>
      <c r="ER326" s="47"/>
      <c r="ES326" s="47"/>
      <c r="ET326" s="47"/>
      <c r="EU326" s="47"/>
      <c r="EV326" s="47"/>
      <c r="EW326" s="47"/>
      <c r="EX326" s="47"/>
      <c r="EY326" s="47"/>
      <c r="EZ326" s="47"/>
      <c r="FA326" s="47"/>
      <c r="FB326" s="47"/>
      <c r="FC326" s="47"/>
      <c r="FD326" s="47"/>
      <c r="FE326" s="47"/>
      <c r="FF326" s="47"/>
      <c r="FG326" s="47"/>
      <c r="FH326" s="47"/>
      <c r="FI326" s="47"/>
      <c r="FJ326" s="47"/>
      <c r="FK326" s="47"/>
      <c r="FL326" s="47"/>
      <c r="FM326" s="47"/>
      <c r="FN326" s="47"/>
      <c r="FO326" s="47"/>
      <c r="FP326" s="47"/>
      <c r="FQ326" s="47"/>
      <c r="FR326" s="47"/>
      <c r="FS326" s="47"/>
      <c r="FT326" s="47"/>
      <c r="FU326" s="47"/>
      <c r="FV326" s="47"/>
      <c r="FW326" s="47"/>
      <c r="FX326" s="47"/>
      <c r="FY326" s="47"/>
      <c r="FZ326" s="47"/>
      <c r="GA326" s="47"/>
      <c r="GB326" s="47"/>
      <c r="GC326" s="47"/>
      <c r="GD326" s="47"/>
      <c r="GE326" s="47"/>
      <c r="GF326" s="47"/>
      <c r="GG326" s="47"/>
      <c r="GH326" s="47"/>
      <c r="GI326" s="47"/>
      <c r="GJ326" s="47"/>
      <c r="GK326" s="47"/>
      <c r="GL326" s="47"/>
      <c r="GM326" s="47"/>
      <c r="GN326" s="47"/>
      <c r="GO326" s="47"/>
      <c r="GP326" s="47"/>
      <c r="GQ326" s="47"/>
      <c r="GR326" s="47"/>
      <c r="GS326" s="47"/>
      <c r="GT326" s="47"/>
      <c r="GU326" s="47"/>
      <c r="GV326" s="47"/>
      <c r="GW326" s="47"/>
      <c r="GX326" s="47"/>
      <c r="GY326" s="47"/>
      <c r="GZ326" s="47"/>
      <c r="HA326" s="47"/>
      <c r="HB326" s="47"/>
      <c r="HC326" s="47"/>
      <c r="HD326" s="47"/>
      <c r="HE326" s="47"/>
      <c r="HF326" s="47"/>
      <c r="HG326" s="47"/>
      <c r="HH326" s="47"/>
      <c r="HI326" s="47"/>
      <c r="HJ326" s="47"/>
      <c r="HK326" s="47"/>
      <c r="HL326" s="47"/>
      <c r="HM326" s="47"/>
      <c r="HN326" s="47"/>
      <c r="HO326" s="47"/>
      <c r="HP326" s="47"/>
      <c r="HQ326" s="47"/>
      <c r="HR326" s="47"/>
      <c r="HS326" s="47"/>
      <c r="HT326" s="47"/>
      <c r="HU326" s="47"/>
      <c r="HV326" s="47"/>
      <c r="HW326" s="47"/>
      <c r="HX326" s="47"/>
      <c r="HY326" s="47"/>
      <c r="HZ326" s="47"/>
      <c r="IA326" s="47"/>
      <c r="IB326" s="47"/>
      <c r="IC326" s="47"/>
      <c r="ID326" s="47"/>
      <c r="IE326" s="47"/>
      <c r="IF326" s="47"/>
      <c r="IG326" s="47"/>
      <c r="IH326" s="47"/>
      <c r="II326" s="47"/>
      <c r="IJ326" s="47"/>
      <c r="IK326" s="47"/>
      <c r="IL326" s="47"/>
      <c r="IM326" s="47"/>
      <c r="IN326" s="47"/>
      <c r="IO326" s="47"/>
      <c r="IP326" s="47"/>
      <c r="IQ326" s="47"/>
      <c r="IR326" s="47"/>
      <c r="IS326" s="47"/>
      <c r="IT326" s="47"/>
      <c r="IU326" s="47"/>
      <c r="IV326" s="47"/>
      <c r="IW326" s="47"/>
      <c r="IX326" s="47"/>
      <c r="IY326" s="47"/>
      <c r="IZ326" s="47"/>
      <c r="JA326" s="47"/>
      <c r="JB326" s="47"/>
      <c r="JC326" s="47"/>
      <c r="JD326" s="47"/>
      <c r="JE326" s="47"/>
      <c r="JF326" s="47"/>
      <c r="JG326" s="47"/>
      <c r="JH326" s="47"/>
      <c r="JI326" s="47"/>
      <c r="JJ326" s="47"/>
      <c r="JK326" s="47"/>
      <c r="JL326" s="47"/>
      <c r="JM326" s="47"/>
      <c r="JN326" s="47"/>
      <c r="JO326" s="47"/>
      <c r="JP326" s="47"/>
      <c r="JQ326" s="47"/>
      <c r="JR326" s="47"/>
      <c r="JS326" s="47"/>
      <c r="JT326" s="47"/>
      <c r="JU326" s="47"/>
      <c r="JV326" s="47"/>
      <c r="JW326" s="47"/>
      <c r="JX326" s="47"/>
      <c r="JY326" s="47"/>
      <c r="JZ326" s="47"/>
      <c r="KA326" s="47"/>
      <c r="KB326" s="47"/>
      <c r="KC326" s="47"/>
      <c r="KD326" s="47"/>
      <c r="KE326" s="47"/>
      <c r="KF326" s="47"/>
      <c r="KG326" s="47"/>
      <c r="KH326" s="47"/>
      <c r="KI326" s="47"/>
      <c r="KJ326" s="47"/>
      <c r="KK326" s="47"/>
      <c r="KL326" s="47"/>
      <c r="KM326" s="47"/>
      <c r="KN326" s="47"/>
      <c r="KO326" s="47"/>
      <c r="KP326" s="47"/>
      <c r="KQ326" s="47"/>
      <c r="KR326" s="47"/>
      <c r="KS326" s="47"/>
      <c r="KT326" s="47"/>
      <c r="KU326" s="47"/>
      <c r="KV326" s="47"/>
      <c r="KW326" s="47"/>
      <c r="KX326" s="47"/>
      <c r="KY326" s="47"/>
      <c r="KZ326" s="47"/>
      <c r="LA326" s="47"/>
      <c r="LB326" s="47"/>
      <c r="LC326" s="47"/>
      <c r="LD326" s="47"/>
      <c r="LE326" s="47"/>
      <c r="LF326" s="47"/>
      <c r="LG326" s="47"/>
      <c r="LH326" s="47"/>
      <c r="LI326" s="47"/>
      <c r="LJ326" s="47"/>
      <c r="LK326" s="47"/>
      <c r="LL326" s="47"/>
      <c r="LM326" s="47"/>
      <c r="LN326" s="47"/>
      <c r="LO326" s="47"/>
      <c r="LP326" s="47"/>
      <c r="LQ326" s="47"/>
      <c r="LR326" s="47"/>
      <c r="LS326" s="47"/>
      <c r="LT326" s="47"/>
      <c r="LU326" s="47"/>
      <c r="LV326" s="47"/>
      <c r="LW326" s="47"/>
      <c r="LX326" s="47"/>
      <c r="LY326" s="47"/>
      <c r="LZ326" s="47"/>
      <c r="MA326" s="47"/>
      <c r="MB326" s="47"/>
      <c r="MC326" s="47"/>
      <c r="MD326" s="47"/>
      <c r="ME326" s="47"/>
      <c r="MF326" s="47"/>
      <c r="MG326" s="47"/>
      <c r="MH326" s="47"/>
      <c r="MI326" s="47"/>
      <c r="MJ326" s="47"/>
      <c r="MK326" s="47"/>
      <c r="ML326" s="47"/>
      <c r="MM326" s="47"/>
      <c r="MN326" s="47"/>
      <c r="MO326" s="47"/>
      <c r="MP326" s="47"/>
      <c r="MQ326" s="47"/>
      <c r="MR326" s="47"/>
      <c r="MS326" s="47"/>
      <c r="MT326" s="47"/>
      <c r="MU326" s="47"/>
      <c r="MV326" s="47"/>
      <c r="MW326" s="47"/>
      <c r="MX326" s="47"/>
      <c r="MY326" s="47"/>
      <c r="MZ326" s="47"/>
      <c r="NA326" s="47"/>
      <c r="NB326" s="47"/>
      <c r="NC326" s="47"/>
      <c r="ND326" s="47"/>
      <c r="NE326" s="47"/>
      <c r="NF326" s="47"/>
      <c r="NG326" s="47"/>
      <c r="NH326" s="47"/>
      <c r="NI326" s="47"/>
      <c r="NJ326" s="47"/>
      <c r="NK326" s="47"/>
      <c r="NL326" s="47"/>
      <c r="NM326" s="47"/>
      <c r="NN326" s="47"/>
      <c r="NO326" s="47"/>
      <c r="NP326" s="47"/>
      <c r="NQ326" s="47"/>
      <c r="NR326" s="47"/>
      <c r="NS326" s="47"/>
      <c r="NT326" s="47"/>
      <c r="NU326" s="47"/>
      <c r="NV326" s="47"/>
      <c r="NW326" s="47"/>
      <c r="NX326" s="47"/>
      <c r="NY326" s="47"/>
      <c r="NZ326" s="47"/>
      <c r="OA326" s="47"/>
      <c r="OB326" s="47"/>
      <c r="OC326" s="47"/>
      <c r="OD326" s="47"/>
      <c r="OE326" s="47"/>
      <c r="OF326" s="47"/>
      <c r="OG326" s="47"/>
      <c r="OH326" s="47"/>
      <c r="OI326" s="47"/>
      <c r="OJ326" s="47"/>
      <c r="OK326" s="47"/>
      <c r="OL326" s="47"/>
      <c r="OM326" s="47"/>
      <c r="ON326" s="47"/>
      <c r="OO326" s="47"/>
      <c r="OP326" s="47"/>
      <c r="OQ326" s="47"/>
      <c r="OR326" s="47"/>
      <c r="OS326" s="47"/>
      <c r="OT326" s="47"/>
      <c r="OU326" s="47"/>
      <c r="OV326" s="47"/>
      <c r="OW326" s="47"/>
      <c r="OX326" s="47"/>
      <c r="OY326" s="47"/>
      <c r="OZ326" s="47"/>
      <c r="PA326" s="47"/>
      <c r="PB326" s="47"/>
      <c r="PC326" s="47"/>
      <c r="PD326" s="47"/>
      <c r="PE326" s="47"/>
      <c r="PF326" s="47"/>
      <c r="PG326" s="47"/>
      <c r="PH326" s="47"/>
      <c r="PI326" s="47"/>
      <c r="PJ326" s="47"/>
      <c r="PK326" s="47"/>
      <c r="PL326" s="47"/>
      <c r="PM326" s="47"/>
      <c r="PN326" s="47"/>
      <c r="PO326" s="47"/>
      <c r="PP326" s="47"/>
      <c r="PQ326" s="47"/>
      <c r="PR326" s="47"/>
      <c r="PS326" s="47"/>
      <c r="PT326" s="47"/>
      <c r="PU326" s="47"/>
      <c r="PV326" s="47"/>
      <c r="PW326" s="47"/>
      <c r="PX326" s="47"/>
      <c r="PY326" s="47"/>
      <c r="PZ326" s="47"/>
      <c r="QA326" s="47"/>
      <c r="QB326" s="47"/>
      <c r="QC326" s="47"/>
      <c r="QD326" s="47"/>
      <c r="QE326" s="47"/>
      <c r="QF326" s="47"/>
      <c r="QG326" s="47"/>
      <c r="QH326" s="47"/>
      <c r="QI326" s="47"/>
      <c r="QJ326" s="47"/>
      <c r="QK326" s="47"/>
      <c r="QL326" s="47"/>
      <c r="QM326" s="47"/>
      <c r="QN326" s="47"/>
      <c r="QO326" s="47"/>
      <c r="QP326" s="47"/>
      <c r="QQ326" s="47"/>
      <c r="QR326" s="47"/>
      <c r="QS326" s="47"/>
      <c r="QT326" s="47"/>
      <c r="QU326" s="47"/>
      <c r="QV326" s="47"/>
      <c r="QW326" s="47"/>
      <c r="QX326" s="47"/>
      <c r="QY326" s="47"/>
      <c r="QZ326" s="47"/>
      <c r="RA326" s="47"/>
      <c r="RB326" s="47"/>
      <c r="RC326" s="47"/>
      <c r="RD326" s="47"/>
      <c r="RE326" s="47"/>
      <c r="RF326" s="47"/>
      <c r="RG326" s="47"/>
      <c r="RH326" s="47"/>
      <c r="RI326" s="47"/>
      <c r="RJ326" s="47"/>
      <c r="RK326" s="47"/>
      <c r="RL326" s="47"/>
      <c r="RM326" s="47"/>
      <c r="RN326" s="47"/>
      <c r="RO326" s="47"/>
      <c r="RP326" s="47"/>
      <c r="RQ326" s="47"/>
      <c r="RR326" s="47"/>
      <c r="RS326" s="47"/>
      <c r="RT326" s="47"/>
      <c r="RU326" s="47"/>
      <c r="RV326" s="47"/>
      <c r="RW326" s="47"/>
      <c r="RX326" s="47"/>
      <c r="RY326" s="47"/>
      <c r="RZ326" s="47"/>
      <c r="SA326" s="47"/>
    </row>
    <row r="327" spans="1:495" s="48" customFormat="1" ht="94.5" customHeight="1">
      <c r="A327" s="157"/>
      <c r="B327" s="73"/>
      <c r="C327" s="35" t="s">
        <v>8</v>
      </c>
      <c r="D327" s="20">
        <v>0</v>
      </c>
      <c r="E327" s="20">
        <v>0</v>
      </c>
      <c r="F327" s="20">
        <v>0</v>
      </c>
      <c r="G327" s="1">
        <v>0</v>
      </c>
      <c r="H327" s="86"/>
      <c r="I327" s="86"/>
      <c r="J327" s="80"/>
      <c r="K327" s="75"/>
      <c r="L327" s="75"/>
      <c r="M327" s="7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47"/>
      <c r="BJ327" s="47"/>
      <c r="BK327" s="47"/>
      <c r="BL327" s="47"/>
      <c r="BM327" s="47"/>
      <c r="BN327" s="47"/>
      <c r="BO327" s="47"/>
      <c r="BP327" s="47"/>
      <c r="BQ327" s="47"/>
      <c r="BR327" s="47"/>
      <c r="BS327" s="47"/>
      <c r="BT327" s="47"/>
      <c r="BU327" s="47"/>
      <c r="BV327" s="47"/>
      <c r="BW327" s="47"/>
      <c r="BX327" s="47"/>
      <c r="BY327" s="47"/>
      <c r="BZ327" s="47"/>
      <c r="CA327" s="47"/>
      <c r="CB327" s="47"/>
      <c r="CC327" s="47"/>
      <c r="CD327" s="47"/>
      <c r="CE327" s="47"/>
      <c r="CF327" s="47"/>
      <c r="CG327" s="47"/>
      <c r="CH327" s="47"/>
      <c r="CI327" s="47"/>
      <c r="CJ327" s="47"/>
      <c r="CK327" s="47"/>
      <c r="CL327" s="47"/>
      <c r="CM327" s="47"/>
      <c r="CN327" s="47"/>
      <c r="CO327" s="47"/>
      <c r="CP327" s="47"/>
      <c r="CQ327" s="47"/>
      <c r="CR327" s="47"/>
      <c r="CS327" s="47"/>
      <c r="CT327" s="47"/>
      <c r="CU327" s="47"/>
      <c r="CV327" s="47"/>
      <c r="CW327" s="47"/>
      <c r="CX327" s="47"/>
      <c r="CY327" s="47"/>
      <c r="CZ327" s="47"/>
      <c r="DA327" s="47"/>
      <c r="DB327" s="47"/>
      <c r="DC327" s="47"/>
      <c r="DD327" s="47"/>
      <c r="DE327" s="47"/>
      <c r="DF327" s="47"/>
      <c r="DG327" s="47"/>
      <c r="DH327" s="47"/>
      <c r="DI327" s="47"/>
      <c r="DJ327" s="47"/>
      <c r="DK327" s="47"/>
      <c r="DL327" s="47"/>
      <c r="DM327" s="47"/>
      <c r="DN327" s="47"/>
      <c r="DO327" s="47"/>
      <c r="DP327" s="47"/>
      <c r="DQ327" s="47"/>
      <c r="DR327" s="47"/>
      <c r="DS327" s="47"/>
      <c r="DT327" s="47"/>
      <c r="DU327" s="47"/>
      <c r="DV327" s="47"/>
      <c r="DW327" s="47"/>
      <c r="DX327" s="47"/>
      <c r="DY327" s="47"/>
      <c r="DZ327" s="47"/>
      <c r="EA327" s="47"/>
      <c r="EB327" s="47"/>
      <c r="EC327" s="47"/>
      <c r="ED327" s="47"/>
      <c r="EE327" s="47"/>
      <c r="EF327" s="47"/>
      <c r="EG327" s="47"/>
      <c r="EH327" s="47"/>
      <c r="EI327" s="47"/>
      <c r="EJ327" s="47"/>
      <c r="EK327" s="47"/>
      <c r="EL327" s="47"/>
      <c r="EM327" s="47"/>
      <c r="EN327" s="47"/>
      <c r="EO327" s="47"/>
      <c r="EP327" s="47"/>
      <c r="EQ327" s="47"/>
      <c r="ER327" s="47"/>
      <c r="ES327" s="47"/>
      <c r="ET327" s="47"/>
      <c r="EU327" s="47"/>
      <c r="EV327" s="47"/>
      <c r="EW327" s="47"/>
      <c r="EX327" s="47"/>
      <c r="EY327" s="47"/>
      <c r="EZ327" s="47"/>
      <c r="FA327" s="47"/>
      <c r="FB327" s="47"/>
      <c r="FC327" s="47"/>
      <c r="FD327" s="47"/>
      <c r="FE327" s="47"/>
      <c r="FF327" s="47"/>
      <c r="FG327" s="47"/>
      <c r="FH327" s="47"/>
      <c r="FI327" s="47"/>
      <c r="FJ327" s="47"/>
      <c r="FK327" s="47"/>
      <c r="FL327" s="47"/>
      <c r="FM327" s="47"/>
      <c r="FN327" s="47"/>
      <c r="FO327" s="47"/>
      <c r="FP327" s="47"/>
      <c r="FQ327" s="47"/>
      <c r="FR327" s="47"/>
      <c r="FS327" s="47"/>
      <c r="FT327" s="47"/>
      <c r="FU327" s="47"/>
      <c r="FV327" s="47"/>
      <c r="FW327" s="47"/>
      <c r="FX327" s="47"/>
      <c r="FY327" s="47"/>
      <c r="FZ327" s="47"/>
      <c r="GA327" s="47"/>
      <c r="GB327" s="47"/>
      <c r="GC327" s="47"/>
      <c r="GD327" s="47"/>
      <c r="GE327" s="47"/>
      <c r="GF327" s="47"/>
      <c r="GG327" s="47"/>
      <c r="GH327" s="47"/>
      <c r="GI327" s="47"/>
      <c r="GJ327" s="47"/>
      <c r="GK327" s="47"/>
      <c r="GL327" s="47"/>
      <c r="GM327" s="47"/>
      <c r="GN327" s="47"/>
      <c r="GO327" s="47"/>
      <c r="GP327" s="47"/>
      <c r="GQ327" s="47"/>
      <c r="GR327" s="47"/>
      <c r="GS327" s="47"/>
      <c r="GT327" s="47"/>
      <c r="GU327" s="47"/>
      <c r="GV327" s="47"/>
      <c r="GW327" s="47"/>
      <c r="GX327" s="47"/>
      <c r="GY327" s="47"/>
      <c r="GZ327" s="47"/>
      <c r="HA327" s="47"/>
      <c r="HB327" s="47"/>
      <c r="HC327" s="47"/>
      <c r="HD327" s="47"/>
      <c r="HE327" s="47"/>
      <c r="HF327" s="47"/>
      <c r="HG327" s="47"/>
      <c r="HH327" s="47"/>
      <c r="HI327" s="47"/>
      <c r="HJ327" s="47"/>
      <c r="HK327" s="47"/>
      <c r="HL327" s="47"/>
      <c r="HM327" s="47"/>
      <c r="HN327" s="47"/>
      <c r="HO327" s="47"/>
      <c r="HP327" s="47"/>
      <c r="HQ327" s="47"/>
      <c r="HR327" s="47"/>
      <c r="HS327" s="47"/>
      <c r="HT327" s="47"/>
      <c r="HU327" s="47"/>
      <c r="HV327" s="47"/>
      <c r="HW327" s="47"/>
      <c r="HX327" s="47"/>
      <c r="HY327" s="47"/>
      <c r="HZ327" s="47"/>
      <c r="IA327" s="47"/>
      <c r="IB327" s="47"/>
      <c r="IC327" s="47"/>
      <c r="ID327" s="47"/>
      <c r="IE327" s="47"/>
      <c r="IF327" s="47"/>
      <c r="IG327" s="47"/>
      <c r="IH327" s="47"/>
      <c r="II327" s="47"/>
      <c r="IJ327" s="47"/>
      <c r="IK327" s="47"/>
      <c r="IL327" s="47"/>
      <c r="IM327" s="47"/>
      <c r="IN327" s="47"/>
      <c r="IO327" s="47"/>
      <c r="IP327" s="47"/>
      <c r="IQ327" s="47"/>
      <c r="IR327" s="47"/>
      <c r="IS327" s="47"/>
      <c r="IT327" s="47"/>
      <c r="IU327" s="47"/>
      <c r="IV327" s="47"/>
      <c r="IW327" s="47"/>
      <c r="IX327" s="47"/>
      <c r="IY327" s="47"/>
      <c r="IZ327" s="47"/>
      <c r="JA327" s="47"/>
      <c r="JB327" s="47"/>
      <c r="JC327" s="47"/>
      <c r="JD327" s="47"/>
      <c r="JE327" s="47"/>
      <c r="JF327" s="47"/>
      <c r="JG327" s="47"/>
      <c r="JH327" s="47"/>
      <c r="JI327" s="47"/>
      <c r="JJ327" s="47"/>
      <c r="JK327" s="47"/>
      <c r="JL327" s="47"/>
      <c r="JM327" s="47"/>
      <c r="JN327" s="47"/>
      <c r="JO327" s="47"/>
      <c r="JP327" s="47"/>
      <c r="JQ327" s="47"/>
      <c r="JR327" s="47"/>
      <c r="JS327" s="47"/>
      <c r="JT327" s="47"/>
      <c r="JU327" s="47"/>
      <c r="JV327" s="47"/>
      <c r="JW327" s="47"/>
      <c r="JX327" s="47"/>
      <c r="JY327" s="47"/>
      <c r="JZ327" s="47"/>
      <c r="KA327" s="47"/>
      <c r="KB327" s="47"/>
      <c r="KC327" s="47"/>
      <c r="KD327" s="47"/>
      <c r="KE327" s="47"/>
      <c r="KF327" s="47"/>
      <c r="KG327" s="47"/>
      <c r="KH327" s="47"/>
      <c r="KI327" s="47"/>
      <c r="KJ327" s="47"/>
      <c r="KK327" s="47"/>
      <c r="KL327" s="47"/>
      <c r="KM327" s="47"/>
      <c r="KN327" s="47"/>
      <c r="KO327" s="47"/>
      <c r="KP327" s="47"/>
      <c r="KQ327" s="47"/>
      <c r="KR327" s="47"/>
      <c r="KS327" s="47"/>
      <c r="KT327" s="47"/>
      <c r="KU327" s="47"/>
      <c r="KV327" s="47"/>
      <c r="KW327" s="47"/>
      <c r="KX327" s="47"/>
      <c r="KY327" s="47"/>
      <c r="KZ327" s="47"/>
      <c r="LA327" s="47"/>
      <c r="LB327" s="47"/>
      <c r="LC327" s="47"/>
      <c r="LD327" s="47"/>
      <c r="LE327" s="47"/>
      <c r="LF327" s="47"/>
      <c r="LG327" s="47"/>
      <c r="LH327" s="47"/>
      <c r="LI327" s="47"/>
      <c r="LJ327" s="47"/>
      <c r="LK327" s="47"/>
      <c r="LL327" s="47"/>
      <c r="LM327" s="47"/>
      <c r="LN327" s="47"/>
      <c r="LO327" s="47"/>
      <c r="LP327" s="47"/>
      <c r="LQ327" s="47"/>
      <c r="LR327" s="47"/>
      <c r="LS327" s="47"/>
      <c r="LT327" s="47"/>
      <c r="LU327" s="47"/>
      <c r="LV327" s="47"/>
      <c r="LW327" s="47"/>
      <c r="LX327" s="47"/>
      <c r="LY327" s="47"/>
      <c r="LZ327" s="47"/>
      <c r="MA327" s="47"/>
      <c r="MB327" s="47"/>
      <c r="MC327" s="47"/>
      <c r="MD327" s="47"/>
      <c r="ME327" s="47"/>
      <c r="MF327" s="47"/>
      <c r="MG327" s="47"/>
      <c r="MH327" s="47"/>
      <c r="MI327" s="47"/>
      <c r="MJ327" s="47"/>
      <c r="MK327" s="47"/>
      <c r="ML327" s="47"/>
      <c r="MM327" s="47"/>
      <c r="MN327" s="47"/>
      <c r="MO327" s="47"/>
      <c r="MP327" s="47"/>
      <c r="MQ327" s="47"/>
      <c r="MR327" s="47"/>
      <c r="MS327" s="47"/>
      <c r="MT327" s="47"/>
      <c r="MU327" s="47"/>
      <c r="MV327" s="47"/>
      <c r="MW327" s="47"/>
      <c r="MX327" s="47"/>
      <c r="MY327" s="47"/>
      <c r="MZ327" s="47"/>
      <c r="NA327" s="47"/>
      <c r="NB327" s="47"/>
      <c r="NC327" s="47"/>
      <c r="ND327" s="47"/>
      <c r="NE327" s="47"/>
      <c r="NF327" s="47"/>
      <c r="NG327" s="47"/>
      <c r="NH327" s="47"/>
      <c r="NI327" s="47"/>
      <c r="NJ327" s="47"/>
      <c r="NK327" s="47"/>
      <c r="NL327" s="47"/>
      <c r="NM327" s="47"/>
      <c r="NN327" s="47"/>
      <c r="NO327" s="47"/>
      <c r="NP327" s="47"/>
      <c r="NQ327" s="47"/>
      <c r="NR327" s="47"/>
      <c r="NS327" s="47"/>
      <c r="NT327" s="47"/>
      <c r="NU327" s="47"/>
      <c r="NV327" s="47"/>
      <c r="NW327" s="47"/>
      <c r="NX327" s="47"/>
      <c r="NY327" s="47"/>
      <c r="NZ327" s="47"/>
      <c r="OA327" s="47"/>
      <c r="OB327" s="47"/>
      <c r="OC327" s="47"/>
      <c r="OD327" s="47"/>
      <c r="OE327" s="47"/>
      <c r="OF327" s="47"/>
      <c r="OG327" s="47"/>
      <c r="OH327" s="47"/>
      <c r="OI327" s="47"/>
      <c r="OJ327" s="47"/>
      <c r="OK327" s="47"/>
      <c r="OL327" s="47"/>
      <c r="OM327" s="47"/>
      <c r="ON327" s="47"/>
      <c r="OO327" s="47"/>
      <c r="OP327" s="47"/>
      <c r="OQ327" s="47"/>
      <c r="OR327" s="47"/>
      <c r="OS327" s="47"/>
      <c r="OT327" s="47"/>
      <c r="OU327" s="47"/>
      <c r="OV327" s="47"/>
      <c r="OW327" s="47"/>
      <c r="OX327" s="47"/>
      <c r="OY327" s="47"/>
      <c r="OZ327" s="47"/>
      <c r="PA327" s="47"/>
      <c r="PB327" s="47"/>
      <c r="PC327" s="47"/>
      <c r="PD327" s="47"/>
      <c r="PE327" s="47"/>
      <c r="PF327" s="47"/>
      <c r="PG327" s="47"/>
      <c r="PH327" s="47"/>
      <c r="PI327" s="47"/>
      <c r="PJ327" s="47"/>
      <c r="PK327" s="47"/>
      <c r="PL327" s="47"/>
      <c r="PM327" s="47"/>
      <c r="PN327" s="47"/>
      <c r="PO327" s="47"/>
      <c r="PP327" s="47"/>
      <c r="PQ327" s="47"/>
      <c r="PR327" s="47"/>
      <c r="PS327" s="47"/>
      <c r="PT327" s="47"/>
      <c r="PU327" s="47"/>
      <c r="PV327" s="47"/>
      <c r="PW327" s="47"/>
      <c r="PX327" s="47"/>
      <c r="PY327" s="47"/>
      <c r="PZ327" s="47"/>
      <c r="QA327" s="47"/>
      <c r="QB327" s="47"/>
      <c r="QC327" s="47"/>
      <c r="QD327" s="47"/>
      <c r="QE327" s="47"/>
      <c r="QF327" s="47"/>
      <c r="QG327" s="47"/>
      <c r="QH327" s="47"/>
      <c r="QI327" s="47"/>
      <c r="QJ327" s="47"/>
      <c r="QK327" s="47"/>
      <c r="QL327" s="47"/>
      <c r="QM327" s="47"/>
      <c r="QN327" s="47"/>
      <c r="QO327" s="47"/>
      <c r="QP327" s="47"/>
      <c r="QQ327" s="47"/>
      <c r="QR327" s="47"/>
      <c r="QS327" s="47"/>
      <c r="QT327" s="47"/>
      <c r="QU327" s="47"/>
      <c r="QV327" s="47"/>
      <c r="QW327" s="47"/>
      <c r="QX327" s="47"/>
      <c r="QY327" s="47"/>
      <c r="QZ327" s="47"/>
      <c r="RA327" s="47"/>
      <c r="RB327" s="47"/>
      <c r="RC327" s="47"/>
      <c r="RD327" s="47"/>
      <c r="RE327" s="47"/>
      <c r="RF327" s="47"/>
      <c r="RG327" s="47"/>
      <c r="RH327" s="47"/>
      <c r="RI327" s="47"/>
      <c r="RJ327" s="47"/>
      <c r="RK327" s="47"/>
      <c r="RL327" s="47"/>
      <c r="RM327" s="47"/>
      <c r="RN327" s="47"/>
      <c r="RO327" s="47"/>
      <c r="RP327" s="47"/>
      <c r="RQ327" s="47"/>
      <c r="RR327" s="47"/>
      <c r="RS327" s="47"/>
      <c r="RT327" s="47"/>
      <c r="RU327" s="47"/>
      <c r="RV327" s="47"/>
      <c r="RW327" s="47"/>
      <c r="RX327" s="47"/>
      <c r="RY327" s="47"/>
      <c r="RZ327" s="47"/>
      <c r="SA327" s="47"/>
    </row>
    <row r="328" spans="1:495" s="48" customFormat="1" ht="15" customHeight="1">
      <c r="A328" s="170">
        <v>4</v>
      </c>
      <c r="B328" s="158" t="s">
        <v>200</v>
      </c>
      <c r="C328" s="64" t="s">
        <v>4</v>
      </c>
      <c r="D328" s="65">
        <f>SUM(D329:D332)</f>
        <v>40414.199999999997</v>
      </c>
      <c r="E328" s="65">
        <f t="shared" ref="E328:F328" si="126">SUM(E329:E332)</f>
        <v>826.3</v>
      </c>
      <c r="F328" s="65">
        <f t="shared" si="126"/>
        <v>826.3</v>
      </c>
      <c r="G328" s="66">
        <f>F328/D328</f>
        <v>2.0445783907636426E-2</v>
      </c>
      <c r="H328" s="183"/>
      <c r="I328" s="60" t="s">
        <v>24</v>
      </c>
      <c r="J328" s="64">
        <f>SUM(J329:J331)</f>
        <v>4</v>
      </c>
      <c r="K328" s="78" t="s">
        <v>324</v>
      </c>
      <c r="L328" s="78"/>
      <c r="M328" s="81"/>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c r="BG328" s="47"/>
      <c r="BH328" s="47"/>
      <c r="BI328" s="47"/>
      <c r="BJ328" s="47"/>
      <c r="BK328" s="47"/>
      <c r="BL328" s="47"/>
      <c r="BM328" s="47"/>
      <c r="BN328" s="47"/>
      <c r="BO328" s="47"/>
      <c r="BP328" s="47"/>
      <c r="BQ328" s="47"/>
      <c r="BR328" s="47"/>
      <c r="BS328" s="47"/>
      <c r="BT328" s="47"/>
      <c r="BU328" s="47"/>
      <c r="BV328" s="47"/>
      <c r="BW328" s="47"/>
      <c r="BX328" s="47"/>
      <c r="BY328" s="47"/>
      <c r="BZ328" s="47"/>
      <c r="CA328" s="47"/>
      <c r="CB328" s="47"/>
      <c r="CC328" s="47"/>
      <c r="CD328" s="47"/>
      <c r="CE328" s="47"/>
      <c r="CF328" s="47"/>
      <c r="CG328" s="47"/>
      <c r="CH328" s="47"/>
      <c r="CI328" s="47"/>
      <c r="CJ328" s="47"/>
      <c r="CK328" s="47"/>
      <c r="CL328" s="47"/>
      <c r="CM328" s="47"/>
      <c r="CN328" s="47"/>
      <c r="CO328" s="47"/>
      <c r="CP328" s="47"/>
      <c r="CQ328" s="47"/>
      <c r="CR328" s="47"/>
      <c r="CS328" s="47"/>
      <c r="CT328" s="47"/>
      <c r="CU328" s="47"/>
      <c r="CV328" s="47"/>
      <c r="CW328" s="47"/>
      <c r="CX328" s="47"/>
      <c r="CY328" s="47"/>
      <c r="CZ328" s="47"/>
      <c r="DA328" s="47"/>
      <c r="DB328" s="47"/>
      <c r="DC328" s="47"/>
      <c r="DD328" s="47"/>
      <c r="DE328" s="47"/>
      <c r="DF328" s="47"/>
      <c r="DG328" s="47"/>
      <c r="DH328" s="47"/>
      <c r="DI328" s="47"/>
      <c r="DJ328" s="47"/>
      <c r="DK328" s="47"/>
      <c r="DL328" s="47"/>
      <c r="DM328" s="47"/>
      <c r="DN328" s="47"/>
      <c r="DO328" s="47"/>
      <c r="DP328" s="47"/>
      <c r="DQ328" s="47"/>
      <c r="DR328" s="47"/>
      <c r="DS328" s="47"/>
      <c r="DT328" s="47"/>
      <c r="DU328" s="47"/>
      <c r="DV328" s="47"/>
      <c r="DW328" s="47"/>
      <c r="DX328" s="47"/>
      <c r="DY328" s="47"/>
      <c r="DZ328" s="47"/>
      <c r="EA328" s="47"/>
      <c r="EB328" s="47"/>
      <c r="EC328" s="47"/>
      <c r="ED328" s="47"/>
      <c r="EE328" s="47"/>
      <c r="EF328" s="47"/>
      <c r="EG328" s="47"/>
      <c r="EH328" s="47"/>
      <c r="EI328" s="47"/>
      <c r="EJ328" s="47"/>
      <c r="EK328" s="47"/>
      <c r="EL328" s="47"/>
      <c r="EM328" s="47"/>
      <c r="EN328" s="47"/>
      <c r="EO328" s="47"/>
      <c r="EP328" s="47"/>
      <c r="EQ328" s="47"/>
      <c r="ER328" s="47"/>
      <c r="ES328" s="47"/>
      <c r="ET328" s="47"/>
      <c r="EU328" s="47"/>
      <c r="EV328" s="47"/>
      <c r="EW328" s="47"/>
      <c r="EX328" s="47"/>
      <c r="EY328" s="47"/>
      <c r="EZ328" s="47"/>
      <c r="FA328" s="47"/>
      <c r="FB328" s="47"/>
      <c r="FC328" s="47"/>
      <c r="FD328" s="47"/>
      <c r="FE328" s="47"/>
      <c r="FF328" s="47"/>
      <c r="FG328" s="47"/>
      <c r="FH328" s="47"/>
      <c r="FI328" s="47"/>
      <c r="FJ328" s="47"/>
      <c r="FK328" s="47"/>
      <c r="FL328" s="47"/>
      <c r="FM328" s="47"/>
      <c r="FN328" s="47"/>
      <c r="FO328" s="47"/>
      <c r="FP328" s="47"/>
      <c r="FQ328" s="47"/>
      <c r="FR328" s="47"/>
      <c r="FS328" s="47"/>
      <c r="FT328" s="47"/>
      <c r="FU328" s="47"/>
      <c r="FV328" s="47"/>
      <c r="FW328" s="47"/>
      <c r="FX328" s="47"/>
      <c r="FY328" s="47"/>
      <c r="FZ328" s="47"/>
      <c r="GA328" s="47"/>
      <c r="GB328" s="47"/>
      <c r="GC328" s="47"/>
      <c r="GD328" s="47"/>
      <c r="GE328" s="47"/>
      <c r="GF328" s="47"/>
      <c r="GG328" s="47"/>
      <c r="GH328" s="47"/>
      <c r="GI328" s="47"/>
      <c r="GJ328" s="47"/>
      <c r="GK328" s="47"/>
      <c r="GL328" s="47"/>
      <c r="GM328" s="47"/>
      <c r="GN328" s="47"/>
      <c r="GO328" s="47"/>
      <c r="GP328" s="47"/>
      <c r="GQ328" s="47"/>
      <c r="GR328" s="47"/>
      <c r="GS328" s="47"/>
      <c r="GT328" s="47"/>
      <c r="GU328" s="47"/>
      <c r="GV328" s="47"/>
      <c r="GW328" s="47"/>
      <c r="GX328" s="47"/>
      <c r="GY328" s="47"/>
      <c r="GZ328" s="47"/>
      <c r="HA328" s="47"/>
      <c r="HB328" s="47"/>
      <c r="HC328" s="47"/>
      <c r="HD328" s="47"/>
      <c r="HE328" s="47"/>
      <c r="HF328" s="47"/>
      <c r="HG328" s="47"/>
      <c r="HH328" s="47"/>
      <c r="HI328" s="47"/>
      <c r="HJ328" s="47"/>
      <c r="HK328" s="47"/>
      <c r="HL328" s="47"/>
      <c r="HM328" s="47"/>
      <c r="HN328" s="47"/>
      <c r="HO328" s="47"/>
      <c r="HP328" s="47"/>
      <c r="HQ328" s="47"/>
      <c r="HR328" s="47"/>
      <c r="HS328" s="47"/>
      <c r="HT328" s="47"/>
      <c r="HU328" s="47"/>
      <c r="HV328" s="47"/>
      <c r="HW328" s="47"/>
      <c r="HX328" s="47"/>
      <c r="HY328" s="47"/>
      <c r="HZ328" s="47"/>
      <c r="IA328" s="47"/>
      <c r="IB328" s="47"/>
      <c r="IC328" s="47"/>
      <c r="ID328" s="47"/>
      <c r="IE328" s="47"/>
      <c r="IF328" s="47"/>
      <c r="IG328" s="47"/>
      <c r="IH328" s="47"/>
      <c r="II328" s="47"/>
      <c r="IJ328" s="47"/>
      <c r="IK328" s="47"/>
      <c r="IL328" s="47"/>
      <c r="IM328" s="47"/>
      <c r="IN328" s="47"/>
      <c r="IO328" s="47"/>
      <c r="IP328" s="47"/>
      <c r="IQ328" s="47"/>
      <c r="IR328" s="47"/>
      <c r="IS328" s="47"/>
      <c r="IT328" s="47"/>
      <c r="IU328" s="47"/>
      <c r="IV328" s="47"/>
      <c r="IW328" s="47"/>
      <c r="IX328" s="47"/>
      <c r="IY328" s="47"/>
      <c r="IZ328" s="47"/>
      <c r="JA328" s="47"/>
      <c r="JB328" s="47"/>
      <c r="JC328" s="47"/>
      <c r="JD328" s="47"/>
      <c r="JE328" s="47"/>
      <c r="JF328" s="47"/>
      <c r="JG328" s="47"/>
      <c r="JH328" s="47"/>
      <c r="JI328" s="47"/>
      <c r="JJ328" s="47"/>
      <c r="JK328" s="47"/>
      <c r="JL328" s="47"/>
      <c r="JM328" s="47"/>
      <c r="JN328" s="47"/>
      <c r="JO328" s="47"/>
      <c r="JP328" s="47"/>
      <c r="JQ328" s="47"/>
      <c r="JR328" s="47"/>
      <c r="JS328" s="47"/>
      <c r="JT328" s="47"/>
      <c r="JU328" s="47"/>
      <c r="JV328" s="47"/>
      <c r="JW328" s="47"/>
      <c r="JX328" s="47"/>
      <c r="JY328" s="47"/>
      <c r="JZ328" s="47"/>
      <c r="KA328" s="47"/>
      <c r="KB328" s="47"/>
      <c r="KC328" s="47"/>
      <c r="KD328" s="47"/>
      <c r="KE328" s="47"/>
      <c r="KF328" s="47"/>
      <c r="KG328" s="47"/>
      <c r="KH328" s="47"/>
      <c r="KI328" s="47"/>
      <c r="KJ328" s="47"/>
      <c r="KK328" s="47"/>
      <c r="KL328" s="47"/>
      <c r="KM328" s="47"/>
      <c r="KN328" s="47"/>
      <c r="KO328" s="47"/>
      <c r="KP328" s="47"/>
      <c r="KQ328" s="47"/>
      <c r="KR328" s="47"/>
      <c r="KS328" s="47"/>
      <c r="KT328" s="47"/>
      <c r="KU328" s="47"/>
      <c r="KV328" s="47"/>
      <c r="KW328" s="47"/>
      <c r="KX328" s="47"/>
      <c r="KY328" s="47"/>
      <c r="KZ328" s="47"/>
      <c r="LA328" s="47"/>
      <c r="LB328" s="47"/>
      <c r="LC328" s="47"/>
      <c r="LD328" s="47"/>
      <c r="LE328" s="47"/>
      <c r="LF328" s="47"/>
      <c r="LG328" s="47"/>
      <c r="LH328" s="47"/>
      <c r="LI328" s="47"/>
      <c r="LJ328" s="47"/>
      <c r="LK328" s="47"/>
      <c r="LL328" s="47"/>
      <c r="LM328" s="47"/>
      <c r="LN328" s="47"/>
      <c r="LO328" s="47"/>
      <c r="LP328" s="47"/>
      <c r="LQ328" s="47"/>
      <c r="LR328" s="47"/>
      <c r="LS328" s="47"/>
      <c r="LT328" s="47"/>
      <c r="LU328" s="47"/>
      <c r="LV328" s="47"/>
      <c r="LW328" s="47"/>
      <c r="LX328" s="47"/>
      <c r="LY328" s="47"/>
      <c r="LZ328" s="47"/>
      <c r="MA328" s="47"/>
      <c r="MB328" s="47"/>
      <c r="MC328" s="47"/>
      <c r="MD328" s="47"/>
      <c r="ME328" s="47"/>
      <c r="MF328" s="47"/>
      <c r="MG328" s="47"/>
      <c r="MH328" s="47"/>
      <c r="MI328" s="47"/>
      <c r="MJ328" s="47"/>
      <c r="MK328" s="47"/>
      <c r="ML328" s="47"/>
      <c r="MM328" s="47"/>
      <c r="MN328" s="47"/>
      <c r="MO328" s="47"/>
      <c r="MP328" s="47"/>
      <c r="MQ328" s="47"/>
      <c r="MR328" s="47"/>
      <c r="MS328" s="47"/>
      <c r="MT328" s="47"/>
      <c r="MU328" s="47"/>
      <c r="MV328" s="47"/>
      <c r="MW328" s="47"/>
      <c r="MX328" s="47"/>
      <c r="MY328" s="47"/>
      <c r="MZ328" s="47"/>
      <c r="NA328" s="47"/>
      <c r="NB328" s="47"/>
      <c r="NC328" s="47"/>
      <c r="ND328" s="47"/>
      <c r="NE328" s="47"/>
      <c r="NF328" s="47"/>
      <c r="NG328" s="47"/>
      <c r="NH328" s="47"/>
      <c r="NI328" s="47"/>
      <c r="NJ328" s="47"/>
      <c r="NK328" s="47"/>
      <c r="NL328" s="47"/>
      <c r="NM328" s="47"/>
      <c r="NN328" s="47"/>
      <c r="NO328" s="47"/>
      <c r="NP328" s="47"/>
      <c r="NQ328" s="47"/>
      <c r="NR328" s="47"/>
      <c r="NS328" s="47"/>
      <c r="NT328" s="47"/>
      <c r="NU328" s="47"/>
      <c r="NV328" s="47"/>
      <c r="NW328" s="47"/>
      <c r="NX328" s="47"/>
      <c r="NY328" s="47"/>
      <c r="NZ328" s="47"/>
      <c r="OA328" s="47"/>
      <c r="OB328" s="47"/>
      <c r="OC328" s="47"/>
      <c r="OD328" s="47"/>
      <c r="OE328" s="47"/>
      <c r="OF328" s="47"/>
      <c r="OG328" s="47"/>
      <c r="OH328" s="47"/>
      <c r="OI328" s="47"/>
      <c r="OJ328" s="47"/>
      <c r="OK328" s="47"/>
      <c r="OL328" s="47"/>
      <c r="OM328" s="47"/>
      <c r="ON328" s="47"/>
      <c r="OO328" s="47"/>
      <c r="OP328" s="47"/>
      <c r="OQ328" s="47"/>
      <c r="OR328" s="47"/>
      <c r="OS328" s="47"/>
      <c r="OT328" s="47"/>
      <c r="OU328" s="47"/>
      <c r="OV328" s="47"/>
      <c r="OW328" s="47"/>
      <c r="OX328" s="47"/>
      <c r="OY328" s="47"/>
      <c r="OZ328" s="47"/>
      <c r="PA328" s="47"/>
      <c r="PB328" s="47"/>
      <c r="PC328" s="47"/>
      <c r="PD328" s="47"/>
      <c r="PE328" s="47"/>
      <c r="PF328" s="47"/>
      <c r="PG328" s="47"/>
      <c r="PH328" s="47"/>
      <c r="PI328" s="47"/>
      <c r="PJ328" s="47"/>
      <c r="PK328" s="47"/>
      <c r="PL328" s="47"/>
      <c r="PM328" s="47"/>
      <c r="PN328" s="47"/>
      <c r="PO328" s="47"/>
      <c r="PP328" s="47"/>
      <c r="PQ328" s="47"/>
      <c r="PR328" s="47"/>
      <c r="PS328" s="47"/>
      <c r="PT328" s="47"/>
      <c r="PU328" s="47"/>
      <c r="PV328" s="47"/>
      <c r="PW328" s="47"/>
      <c r="PX328" s="47"/>
      <c r="PY328" s="47"/>
      <c r="PZ328" s="47"/>
      <c r="QA328" s="47"/>
      <c r="QB328" s="47"/>
      <c r="QC328" s="47"/>
      <c r="QD328" s="47"/>
      <c r="QE328" s="47"/>
      <c r="QF328" s="47"/>
      <c r="QG328" s="47"/>
      <c r="QH328" s="47"/>
      <c r="QI328" s="47"/>
      <c r="QJ328" s="47"/>
      <c r="QK328" s="47"/>
      <c r="QL328" s="47"/>
      <c r="QM328" s="47"/>
      <c r="QN328" s="47"/>
      <c r="QO328" s="47"/>
      <c r="QP328" s="47"/>
      <c r="QQ328" s="47"/>
      <c r="QR328" s="47"/>
      <c r="QS328" s="47"/>
      <c r="QT328" s="47"/>
      <c r="QU328" s="47"/>
      <c r="QV328" s="47"/>
      <c r="QW328" s="47"/>
      <c r="QX328" s="47"/>
      <c r="QY328" s="47"/>
      <c r="QZ328" s="47"/>
      <c r="RA328" s="47"/>
      <c r="RB328" s="47"/>
      <c r="RC328" s="47"/>
      <c r="RD328" s="47"/>
      <c r="RE328" s="47"/>
      <c r="RF328" s="47"/>
      <c r="RG328" s="47"/>
      <c r="RH328" s="47"/>
      <c r="RI328" s="47"/>
      <c r="RJ328" s="47"/>
      <c r="RK328" s="47"/>
      <c r="RL328" s="47"/>
      <c r="RM328" s="47"/>
      <c r="RN328" s="47"/>
      <c r="RO328" s="47"/>
      <c r="RP328" s="47"/>
      <c r="RQ328" s="47"/>
      <c r="RR328" s="47"/>
      <c r="RS328" s="47"/>
      <c r="RT328" s="47"/>
      <c r="RU328" s="47"/>
      <c r="RV328" s="47"/>
      <c r="RW328" s="47"/>
      <c r="RX328" s="47"/>
      <c r="RY328" s="47"/>
      <c r="RZ328" s="47"/>
      <c r="SA328" s="47"/>
    </row>
    <row r="329" spans="1:495" s="48" customFormat="1" ht="15" customHeight="1">
      <c r="A329" s="171"/>
      <c r="B329" s="159"/>
      <c r="C329" s="64" t="s">
        <v>5</v>
      </c>
      <c r="D329" s="65">
        <f>D334+D354</f>
        <v>40414.199999999997</v>
      </c>
      <c r="E329" s="65">
        <f t="shared" ref="E329:F329" si="127">E334+E354</f>
        <v>826.3</v>
      </c>
      <c r="F329" s="65">
        <f t="shared" si="127"/>
        <v>826.3</v>
      </c>
      <c r="G329" s="66">
        <f>F329/D329</f>
        <v>2.0445783907636426E-2</v>
      </c>
      <c r="H329" s="184"/>
      <c r="I329" s="60" t="s">
        <v>25</v>
      </c>
      <c r="J329" s="64">
        <f>J334</f>
        <v>0</v>
      </c>
      <c r="K329" s="79"/>
      <c r="L329" s="79"/>
      <c r="M329" s="82"/>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c r="BC329" s="47"/>
      <c r="BD329" s="47"/>
      <c r="BE329" s="47"/>
      <c r="BF329" s="47"/>
      <c r="BG329" s="47"/>
      <c r="BH329" s="47"/>
      <c r="BI329" s="47"/>
      <c r="BJ329" s="47"/>
      <c r="BK329" s="47"/>
      <c r="BL329" s="47"/>
      <c r="BM329" s="47"/>
      <c r="BN329" s="47"/>
      <c r="BO329" s="47"/>
      <c r="BP329" s="47"/>
      <c r="BQ329" s="47"/>
      <c r="BR329" s="47"/>
      <c r="BS329" s="47"/>
      <c r="BT329" s="47"/>
      <c r="BU329" s="47"/>
      <c r="BV329" s="47"/>
      <c r="BW329" s="47"/>
      <c r="BX329" s="47"/>
      <c r="BY329" s="47"/>
      <c r="BZ329" s="47"/>
      <c r="CA329" s="47"/>
      <c r="CB329" s="47"/>
      <c r="CC329" s="47"/>
      <c r="CD329" s="47"/>
      <c r="CE329" s="47"/>
      <c r="CF329" s="47"/>
      <c r="CG329" s="47"/>
      <c r="CH329" s="47"/>
      <c r="CI329" s="47"/>
      <c r="CJ329" s="47"/>
      <c r="CK329" s="47"/>
      <c r="CL329" s="47"/>
      <c r="CM329" s="47"/>
      <c r="CN329" s="47"/>
      <c r="CO329" s="47"/>
      <c r="CP329" s="47"/>
      <c r="CQ329" s="47"/>
      <c r="CR329" s="47"/>
      <c r="CS329" s="47"/>
      <c r="CT329" s="47"/>
      <c r="CU329" s="47"/>
      <c r="CV329" s="47"/>
      <c r="CW329" s="47"/>
      <c r="CX329" s="47"/>
      <c r="CY329" s="47"/>
      <c r="CZ329" s="47"/>
      <c r="DA329" s="47"/>
      <c r="DB329" s="47"/>
      <c r="DC329" s="47"/>
      <c r="DD329" s="47"/>
      <c r="DE329" s="47"/>
      <c r="DF329" s="47"/>
      <c r="DG329" s="47"/>
      <c r="DH329" s="47"/>
      <c r="DI329" s="47"/>
      <c r="DJ329" s="47"/>
      <c r="DK329" s="47"/>
      <c r="DL329" s="47"/>
      <c r="DM329" s="47"/>
      <c r="DN329" s="47"/>
      <c r="DO329" s="47"/>
      <c r="DP329" s="47"/>
      <c r="DQ329" s="47"/>
      <c r="DR329" s="47"/>
      <c r="DS329" s="47"/>
      <c r="DT329" s="47"/>
      <c r="DU329" s="47"/>
      <c r="DV329" s="47"/>
      <c r="DW329" s="47"/>
      <c r="DX329" s="47"/>
      <c r="DY329" s="47"/>
      <c r="DZ329" s="47"/>
      <c r="EA329" s="47"/>
      <c r="EB329" s="47"/>
      <c r="EC329" s="47"/>
      <c r="ED329" s="47"/>
      <c r="EE329" s="47"/>
      <c r="EF329" s="47"/>
      <c r="EG329" s="47"/>
      <c r="EH329" s="47"/>
      <c r="EI329" s="47"/>
      <c r="EJ329" s="47"/>
      <c r="EK329" s="47"/>
      <c r="EL329" s="47"/>
      <c r="EM329" s="47"/>
      <c r="EN329" s="47"/>
      <c r="EO329" s="47"/>
      <c r="EP329" s="47"/>
      <c r="EQ329" s="47"/>
      <c r="ER329" s="47"/>
      <c r="ES329" s="47"/>
      <c r="ET329" s="47"/>
      <c r="EU329" s="47"/>
      <c r="EV329" s="47"/>
      <c r="EW329" s="47"/>
      <c r="EX329" s="47"/>
      <c r="EY329" s="47"/>
      <c r="EZ329" s="47"/>
      <c r="FA329" s="47"/>
      <c r="FB329" s="47"/>
      <c r="FC329" s="47"/>
      <c r="FD329" s="47"/>
      <c r="FE329" s="47"/>
      <c r="FF329" s="47"/>
      <c r="FG329" s="47"/>
      <c r="FH329" s="47"/>
      <c r="FI329" s="47"/>
      <c r="FJ329" s="47"/>
      <c r="FK329" s="47"/>
      <c r="FL329" s="47"/>
      <c r="FM329" s="47"/>
      <c r="FN329" s="47"/>
      <c r="FO329" s="47"/>
      <c r="FP329" s="47"/>
      <c r="FQ329" s="47"/>
      <c r="FR329" s="47"/>
      <c r="FS329" s="47"/>
      <c r="FT329" s="47"/>
      <c r="FU329" s="47"/>
      <c r="FV329" s="47"/>
      <c r="FW329" s="47"/>
      <c r="FX329" s="47"/>
      <c r="FY329" s="47"/>
      <c r="FZ329" s="47"/>
      <c r="GA329" s="47"/>
      <c r="GB329" s="47"/>
      <c r="GC329" s="47"/>
      <c r="GD329" s="47"/>
      <c r="GE329" s="47"/>
      <c r="GF329" s="47"/>
      <c r="GG329" s="47"/>
      <c r="GH329" s="47"/>
      <c r="GI329" s="47"/>
      <c r="GJ329" s="47"/>
      <c r="GK329" s="47"/>
      <c r="GL329" s="47"/>
      <c r="GM329" s="47"/>
      <c r="GN329" s="47"/>
      <c r="GO329" s="47"/>
      <c r="GP329" s="47"/>
      <c r="GQ329" s="47"/>
      <c r="GR329" s="47"/>
      <c r="GS329" s="47"/>
      <c r="GT329" s="47"/>
      <c r="GU329" s="47"/>
      <c r="GV329" s="47"/>
      <c r="GW329" s="47"/>
      <c r="GX329" s="47"/>
      <c r="GY329" s="47"/>
      <c r="GZ329" s="47"/>
      <c r="HA329" s="47"/>
      <c r="HB329" s="47"/>
      <c r="HC329" s="47"/>
      <c r="HD329" s="47"/>
      <c r="HE329" s="47"/>
      <c r="HF329" s="47"/>
      <c r="HG329" s="47"/>
      <c r="HH329" s="47"/>
      <c r="HI329" s="47"/>
      <c r="HJ329" s="47"/>
      <c r="HK329" s="47"/>
      <c r="HL329" s="47"/>
      <c r="HM329" s="47"/>
      <c r="HN329" s="47"/>
      <c r="HO329" s="47"/>
      <c r="HP329" s="47"/>
      <c r="HQ329" s="47"/>
      <c r="HR329" s="47"/>
      <c r="HS329" s="47"/>
      <c r="HT329" s="47"/>
      <c r="HU329" s="47"/>
      <c r="HV329" s="47"/>
      <c r="HW329" s="47"/>
      <c r="HX329" s="47"/>
      <c r="HY329" s="47"/>
      <c r="HZ329" s="47"/>
      <c r="IA329" s="47"/>
      <c r="IB329" s="47"/>
      <c r="IC329" s="47"/>
      <c r="ID329" s="47"/>
      <c r="IE329" s="47"/>
      <c r="IF329" s="47"/>
      <c r="IG329" s="47"/>
      <c r="IH329" s="47"/>
      <c r="II329" s="47"/>
      <c r="IJ329" s="47"/>
      <c r="IK329" s="47"/>
      <c r="IL329" s="47"/>
      <c r="IM329" s="47"/>
      <c r="IN329" s="47"/>
      <c r="IO329" s="47"/>
      <c r="IP329" s="47"/>
      <c r="IQ329" s="47"/>
      <c r="IR329" s="47"/>
      <c r="IS329" s="47"/>
      <c r="IT329" s="47"/>
      <c r="IU329" s="47"/>
      <c r="IV329" s="47"/>
      <c r="IW329" s="47"/>
      <c r="IX329" s="47"/>
      <c r="IY329" s="47"/>
      <c r="IZ329" s="47"/>
      <c r="JA329" s="47"/>
      <c r="JB329" s="47"/>
      <c r="JC329" s="47"/>
      <c r="JD329" s="47"/>
      <c r="JE329" s="47"/>
      <c r="JF329" s="47"/>
      <c r="JG329" s="47"/>
      <c r="JH329" s="47"/>
      <c r="JI329" s="47"/>
      <c r="JJ329" s="47"/>
      <c r="JK329" s="47"/>
      <c r="JL329" s="47"/>
      <c r="JM329" s="47"/>
      <c r="JN329" s="47"/>
      <c r="JO329" s="47"/>
      <c r="JP329" s="47"/>
      <c r="JQ329" s="47"/>
      <c r="JR329" s="47"/>
      <c r="JS329" s="47"/>
      <c r="JT329" s="47"/>
      <c r="JU329" s="47"/>
      <c r="JV329" s="47"/>
      <c r="JW329" s="47"/>
      <c r="JX329" s="47"/>
      <c r="JY329" s="47"/>
      <c r="JZ329" s="47"/>
      <c r="KA329" s="47"/>
      <c r="KB329" s="47"/>
      <c r="KC329" s="47"/>
      <c r="KD329" s="47"/>
      <c r="KE329" s="47"/>
      <c r="KF329" s="47"/>
      <c r="KG329" s="47"/>
      <c r="KH329" s="47"/>
      <c r="KI329" s="47"/>
      <c r="KJ329" s="47"/>
      <c r="KK329" s="47"/>
      <c r="KL329" s="47"/>
      <c r="KM329" s="47"/>
      <c r="KN329" s="47"/>
      <c r="KO329" s="47"/>
      <c r="KP329" s="47"/>
      <c r="KQ329" s="47"/>
      <c r="KR329" s="47"/>
      <c r="KS329" s="47"/>
      <c r="KT329" s="47"/>
      <c r="KU329" s="47"/>
      <c r="KV329" s="47"/>
      <c r="KW329" s="47"/>
      <c r="KX329" s="47"/>
      <c r="KY329" s="47"/>
      <c r="KZ329" s="47"/>
      <c r="LA329" s="47"/>
      <c r="LB329" s="47"/>
      <c r="LC329" s="47"/>
      <c r="LD329" s="47"/>
      <c r="LE329" s="47"/>
      <c r="LF329" s="47"/>
      <c r="LG329" s="47"/>
      <c r="LH329" s="47"/>
      <c r="LI329" s="47"/>
      <c r="LJ329" s="47"/>
      <c r="LK329" s="47"/>
      <c r="LL329" s="47"/>
      <c r="LM329" s="47"/>
      <c r="LN329" s="47"/>
      <c r="LO329" s="47"/>
      <c r="LP329" s="47"/>
      <c r="LQ329" s="47"/>
      <c r="LR329" s="47"/>
      <c r="LS329" s="47"/>
      <c r="LT329" s="47"/>
      <c r="LU329" s="47"/>
      <c r="LV329" s="47"/>
      <c r="LW329" s="47"/>
      <c r="LX329" s="47"/>
      <c r="LY329" s="47"/>
      <c r="LZ329" s="47"/>
      <c r="MA329" s="47"/>
      <c r="MB329" s="47"/>
      <c r="MC329" s="47"/>
      <c r="MD329" s="47"/>
      <c r="ME329" s="47"/>
      <c r="MF329" s="47"/>
      <c r="MG329" s="47"/>
      <c r="MH329" s="47"/>
      <c r="MI329" s="47"/>
      <c r="MJ329" s="47"/>
      <c r="MK329" s="47"/>
      <c r="ML329" s="47"/>
      <c r="MM329" s="47"/>
      <c r="MN329" s="47"/>
      <c r="MO329" s="47"/>
      <c r="MP329" s="47"/>
      <c r="MQ329" s="47"/>
      <c r="MR329" s="47"/>
      <c r="MS329" s="47"/>
      <c r="MT329" s="47"/>
      <c r="MU329" s="47"/>
      <c r="MV329" s="47"/>
      <c r="MW329" s="47"/>
      <c r="MX329" s="47"/>
      <c r="MY329" s="47"/>
      <c r="MZ329" s="47"/>
      <c r="NA329" s="47"/>
      <c r="NB329" s="47"/>
      <c r="NC329" s="47"/>
      <c r="ND329" s="47"/>
      <c r="NE329" s="47"/>
      <c r="NF329" s="47"/>
      <c r="NG329" s="47"/>
      <c r="NH329" s="47"/>
      <c r="NI329" s="47"/>
      <c r="NJ329" s="47"/>
      <c r="NK329" s="47"/>
      <c r="NL329" s="47"/>
      <c r="NM329" s="47"/>
      <c r="NN329" s="47"/>
      <c r="NO329" s="47"/>
      <c r="NP329" s="47"/>
      <c r="NQ329" s="47"/>
      <c r="NR329" s="47"/>
      <c r="NS329" s="47"/>
      <c r="NT329" s="47"/>
      <c r="NU329" s="47"/>
      <c r="NV329" s="47"/>
      <c r="NW329" s="47"/>
      <c r="NX329" s="47"/>
      <c r="NY329" s="47"/>
      <c r="NZ329" s="47"/>
      <c r="OA329" s="47"/>
      <c r="OB329" s="47"/>
      <c r="OC329" s="47"/>
      <c r="OD329" s="47"/>
      <c r="OE329" s="47"/>
      <c r="OF329" s="47"/>
      <c r="OG329" s="47"/>
      <c r="OH329" s="47"/>
      <c r="OI329" s="47"/>
      <c r="OJ329" s="47"/>
      <c r="OK329" s="47"/>
      <c r="OL329" s="47"/>
      <c r="OM329" s="47"/>
      <c r="ON329" s="47"/>
      <c r="OO329" s="47"/>
      <c r="OP329" s="47"/>
      <c r="OQ329" s="47"/>
      <c r="OR329" s="47"/>
      <c r="OS329" s="47"/>
      <c r="OT329" s="47"/>
      <c r="OU329" s="47"/>
      <c r="OV329" s="47"/>
      <c r="OW329" s="47"/>
      <c r="OX329" s="47"/>
      <c r="OY329" s="47"/>
      <c r="OZ329" s="47"/>
      <c r="PA329" s="47"/>
      <c r="PB329" s="47"/>
      <c r="PC329" s="47"/>
      <c r="PD329" s="47"/>
      <c r="PE329" s="47"/>
      <c r="PF329" s="47"/>
      <c r="PG329" s="47"/>
      <c r="PH329" s="47"/>
      <c r="PI329" s="47"/>
      <c r="PJ329" s="47"/>
      <c r="PK329" s="47"/>
      <c r="PL329" s="47"/>
      <c r="PM329" s="47"/>
      <c r="PN329" s="47"/>
      <c r="PO329" s="47"/>
      <c r="PP329" s="47"/>
      <c r="PQ329" s="47"/>
      <c r="PR329" s="47"/>
      <c r="PS329" s="47"/>
      <c r="PT329" s="47"/>
      <c r="PU329" s="47"/>
      <c r="PV329" s="47"/>
      <c r="PW329" s="47"/>
      <c r="PX329" s="47"/>
      <c r="PY329" s="47"/>
      <c r="PZ329" s="47"/>
      <c r="QA329" s="47"/>
      <c r="QB329" s="47"/>
      <c r="QC329" s="47"/>
      <c r="QD329" s="47"/>
      <c r="QE329" s="47"/>
      <c r="QF329" s="47"/>
      <c r="QG329" s="47"/>
      <c r="QH329" s="47"/>
      <c r="QI329" s="47"/>
      <c r="QJ329" s="47"/>
      <c r="QK329" s="47"/>
      <c r="QL329" s="47"/>
      <c r="QM329" s="47"/>
      <c r="QN329" s="47"/>
      <c r="QO329" s="47"/>
      <c r="QP329" s="47"/>
      <c r="QQ329" s="47"/>
      <c r="QR329" s="47"/>
      <c r="QS329" s="47"/>
      <c r="QT329" s="47"/>
      <c r="QU329" s="47"/>
      <c r="QV329" s="47"/>
      <c r="QW329" s="47"/>
      <c r="QX329" s="47"/>
      <c r="QY329" s="47"/>
      <c r="QZ329" s="47"/>
      <c r="RA329" s="47"/>
      <c r="RB329" s="47"/>
      <c r="RC329" s="47"/>
      <c r="RD329" s="47"/>
      <c r="RE329" s="47"/>
      <c r="RF329" s="47"/>
      <c r="RG329" s="47"/>
      <c r="RH329" s="47"/>
      <c r="RI329" s="47"/>
      <c r="RJ329" s="47"/>
      <c r="RK329" s="47"/>
      <c r="RL329" s="47"/>
      <c r="RM329" s="47"/>
      <c r="RN329" s="47"/>
      <c r="RO329" s="47"/>
      <c r="RP329" s="47"/>
      <c r="RQ329" s="47"/>
      <c r="RR329" s="47"/>
      <c r="RS329" s="47"/>
      <c r="RT329" s="47"/>
      <c r="RU329" s="47"/>
      <c r="RV329" s="47"/>
      <c r="RW329" s="47"/>
      <c r="RX329" s="47"/>
      <c r="RY329" s="47"/>
      <c r="RZ329" s="47"/>
      <c r="SA329" s="47"/>
    </row>
    <row r="330" spans="1:495" s="48" customFormat="1" ht="15" customHeight="1">
      <c r="A330" s="171"/>
      <c r="B330" s="159"/>
      <c r="C330" s="64" t="s">
        <v>6</v>
      </c>
      <c r="D330" s="65">
        <f t="shared" ref="D330:F330" si="128">D335+D355</f>
        <v>0</v>
      </c>
      <c r="E330" s="65">
        <f t="shared" si="128"/>
        <v>0</v>
      </c>
      <c r="F330" s="65">
        <f t="shared" si="128"/>
        <v>0</v>
      </c>
      <c r="G330" s="66">
        <v>0</v>
      </c>
      <c r="H330" s="184"/>
      <c r="I330" s="60" t="s">
        <v>26</v>
      </c>
      <c r="J330" s="64">
        <f>J335+1</f>
        <v>1</v>
      </c>
      <c r="K330" s="79"/>
      <c r="L330" s="79"/>
      <c r="M330" s="82"/>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c r="BF330" s="47"/>
      <c r="BG330" s="47"/>
      <c r="BH330" s="47"/>
      <c r="BI330" s="47"/>
      <c r="BJ330" s="47"/>
      <c r="BK330" s="47"/>
      <c r="BL330" s="47"/>
      <c r="BM330" s="47"/>
      <c r="BN330" s="47"/>
      <c r="BO330" s="47"/>
      <c r="BP330" s="47"/>
      <c r="BQ330" s="47"/>
      <c r="BR330" s="47"/>
      <c r="BS330" s="47"/>
      <c r="BT330" s="47"/>
      <c r="BU330" s="47"/>
      <c r="BV330" s="47"/>
      <c r="BW330" s="47"/>
      <c r="BX330" s="47"/>
      <c r="BY330" s="47"/>
      <c r="BZ330" s="47"/>
      <c r="CA330" s="47"/>
      <c r="CB330" s="47"/>
      <c r="CC330" s="47"/>
      <c r="CD330" s="47"/>
      <c r="CE330" s="47"/>
      <c r="CF330" s="47"/>
      <c r="CG330" s="47"/>
      <c r="CH330" s="47"/>
      <c r="CI330" s="47"/>
      <c r="CJ330" s="47"/>
      <c r="CK330" s="47"/>
      <c r="CL330" s="47"/>
      <c r="CM330" s="47"/>
      <c r="CN330" s="47"/>
      <c r="CO330" s="47"/>
      <c r="CP330" s="47"/>
      <c r="CQ330" s="47"/>
      <c r="CR330" s="47"/>
      <c r="CS330" s="47"/>
      <c r="CT330" s="47"/>
      <c r="CU330" s="47"/>
      <c r="CV330" s="47"/>
      <c r="CW330" s="47"/>
      <c r="CX330" s="47"/>
      <c r="CY330" s="47"/>
      <c r="CZ330" s="47"/>
      <c r="DA330" s="47"/>
      <c r="DB330" s="47"/>
      <c r="DC330" s="47"/>
      <c r="DD330" s="47"/>
      <c r="DE330" s="47"/>
      <c r="DF330" s="47"/>
      <c r="DG330" s="47"/>
      <c r="DH330" s="47"/>
      <c r="DI330" s="47"/>
      <c r="DJ330" s="47"/>
      <c r="DK330" s="47"/>
      <c r="DL330" s="47"/>
      <c r="DM330" s="47"/>
      <c r="DN330" s="47"/>
      <c r="DO330" s="47"/>
      <c r="DP330" s="47"/>
      <c r="DQ330" s="47"/>
      <c r="DR330" s="47"/>
      <c r="DS330" s="47"/>
      <c r="DT330" s="47"/>
      <c r="DU330" s="47"/>
      <c r="DV330" s="47"/>
      <c r="DW330" s="47"/>
      <c r="DX330" s="47"/>
      <c r="DY330" s="47"/>
      <c r="DZ330" s="47"/>
      <c r="EA330" s="47"/>
      <c r="EB330" s="47"/>
      <c r="EC330" s="47"/>
      <c r="ED330" s="47"/>
      <c r="EE330" s="47"/>
      <c r="EF330" s="47"/>
      <c r="EG330" s="47"/>
      <c r="EH330" s="47"/>
      <c r="EI330" s="47"/>
      <c r="EJ330" s="47"/>
      <c r="EK330" s="47"/>
      <c r="EL330" s="47"/>
      <c r="EM330" s="47"/>
      <c r="EN330" s="47"/>
      <c r="EO330" s="47"/>
      <c r="EP330" s="47"/>
      <c r="EQ330" s="47"/>
      <c r="ER330" s="47"/>
      <c r="ES330" s="47"/>
      <c r="ET330" s="47"/>
      <c r="EU330" s="47"/>
      <c r="EV330" s="47"/>
      <c r="EW330" s="47"/>
      <c r="EX330" s="47"/>
      <c r="EY330" s="47"/>
      <c r="EZ330" s="47"/>
      <c r="FA330" s="47"/>
      <c r="FB330" s="47"/>
      <c r="FC330" s="47"/>
      <c r="FD330" s="47"/>
      <c r="FE330" s="47"/>
      <c r="FF330" s="47"/>
      <c r="FG330" s="47"/>
      <c r="FH330" s="47"/>
      <c r="FI330" s="47"/>
      <c r="FJ330" s="47"/>
      <c r="FK330" s="47"/>
      <c r="FL330" s="47"/>
      <c r="FM330" s="47"/>
      <c r="FN330" s="47"/>
      <c r="FO330" s="47"/>
      <c r="FP330" s="47"/>
      <c r="FQ330" s="47"/>
      <c r="FR330" s="47"/>
      <c r="FS330" s="47"/>
      <c r="FT330" s="47"/>
      <c r="FU330" s="47"/>
      <c r="FV330" s="47"/>
      <c r="FW330" s="47"/>
      <c r="FX330" s="47"/>
      <c r="FY330" s="47"/>
      <c r="FZ330" s="47"/>
      <c r="GA330" s="47"/>
      <c r="GB330" s="47"/>
      <c r="GC330" s="47"/>
      <c r="GD330" s="47"/>
      <c r="GE330" s="47"/>
      <c r="GF330" s="47"/>
      <c r="GG330" s="47"/>
      <c r="GH330" s="47"/>
      <c r="GI330" s="47"/>
      <c r="GJ330" s="47"/>
      <c r="GK330" s="47"/>
      <c r="GL330" s="47"/>
      <c r="GM330" s="47"/>
      <c r="GN330" s="47"/>
      <c r="GO330" s="47"/>
      <c r="GP330" s="47"/>
      <c r="GQ330" s="47"/>
      <c r="GR330" s="47"/>
      <c r="GS330" s="47"/>
      <c r="GT330" s="47"/>
      <c r="GU330" s="47"/>
      <c r="GV330" s="47"/>
      <c r="GW330" s="47"/>
      <c r="GX330" s="47"/>
      <c r="GY330" s="47"/>
      <c r="GZ330" s="47"/>
      <c r="HA330" s="47"/>
      <c r="HB330" s="47"/>
      <c r="HC330" s="47"/>
      <c r="HD330" s="47"/>
      <c r="HE330" s="47"/>
      <c r="HF330" s="47"/>
      <c r="HG330" s="47"/>
      <c r="HH330" s="47"/>
      <c r="HI330" s="47"/>
      <c r="HJ330" s="47"/>
      <c r="HK330" s="47"/>
      <c r="HL330" s="47"/>
      <c r="HM330" s="47"/>
      <c r="HN330" s="47"/>
      <c r="HO330" s="47"/>
      <c r="HP330" s="47"/>
      <c r="HQ330" s="47"/>
      <c r="HR330" s="47"/>
      <c r="HS330" s="47"/>
      <c r="HT330" s="47"/>
      <c r="HU330" s="47"/>
      <c r="HV330" s="47"/>
      <c r="HW330" s="47"/>
      <c r="HX330" s="47"/>
      <c r="HY330" s="47"/>
      <c r="HZ330" s="47"/>
      <c r="IA330" s="47"/>
      <c r="IB330" s="47"/>
      <c r="IC330" s="47"/>
      <c r="ID330" s="47"/>
      <c r="IE330" s="47"/>
      <c r="IF330" s="47"/>
      <c r="IG330" s="47"/>
      <c r="IH330" s="47"/>
      <c r="II330" s="47"/>
      <c r="IJ330" s="47"/>
      <c r="IK330" s="47"/>
      <c r="IL330" s="47"/>
      <c r="IM330" s="47"/>
      <c r="IN330" s="47"/>
      <c r="IO330" s="47"/>
      <c r="IP330" s="47"/>
      <c r="IQ330" s="47"/>
      <c r="IR330" s="47"/>
      <c r="IS330" s="47"/>
      <c r="IT330" s="47"/>
      <c r="IU330" s="47"/>
      <c r="IV330" s="47"/>
      <c r="IW330" s="47"/>
      <c r="IX330" s="47"/>
      <c r="IY330" s="47"/>
      <c r="IZ330" s="47"/>
      <c r="JA330" s="47"/>
      <c r="JB330" s="47"/>
      <c r="JC330" s="47"/>
      <c r="JD330" s="47"/>
      <c r="JE330" s="47"/>
      <c r="JF330" s="47"/>
      <c r="JG330" s="47"/>
      <c r="JH330" s="47"/>
      <c r="JI330" s="47"/>
      <c r="JJ330" s="47"/>
      <c r="JK330" s="47"/>
      <c r="JL330" s="47"/>
      <c r="JM330" s="47"/>
      <c r="JN330" s="47"/>
      <c r="JO330" s="47"/>
      <c r="JP330" s="47"/>
      <c r="JQ330" s="47"/>
      <c r="JR330" s="47"/>
      <c r="JS330" s="47"/>
      <c r="JT330" s="47"/>
      <c r="JU330" s="47"/>
      <c r="JV330" s="47"/>
      <c r="JW330" s="47"/>
      <c r="JX330" s="47"/>
      <c r="JY330" s="47"/>
      <c r="JZ330" s="47"/>
      <c r="KA330" s="47"/>
      <c r="KB330" s="47"/>
      <c r="KC330" s="47"/>
      <c r="KD330" s="47"/>
      <c r="KE330" s="47"/>
      <c r="KF330" s="47"/>
      <c r="KG330" s="47"/>
      <c r="KH330" s="47"/>
      <c r="KI330" s="47"/>
      <c r="KJ330" s="47"/>
      <c r="KK330" s="47"/>
      <c r="KL330" s="47"/>
      <c r="KM330" s="47"/>
      <c r="KN330" s="47"/>
      <c r="KO330" s="47"/>
      <c r="KP330" s="47"/>
      <c r="KQ330" s="47"/>
      <c r="KR330" s="47"/>
      <c r="KS330" s="47"/>
      <c r="KT330" s="47"/>
      <c r="KU330" s="47"/>
      <c r="KV330" s="47"/>
      <c r="KW330" s="47"/>
      <c r="KX330" s="47"/>
      <c r="KY330" s="47"/>
      <c r="KZ330" s="47"/>
      <c r="LA330" s="47"/>
      <c r="LB330" s="47"/>
      <c r="LC330" s="47"/>
      <c r="LD330" s="47"/>
      <c r="LE330" s="47"/>
      <c r="LF330" s="47"/>
      <c r="LG330" s="47"/>
      <c r="LH330" s="47"/>
      <c r="LI330" s="47"/>
      <c r="LJ330" s="47"/>
      <c r="LK330" s="47"/>
      <c r="LL330" s="47"/>
      <c r="LM330" s="47"/>
      <c r="LN330" s="47"/>
      <c r="LO330" s="47"/>
      <c r="LP330" s="47"/>
      <c r="LQ330" s="47"/>
      <c r="LR330" s="47"/>
      <c r="LS330" s="47"/>
      <c r="LT330" s="47"/>
      <c r="LU330" s="47"/>
      <c r="LV330" s="47"/>
      <c r="LW330" s="47"/>
      <c r="LX330" s="47"/>
      <c r="LY330" s="47"/>
      <c r="LZ330" s="47"/>
      <c r="MA330" s="47"/>
      <c r="MB330" s="47"/>
      <c r="MC330" s="47"/>
      <c r="MD330" s="47"/>
      <c r="ME330" s="47"/>
      <c r="MF330" s="47"/>
      <c r="MG330" s="47"/>
      <c r="MH330" s="47"/>
      <c r="MI330" s="47"/>
      <c r="MJ330" s="47"/>
      <c r="MK330" s="47"/>
      <c r="ML330" s="47"/>
      <c r="MM330" s="47"/>
      <c r="MN330" s="47"/>
      <c r="MO330" s="47"/>
      <c r="MP330" s="47"/>
      <c r="MQ330" s="47"/>
      <c r="MR330" s="47"/>
      <c r="MS330" s="47"/>
      <c r="MT330" s="47"/>
      <c r="MU330" s="47"/>
      <c r="MV330" s="47"/>
      <c r="MW330" s="47"/>
      <c r="MX330" s="47"/>
      <c r="MY330" s="47"/>
      <c r="MZ330" s="47"/>
      <c r="NA330" s="47"/>
      <c r="NB330" s="47"/>
      <c r="NC330" s="47"/>
      <c r="ND330" s="47"/>
      <c r="NE330" s="47"/>
      <c r="NF330" s="47"/>
      <c r="NG330" s="47"/>
      <c r="NH330" s="47"/>
      <c r="NI330" s="47"/>
      <c r="NJ330" s="47"/>
      <c r="NK330" s="47"/>
      <c r="NL330" s="47"/>
      <c r="NM330" s="47"/>
      <c r="NN330" s="47"/>
      <c r="NO330" s="47"/>
      <c r="NP330" s="47"/>
      <c r="NQ330" s="47"/>
      <c r="NR330" s="47"/>
      <c r="NS330" s="47"/>
      <c r="NT330" s="47"/>
      <c r="NU330" s="47"/>
      <c r="NV330" s="47"/>
      <c r="NW330" s="47"/>
      <c r="NX330" s="47"/>
      <c r="NY330" s="47"/>
      <c r="NZ330" s="47"/>
      <c r="OA330" s="47"/>
      <c r="OB330" s="47"/>
      <c r="OC330" s="47"/>
      <c r="OD330" s="47"/>
      <c r="OE330" s="47"/>
      <c r="OF330" s="47"/>
      <c r="OG330" s="47"/>
      <c r="OH330" s="47"/>
      <c r="OI330" s="47"/>
      <c r="OJ330" s="47"/>
      <c r="OK330" s="47"/>
      <c r="OL330" s="47"/>
      <c r="OM330" s="47"/>
      <c r="ON330" s="47"/>
      <c r="OO330" s="47"/>
      <c r="OP330" s="47"/>
      <c r="OQ330" s="47"/>
      <c r="OR330" s="47"/>
      <c r="OS330" s="47"/>
      <c r="OT330" s="47"/>
      <c r="OU330" s="47"/>
      <c r="OV330" s="47"/>
      <c r="OW330" s="47"/>
      <c r="OX330" s="47"/>
      <c r="OY330" s="47"/>
      <c r="OZ330" s="47"/>
      <c r="PA330" s="47"/>
      <c r="PB330" s="47"/>
      <c r="PC330" s="47"/>
      <c r="PD330" s="47"/>
      <c r="PE330" s="47"/>
      <c r="PF330" s="47"/>
      <c r="PG330" s="47"/>
      <c r="PH330" s="47"/>
      <c r="PI330" s="47"/>
      <c r="PJ330" s="47"/>
      <c r="PK330" s="47"/>
      <c r="PL330" s="47"/>
      <c r="PM330" s="47"/>
      <c r="PN330" s="47"/>
      <c r="PO330" s="47"/>
      <c r="PP330" s="47"/>
      <c r="PQ330" s="47"/>
      <c r="PR330" s="47"/>
      <c r="PS330" s="47"/>
      <c r="PT330" s="47"/>
      <c r="PU330" s="47"/>
      <c r="PV330" s="47"/>
      <c r="PW330" s="47"/>
      <c r="PX330" s="47"/>
      <c r="PY330" s="47"/>
      <c r="PZ330" s="47"/>
      <c r="QA330" s="47"/>
      <c r="QB330" s="47"/>
      <c r="QC330" s="47"/>
      <c r="QD330" s="47"/>
      <c r="QE330" s="47"/>
      <c r="QF330" s="47"/>
      <c r="QG330" s="47"/>
      <c r="QH330" s="47"/>
      <c r="QI330" s="47"/>
      <c r="QJ330" s="47"/>
      <c r="QK330" s="47"/>
      <c r="QL330" s="47"/>
      <c r="QM330" s="47"/>
      <c r="QN330" s="47"/>
      <c r="QO330" s="47"/>
      <c r="QP330" s="47"/>
      <c r="QQ330" s="47"/>
      <c r="QR330" s="47"/>
      <c r="QS330" s="47"/>
      <c r="QT330" s="47"/>
      <c r="QU330" s="47"/>
      <c r="QV330" s="47"/>
      <c r="QW330" s="47"/>
      <c r="QX330" s="47"/>
      <c r="QY330" s="47"/>
      <c r="QZ330" s="47"/>
      <c r="RA330" s="47"/>
      <c r="RB330" s="47"/>
      <c r="RC330" s="47"/>
      <c r="RD330" s="47"/>
      <c r="RE330" s="47"/>
      <c r="RF330" s="47"/>
      <c r="RG330" s="47"/>
      <c r="RH330" s="47"/>
      <c r="RI330" s="47"/>
      <c r="RJ330" s="47"/>
      <c r="RK330" s="47"/>
      <c r="RL330" s="47"/>
      <c r="RM330" s="47"/>
      <c r="RN330" s="47"/>
      <c r="RO330" s="47"/>
      <c r="RP330" s="47"/>
      <c r="RQ330" s="47"/>
      <c r="RR330" s="47"/>
      <c r="RS330" s="47"/>
      <c r="RT330" s="47"/>
      <c r="RU330" s="47"/>
      <c r="RV330" s="47"/>
      <c r="RW330" s="47"/>
      <c r="RX330" s="47"/>
      <c r="RY330" s="47"/>
      <c r="RZ330" s="47"/>
      <c r="SA330" s="47"/>
    </row>
    <row r="331" spans="1:495" s="48" customFormat="1" ht="15" customHeight="1">
      <c r="A331" s="171"/>
      <c r="B331" s="159"/>
      <c r="C331" s="64" t="s">
        <v>7</v>
      </c>
      <c r="D331" s="65">
        <f t="shared" ref="D331:F331" si="129">D336+D356</f>
        <v>0</v>
      </c>
      <c r="E331" s="65">
        <f t="shared" si="129"/>
        <v>0</v>
      </c>
      <c r="F331" s="65">
        <f t="shared" si="129"/>
        <v>0</v>
      </c>
      <c r="G331" s="66">
        <v>0</v>
      </c>
      <c r="H331" s="184"/>
      <c r="I331" s="60" t="s">
        <v>27</v>
      </c>
      <c r="J331" s="64">
        <f t="shared" ref="J331" si="130">J336</f>
        <v>3</v>
      </c>
      <c r="K331" s="79"/>
      <c r="L331" s="79"/>
      <c r="M331" s="82"/>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47"/>
      <c r="BB331" s="47"/>
      <c r="BC331" s="47"/>
      <c r="BD331" s="47"/>
      <c r="BE331" s="47"/>
      <c r="BF331" s="47"/>
      <c r="BG331" s="47"/>
      <c r="BH331" s="47"/>
      <c r="BI331" s="47"/>
      <c r="BJ331" s="47"/>
      <c r="BK331" s="47"/>
      <c r="BL331" s="47"/>
      <c r="BM331" s="47"/>
      <c r="BN331" s="47"/>
      <c r="BO331" s="47"/>
      <c r="BP331" s="47"/>
      <c r="BQ331" s="47"/>
      <c r="BR331" s="47"/>
      <c r="BS331" s="47"/>
      <c r="BT331" s="47"/>
      <c r="BU331" s="47"/>
      <c r="BV331" s="47"/>
      <c r="BW331" s="47"/>
      <c r="BX331" s="47"/>
      <c r="BY331" s="47"/>
      <c r="BZ331" s="47"/>
      <c r="CA331" s="47"/>
      <c r="CB331" s="47"/>
      <c r="CC331" s="47"/>
      <c r="CD331" s="47"/>
      <c r="CE331" s="47"/>
      <c r="CF331" s="47"/>
      <c r="CG331" s="47"/>
      <c r="CH331" s="47"/>
      <c r="CI331" s="47"/>
      <c r="CJ331" s="47"/>
      <c r="CK331" s="47"/>
      <c r="CL331" s="47"/>
      <c r="CM331" s="47"/>
      <c r="CN331" s="47"/>
      <c r="CO331" s="47"/>
      <c r="CP331" s="47"/>
      <c r="CQ331" s="47"/>
      <c r="CR331" s="47"/>
      <c r="CS331" s="47"/>
      <c r="CT331" s="47"/>
      <c r="CU331" s="47"/>
      <c r="CV331" s="47"/>
      <c r="CW331" s="47"/>
      <c r="CX331" s="47"/>
      <c r="CY331" s="47"/>
      <c r="CZ331" s="47"/>
      <c r="DA331" s="47"/>
      <c r="DB331" s="47"/>
      <c r="DC331" s="47"/>
      <c r="DD331" s="47"/>
      <c r="DE331" s="47"/>
      <c r="DF331" s="47"/>
      <c r="DG331" s="47"/>
      <c r="DH331" s="47"/>
      <c r="DI331" s="47"/>
      <c r="DJ331" s="47"/>
      <c r="DK331" s="47"/>
      <c r="DL331" s="47"/>
      <c r="DM331" s="47"/>
      <c r="DN331" s="47"/>
      <c r="DO331" s="47"/>
      <c r="DP331" s="47"/>
      <c r="DQ331" s="47"/>
      <c r="DR331" s="47"/>
      <c r="DS331" s="47"/>
      <c r="DT331" s="47"/>
      <c r="DU331" s="47"/>
      <c r="DV331" s="47"/>
      <c r="DW331" s="47"/>
      <c r="DX331" s="47"/>
      <c r="DY331" s="47"/>
      <c r="DZ331" s="47"/>
      <c r="EA331" s="47"/>
      <c r="EB331" s="47"/>
      <c r="EC331" s="47"/>
      <c r="ED331" s="47"/>
      <c r="EE331" s="47"/>
      <c r="EF331" s="47"/>
      <c r="EG331" s="47"/>
      <c r="EH331" s="47"/>
      <c r="EI331" s="47"/>
      <c r="EJ331" s="47"/>
      <c r="EK331" s="47"/>
      <c r="EL331" s="47"/>
      <c r="EM331" s="47"/>
      <c r="EN331" s="47"/>
      <c r="EO331" s="47"/>
      <c r="EP331" s="47"/>
      <c r="EQ331" s="47"/>
      <c r="ER331" s="47"/>
      <c r="ES331" s="47"/>
      <c r="ET331" s="47"/>
      <c r="EU331" s="47"/>
      <c r="EV331" s="47"/>
      <c r="EW331" s="47"/>
      <c r="EX331" s="47"/>
      <c r="EY331" s="47"/>
      <c r="EZ331" s="47"/>
      <c r="FA331" s="47"/>
      <c r="FB331" s="47"/>
      <c r="FC331" s="47"/>
      <c r="FD331" s="47"/>
      <c r="FE331" s="47"/>
      <c r="FF331" s="47"/>
      <c r="FG331" s="47"/>
      <c r="FH331" s="47"/>
      <c r="FI331" s="47"/>
      <c r="FJ331" s="47"/>
      <c r="FK331" s="47"/>
      <c r="FL331" s="47"/>
      <c r="FM331" s="47"/>
      <c r="FN331" s="47"/>
      <c r="FO331" s="47"/>
      <c r="FP331" s="47"/>
      <c r="FQ331" s="47"/>
      <c r="FR331" s="47"/>
      <c r="FS331" s="47"/>
      <c r="FT331" s="47"/>
      <c r="FU331" s="47"/>
      <c r="FV331" s="47"/>
      <c r="FW331" s="47"/>
      <c r="FX331" s="47"/>
      <c r="FY331" s="47"/>
      <c r="FZ331" s="47"/>
      <c r="GA331" s="47"/>
      <c r="GB331" s="47"/>
      <c r="GC331" s="47"/>
      <c r="GD331" s="47"/>
      <c r="GE331" s="47"/>
      <c r="GF331" s="47"/>
      <c r="GG331" s="47"/>
      <c r="GH331" s="47"/>
      <c r="GI331" s="47"/>
      <c r="GJ331" s="47"/>
      <c r="GK331" s="47"/>
      <c r="GL331" s="47"/>
      <c r="GM331" s="47"/>
      <c r="GN331" s="47"/>
      <c r="GO331" s="47"/>
      <c r="GP331" s="47"/>
      <c r="GQ331" s="47"/>
      <c r="GR331" s="47"/>
      <c r="GS331" s="47"/>
      <c r="GT331" s="47"/>
      <c r="GU331" s="47"/>
      <c r="GV331" s="47"/>
      <c r="GW331" s="47"/>
      <c r="GX331" s="47"/>
      <c r="GY331" s="47"/>
      <c r="GZ331" s="47"/>
      <c r="HA331" s="47"/>
      <c r="HB331" s="47"/>
      <c r="HC331" s="47"/>
      <c r="HD331" s="47"/>
      <c r="HE331" s="47"/>
      <c r="HF331" s="47"/>
      <c r="HG331" s="47"/>
      <c r="HH331" s="47"/>
      <c r="HI331" s="47"/>
      <c r="HJ331" s="47"/>
      <c r="HK331" s="47"/>
      <c r="HL331" s="47"/>
      <c r="HM331" s="47"/>
      <c r="HN331" s="47"/>
      <c r="HO331" s="47"/>
      <c r="HP331" s="47"/>
      <c r="HQ331" s="47"/>
      <c r="HR331" s="47"/>
      <c r="HS331" s="47"/>
      <c r="HT331" s="47"/>
      <c r="HU331" s="47"/>
      <c r="HV331" s="47"/>
      <c r="HW331" s="47"/>
      <c r="HX331" s="47"/>
      <c r="HY331" s="47"/>
      <c r="HZ331" s="47"/>
      <c r="IA331" s="47"/>
      <c r="IB331" s="47"/>
      <c r="IC331" s="47"/>
      <c r="ID331" s="47"/>
      <c r="IE331" s="47"/>
      <c r="IF331" s="47"/>
      <c r="IG331" s="47"/>
      <c r="IH331" s="47"/>
      <c r="II331" s="47"/>
      <c r="IJ331" s="47"/>
      <c r="IK331" s="47"/>
      <c r="IL331" s="47"/>
      <c r="IM331" s="47"/>
      <c r="IN331" s="47"/>
      <c r="IO331" s="47"/>
      <c r="IP331" s="47"/>
      <c r="IQ331" s="47"/>
      <c r="IR331" s="47"/>
      <c r="IS331" s="47"/>
      <c r="IT331" s="47"/>
      <c r="IU331" s="47"/>
      <c r="IV331" s="47"/>
      <c r="IW331" s="47"/>
      <c r="IX331" s="47"/>
      <c r="IY331" s="47"/>
      <c r="IZ331" s="47"/>
      <c r="JA331" s="47"/>
      <c r="JB331" s="47"/>
      <c r="JC331" s="47"/>
      <c r="JD331" s="47"/>
      <c r="JE331" s="47"/>
      <c r="JF331" s="47"/>
      <c r="JG331" s="47"/>
      <c r="JH331" s="47"/>
      <c r="JI331" s="47"/>
      <c r="JJ331" s="47"/>
      <c r="JK331" s="47"/>
      <c r="JL331" s="47"/>
      <c r="JM331" s="47"/>
      <c r="JN331" s="47"/>
      <c r="JO331" s="47"/>
      <c r="JP331" s="47"/>
      <c r="JQ331" s="47"/>
      <c r="JR331" s="47"/>
      <c r="JS331" s="47"/>
      <c r="JT331" s="47"/>
      <c r="JU331" s="47"/>
      <c r="JV331" s="47"/>
      <c r="JW331" s="47"/>
      <c r="JX331" s="47"/>
      <c r="JY331" s="47"/>
      <c r="JZ331" s="47"/>
      <c r="KA331" s="47"/>
      <c r="KB331" s="47"/>
      <c r="KC331" s="47"/>
      <c r="KD331" s="47"/>
      <c r="KE331" s="47"/>
      <c r="KF331" s="47"/>
      <c r="KG331" s="47"/>
      <c r="KH331" s="47"/>
      <c r="KI331" s="47"/>
      <c r="KJ331" s="47"/>
      <c r="KK331" s="47"/>
      <c r="KL331" s="47"/>
      <c r="KM331" s="47"/>
      <c r="KN331" s="47"/>
      <c r="KO331" s="47"/>
      <c r="KP331" s="47"/>
      <c r="KQ331" s="47"/>
      <c r="KR331" s="47"/>
      <c r="KS331" s="47"/>
      <c r="KT331" s="47"/>
      <c r="KU331" s="47"/>
      <c r="KV331" s="47"/>
      <c r="KW331" s="47"/>
      <c r="KX331" s="47"/>
      <c r="KY331" s="47"/>
      <c r="KZ331" s="47"/>
      <c r="LA331" s="47"/>
      <c r="LB331" s="47"/>
      <c r="LC331" s="47"/>
      <c r="LD331" s="47"/>
      <c r="LE331" s="47"/>
      <c r="LF331" s="47"/>
      <c r="LG331" s="47"/>
      <c r="LH331" s="47"/>
      <c r="LI331" s="47"/>
      <c r="LJ331" s="47"/>
      <c r="LK331" s="47"/>
      <c r="LL331" s="47"/>
      <c r="LM331" s="47"/>
      <c r="LN331" s="47"/>
      <c r="LO331" s="47"/>
      <c r="LP331" s="47"/>
      <c r="LQ331" s="47"/>
      <c r="LR331" s="47"/>
      <c r="LS331" s="47"/>
      <c r="LT331" s="47"/>
      <c r="LU331" s="47"/>
      <c r="LV331" s="47"/>
      <c r="LW331" s="47"/>
      <c r="LX331" s="47"/>
      <c r="LY331" s="47"/>
      <c r="LZ331" s="47"/>
      <c r="MA331" s="47"/>
      <c r="MB331" s="47"/>
      <c r="MC331" s="47"/>
      <c r="MD331" s="47"/>
      <c r="ME331" s="47"/>
      <c r="MF331" s="47"/>
      <c r="MG331" s="47"/>
      <c r="MH331" s="47"/>
      <c r="MI331" s="47"/>
      <c r="MJ331" s="47"/>
      <c r="MK331" s="47"/>
      <c r="ML331" s="47"/>
      <c r="MM331" s="47"/>
      <c r="MN331" s="47"/>
      <c r="MO331" s="47"/>
      <c r="MP331" s="47"/>
      <c r="MQ331" s="47"/>
      <c r="MR331" s="47"/>
      <c r="MS331" s="47"/>
      <c r="MT331" s="47"/>
      <c r="MU331" s="47"/>
      <c r="MV331" s="47"/>
      <c r="MW331" s="47"/>
      <c r="MX331" s="47"/>
      <c r="MY331" s="47"/>
      <c r="MZ331" s="47"/>
      <c r="NA331" s="47"/>
      <c r="NB331" s="47"/>
      <c r="NC331" s="47"/>
      <c r="ND331" s="47"/>
      <c r="NE331" s="47"/>
      <c r="NF331" s="47"/>
      <c r="NG331" s="47"/>
      <c r="NH331" s="47"/>
      <c r="NI331" s="47"/>
      <c r="NJ331" s="47"/>
      <c r="NK331" s="47"/>
      <c r="NL331" s="47"/>
      <c r="NM331" s="47"/>
      <c r="NN331" s="47"/>
      <c r="NO331" s="47"/>
      <c r="NP331" s="47"/>
      <c r="NQ331" s="47"/>
      <c r="NR331" s="47"/>
      <c r="NS331" s="47"/>
      <c r="NT331" s="47"/>
      <c r="NU331" s="47"/>
      <c r="NV331" s="47"/>
      <c r="NW331" s="47"/>
      <c r="NX331" s="47"/>
      <c r="NY331" s="47"/>
      <c r="NZ331" s="47"/>
      <c r="OA331" s="47"/>
      <c r="OB331" s="47"/>
      <c r="OC331" s="47"/>
      <c r="OD331" s="47"/>
      <c r="OE331" s="47"/>
      <c r="OF331" s="47"/>
      <c r="OG331" s="47"/>
      <c r="OH331" s="47"/>
      <c r="OI331" s="47"/>
      <c r="OJ331" s="47"/>
      <c r="OK331" s="47"/>
      <c r="OL331" s="47"/>
      <c r="OM331" s="47"/>
      <c r="ON331" s="47"/>
      <c r="OO331" s="47"/>
      <c r="OP331" s="47"/>
      <c r="OQ331" s="47"/>
      <c r="OR331" s="47"/>
      <c r="OS331" s="47"/>
      <c r="OT331" s="47"/>
      <c r="OU331" s="47"/>
      <c r="OV331" s="47"/>
      <c r="OW331" s="47"/>
      <c r="OX331" s="47"/>
      <c r="OY331" s="47"/>
      <c r="OZ331" s="47"/>
      <c r="PA331" s="47"/>
      <c r="PB331" s="47"/>
      <c r="PC331" s="47"/>
      <c r="PD331" s="47"/>
      <c r="PE331" s="47"/>
      <c r="PF331" s="47"/>
      <c r="PG331" s="47"/>
      <c r="PH331" s="47"/>
      <c r="PI331" s="47"/>
      <c r="PJ331" s="47"/>
      <c r="PK331" s="47"/>
      <c r="PL331" s="47"/>
      <c r="PM331" s="47"/>
      <c r="PN331" s="47"/>
      <c r="PO331" s="47"/>
      <c r="PP331" s="47"/>
      <c r="PQ331" s="47"/>
      <c r="PR331" s="47"/>
      <c r="PS331" s="47"/>
      <c r="PT331" s="47"/>
      <c r="PU331" s="47"/>
      <c r="PV331" s="47"/>
      <c r="PW331" s="47"/>
      <c r="PX331" s="47"/>
      <c r="PY331" s="47"/>
      <c r="PZ331" s="47"/>
      <c r="QA331" s="47"/>
      <c r="QB331" s="47"/>
      <c r="QC331" s="47"/>
      <c r="QD331" s="47"/>
      <c r="QE331" s="47"/>
      <c r="QF331" s="47"/>
      <c r="QG331" s="47"/>
      <c r="QH331" s="47"/>
      <c r="QI331" s="47"/>
      <c r="QJ331" s="47"/>
      <c r="QK331" s="47"/>
      <c r="QL331" s="47"/>
      <c r="QM331" s="47"/>
      <c r="QN331" s="47"/>
      <c r="QO331" s="47"/>
      <c r="QP331" s="47"/>
      <c r="QQ331" s="47"/>
      <c r="QR331" s="47"/>
      <c r="QS331" s="47"/>
      <c r="QT331" s="47"/>
      <c r="QU331" s="47"/>
      <c r="QV331" s="47"/>
      <c r="QW331" s="47"/>
      <c r="QX331" s="47"/>
      <c r="QY331" s="47"/>
      <c r="QZ331" s="47"/>
      <c r="RA331" s="47"/>
      <c r="RB331" s="47"/>
      <c r="RC331" s="47"/>
      <c r="RD331" s="47"/>
      <c r="RE331" s="47"/>
      <c r="RF331" s="47"/>
      <c r="RG331" s="47"/>
      <c r="RH331" s="47"/>
      <c r="RI331" s="47"/>
      <c r="RJ331" s="47"/>
      <c r="RK331" s="47"/>
      <c r="RL331" s="47"/>
      <c r="RM331" s="47"/>
      <c r="RN331" s="47"/>
      <c r="RO331" s="47"/>
      <c r="RP331" s="47"/>
      <c r="RQ331" s="47"/>
      <c r="RR331" s="47"/>
      <c r="RS331" s="47"/>
      <c r="RT331" s="47"/>
      <c r="RU331" s="47"/>
      <c r="RV331" s="47"/>
      <c r="RW331" s="47"/>
      <c r="RX331" s="47"/>
      <c r="RY331" s="47"/>
      <c r="RZ331" s="47"/>
      <c r="SA331" s="47"/>
    </row>
    <row r="332" spans="1:495" s="48" customFormat="1" ht="15" customHeight="1">
      <c r="A332" s="172"/>
      <c r="B332" s="160"/>
      <c r="C332" s="64" t="s">
        <v>8</v>
      </c>
      <c r="D332" s="65">
        <f t="shared" ref="D332:F332" si="131">D337+D357</f>
        <v>0</v>
      </c>
      <c r="E332" s="65">
        <f t="shared" si="131"/>
        <v>0</v>
      </c>
      <c r="F332" s="65">
        <f t="shared" si="131"/>
        <v>0</v>
      </c>
      <c r="G332" s="66">
        <v>0</v>
      </c>
      <c r="H332" s="185"/>
      <c r="I332" s="60" t="s">
        <v>28</v>
      </c>
      <c r="J332" s="66">
        <f>(J329+0.5*J330)/J328</f>
        <v>0.125</v>
      </c>
      <c r="K332" s="80"/>
      <c r="L332" s="80"/>
      <c r="M332" s="83"/>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c r="BC332" s="47"/>
      <c r="BD332" s="47"/>
      <c r="BE332" s="47"/>
      <c r="BF332" s="47"/>
      <c r="BG332" s="47"/>
      <c r="BH332" s="47"/>
      <c r="BI332" s="47"/>
      <c r="BJ332" s="47"/>
      <c r="BK332" s="47"/>
      <c r="BL332" s="47"/>
      <c r="BM332" s="47"/>
      <c r="BN332" s="47"/>
      <c r="BO332" s="47"/>
      <c r="BP332" s="47"/>
      <c r="BQ332" s="47"/>
      <c r="BR332" s="47"/>
      <c r="BS332" s="47"/>
      <c r="BT332" s="47"/>
      <c r="BU332" s="47"/>
      <c r="BV332" s="47"/>
      <c r="BW332" s="47"/>
      <c r="BX332" s="47"/>
      <c r="BY332" s="47"/>
      <c r="BZ332" s="47"/>
      <c r="CA332" s="47"/>
      <c r="CB332" s="47"/>
      <c r="CC332" s="47"/>
      <c r="CD332" s="47"/>
      <c r="CE332" s="47"/>
      <c r="CF332" s="47"/>
      <c r="CG332" s="47"/>
      <c r="CH332" s="47"/>
      <c r="CI332" s="47"/>
      <c r="CJ332" s="47"/>
      <c r="CK332" s="47"/>
      <c r="CL332" s="47"/>
      <c r="CM332" s="47"/>
      <c r="CN332" s="47"/>
      <c r="CO332" s="47"/>
      <c r="CP332" s="47"/>
      <c r="CQ332" s="47"/>
      <c r="CR332" s="47"/>
      <c r="CS332" s="47"/>
      <c r="CT332" s="47"/>
      <c r="CU332" s="47"/>
      <c r="CV332" s="47"/>
      <c r="CW332" s="47"/>
      <c r="CX332" s="47"/>
      <c r="CY332" s="47"/>
      <c r="CZ332" s="47"/>
      <c r="DA332" s="47"/>
      <c r="DB332" s="47"/>
      <c r="DC332" s="47"/>
      <c r="DD332" s="47"/>
      <c r="DE332" s="47"/>
      <c r="DF332" s="47"/>
      <c r="DG332" s="47"/>
      <c r="DH332" s="47"/>
      <c r="DI332" s="47"/>
      <c r="DJ332" s="47"/>
      <c r="DK332" s="47"/>
      <c r="DL332" s="47"/>
      <c r="DM332" s="47"/>
      <c r="DN332" s="47"/>
      <c r="DO332" s="47"/>
      <c r="DP332" s="47"/>
      <c r="DQ332" s="47"/>
      <c r="DR332" s="47"/>
      <c r="DS332" s="47"/>
      <c r="DT332" s="47"/>
      <c r="DU332" s="47"/>
      <c r="DV332" s="47"/>
      <c r="DW332" s="47"/>
      <c r="DX332" s="47"/>
      <c r="DY332" s="47"/>
      <c r="DZ332" s="47"/>
      <c r="EA332" s="47"/>
      <c r="EB332" s="47"/>
      <c r="EC332" s="47"/>
      <c r="ED332" s="47"/>
      <c r="EE332" s="47"/>
      <c r="EF332" s="47"/>
      <c r="EG332" s="47"/>
      <c r="EH332" s="47"/>
      <c r="EI332" s="47"/>
      <c r="EJ332" s="47"/>
      <c r="EK332" s="47"/>
      <c r="EL332" s="47"/>
      <c r="EM332" s="47"/>
      <c r="EN332" s="47"/>
      <c r="EO332" s="47"/>
      <c r="EP332" s="47"/>
      <c r="EQ332" s="47"/>
      <c r="ER332" s="47"/>
      <c r="ES332" s="47"/>
      <c r="ET332" s="47"/>
      <c r="EU332" s="47"/>
      <c r="EV332" s="47"/>
      <c r="EW332" s="47"/>
      <c r="EX332" s="47"/>
      <c r="EY332" s="47"/>
      <c r="EZ332" s="47"/>
      <c r="FA332" s="47"/>
      <c r="FB332" s="47"/>
      <c r="FC332" s="47"/>
      <c r="FD332" s="47"/>
      <c r="FE332" s="47"/>
      <c r="FF332" s="47"/>
      <c r="FG332" s="47"/>
      <c r="FH332" s="47"/>
      <c r="FI332" s="47"/>
      <c r="FJ332" s="47"/>
      <c r="FK332" s="47"/>
      <c r="FL332" s="47"/>
      <c r="FM332" s="47"/>
      <c r="FN332" s="47"/>
      <c r="FO332" s="47"/>
      <c r="FP332" s="47"/>
      <c r="FQ332" s="47"/>
      <c r="FR332" s="47"/>
      <c r="FS332" s="47"/>
      <c r="FT332" s="47"/>
      <c r="FU332" s="47"/>
      <c r="FV332" s="47"/>
      <c r="FW332" s="47"/>
      <c r="FX332" s="47"/>
      <c r="FY332" s="47"/>
      <c r="FZ332" s="47"/>
      <c r="GA332" s="47"/>
      <c r="GB332" s="47"/>
      <c r="GC332" s="47"/>
      <c r="GD332" s="47"/>
      <c r="GE332" s="47"/>
      <c r="GF332" s="47"/>
      <c r="GG332" s="47"/>
      <c r="GH332" s="47"/>
      <c r="GI332" s="47"/>
      <c r="GJ332" s="47"/>
      <c r="GK332" s="47"/>
      <c r="GL332" s="47"/>
      <c r="GM332" s="47"/>
      <c r="GN332" s="47"/>
      <c r="GO332" s="47"/>
      <c r="GP332" s="47"/>
      <c r="GQ332" s="47"/>
      <c r="GR332" s="47"/>
      <c r="GS332" s="47"/>
      <c r="GT332" s="47"/>
      <c r="GU332" s="47"/>
      <c r="GV332" s="47"/>
      <c r="GW332" s="47"/>
      <c r="GX332" s="47"/>
      <c r="GY332" s="47"/>
      <c r="GZ332" s="47"/>
      <c r="HA332" s="47"/>
      <c r="HB332" s="47"/>
      <c r="HC332" s="47"/>
      <c r="HD332" s="47"/>
      <c r="HE332" s="47"/>
      <c r="HF332" s="47"/>
      <c r="HG332" s="47"/>
      <c r="HH332" s="47"/>
      <c r="HI332" s="47"/>
      <c r="HJ332" s="47"/>
      <c r="HK332" s="47"/>
      <c r="HL332" s="47"/>
      <c r="HM332" s="47"/>
      <c r="HN332" s="47"/>
      <c r="HO332" s="47"/>
      <c r="HP332" s="47"/>
      <c r="HQ332" s="47"/>
      <c r="HR332" s="47"/>
      <c r="HS332" s="47"/>
      <c r="HT332" s="47"/>
      <c r="HU332" s="47"/>
      <c r="HV332" s="47"/>
      <c r="HW332" s="47"/>
      <c r="HX332" s="47"/>
      <c r="HY332" s="47"/>
      <c r="HZ332" s="47"/>
      <c r="IA332" s="47"/>
      <c r="IB332" s="47"/>
      <c r="IC332" s="47"/>
      <c r="ID332" s="47"/>
      <c r="IE332" s="47"/>
      <c r="IF332" s="47"/>
      <c r="IG332" s="47"/>
      <c r="IH332" s="47"/>
      <c r="II332" s="47"/>
      <c r="IJ332" s="47"/>
      <c r="IK332" s="47"/>
      <c r="IL332" s="47"/>
      <c r="IM332" s="47"/>
      <c r="IN332" s="47"/>
      <c r="IO332" s="47"/>
      <c r="IP332" s="47"/>
      <c r="IQ332" s="47"/>
      <c r="IR332" s="47"/>
      <c r="IS332" s="47"/>
      <c r="IT332" s="47"/>
      <c r="IU332" s="47"/>
      <c r="IV332" s="47"/>
      <c r="IW332" s="47"/>
      <c r="IX332" s="47"/>
      <c r="IY332" s="47"/>
      <c r="IZ332" s="47"/>
      <c r="JA332" s="47"/>
      <c r="JB332" s="47"/>
      <c r="JC332" s="47"/>
      <c r="JD332" s="47"/>
      <c r="JE332" s="47"/>
      <c r="JF332" s="47"/>
      <c r="JG332" s="47"/>
      <c r="JH332" s="47"/>
      <c r="JI332" s="47"/>
      <c r="JJ332" s="47"/>
      <c r="JK332" s="47"/>
      <c r="JL332" s="47"/>
      <c r="JM332" s="47"/>
      <c r="JN332" s="47"/>
      <c r="JO332" s="47"/>
      <c r="JP332" s="47"/>
      <c r="JQ332" s="47"/>
      <c r="JR332" s="47"/>
      <c r="JS332" s="47"/>
      <c r="JT332" s="47"/>
      <c r="JU332" s="47"/>
      <c r="JV332" s="47"/>
      <c r="JW332" s="47"/>
      <c r="JX332" s="47"/>
      <c r="JY332" s="47"/>
      <c r="JZ332" s="47"/>
      <c r="KA332" s="47"/>
      <c r="KB332" s="47"/>
      <c r="KC332" s="47"/>
      <c r="KD332" s="47"/>
      <c r="KE332" s="47"/>
      <c r="KF332" s="47"/>
      <c r="KG332" s="47"/>
      <c r="KH332" s="47"/>
      <c r="KI332" s="47"/>
      <c r="KJ332" s="47"/>
      <c r="KK332" s="47"/>
      <c r="KL332" s="47"/>
      <c r="KM332" s="47"/>
      <c r="KN332" s="47"/>
      <c r="KO332" s="47"/>
      <c r="KP332" s="47"/>
      <c r="KQ332" s="47"/>
      <c r="KR332" s="47"/>
      <c r="KS332" s="47"/>
      <c r="KT332" s="47"/>
      <c r="KU332" s="47"/>
      <c r="KV332" s="47"/>
      <c r="KW332" s="47"/>
      <c r="KX332" s="47"/>
      <c r="KY332" s="47"/>
      <c r="KZ332" s="47"/>
      <c r="LA332" s="47"/>
      <c r="LB332" s="47"/>
      <c r="LC332" s="47"/>
      <c r="LD332" s="47"/>
      <c r="LE332" s="47"/>
      <c r="LF332" s="47"/>
      <c r="LG332" s="47"/>
      <c r="LH332" s="47"/>
      <c r="LI332" s="47"/>
      <c r="LJ332" s="47"/>
      <c r="LK332" s="47"/>
      <c r="LL332" s="47"/>
      <c r="LM332" s="47"/>
      <c r="LN332" s="47"/>
      <c r="LO332" s="47"/>
      <c r="LP332" s="47"/>
      <c r="LQ332" s="47"/>
      <c r="LR332" s="47"/>
      <c r="LS332" s="47"/>
      <c r="LT332" s="47"/>
      <c r="LU332" s="47"/>
      <c r="LV332" s="47"/>
      <c r="LW332" s="47"/>
      <c r="LX332" s="47"/>
      <c r="LY332" s="47"/>
      <c r="LZ332" s="47"/>
      <c r="MA332" s="47"/>
      <c r="MB332" s="47"/>
      <c r="MC332" s="47"/>
      <c r="MD332" s="47"/>
      <c r="ME332" s="47"/>
      <c r="MF332" s="47"/>
      <c r="MG332" s="47"/>
      <c r="MH332" s="47"/>
      <c r="MI332" s="47"/>
      <c r="MJ332" s="47"/>
      <c r="MK332" s="47"/>
      <c r="ML332" s="47"/>
      <c r="MM332" s="47"/>
      <c r="MN332" s="47"/>
      <c r="MO332" s="47"/>
      <c r="MP332" s="47"/>
      <c r="MQ332" s="47"/>
      <c r="MR332" s="47"/>
      <c r="MS332" s="47"/>
      <c r="MT332" s="47"/>
      <c r="MU332" s="47"/>
      <c r="MV332" s="47"/>
      <c r="MW332" s="47"/>
      <c r="MX332" s="47"/>
      <c r="MY332" s="47"/>
      <c r="MZ332" s="47"/>
      <c r="NA332" s="47"/>
      <c r="NB332" s="47"/>
      <c r="NC332" s="47"/>
      <c r="ND332" s="47"/>
      <c r="NE332" s="47"/>
      <c r="NF332" s="47"/>
      <c r="NG332" s="47"/>
      <c r="NH332" s="47"/>
      <c r="NI332" s="47"/>
      <c r="NJ332" s="47"/>
      <c r="NK332" s="47"/>
      <c r="NL332" s="47"/>
      <c r="NM332" s="47"/>
      <c r="NN332" s="47"/>
      <c r="NO332" s="47"/>
      <c r="NP332" s="47"/>
      <c r="NQ332" s="47"/>
      <c r="NR332" s="47"/>
      <c r="NS332" s="47"/>
      <c r="NT332" s="47"/>
      <c r="NU332" s="47"/>
      <c r="NV332" s="47"/>
      <c r="NW332" s="47"/>
      <c r="NX332" s="47"/>
      <c r="NY332" s="47"/>
      <c r="NZ332" s="47"/>
      <c r="OA332" s="47"/>
      <c r="OB332" s="47"/>
      <c r="OC332" s="47"/>
      <c r="OD332" s="47"/>
      <c r="OE332" s="47"/>
      <c r="OF332" s="47"/>
      <c r="OG332" s="47"/>
      <c r="OH332" s="47"/>
      <c r="OI332" s="47"/>
      <c r="OJ332" s="47"/>
      <c r="OK332" s="47"/>
      <c r="OL332" s="47"/>
      <c r="OM332" s="47"/>
      <c r="ON332" s="47"/>
      <c r="OO332" s="47"/>
      <c r="OP332" s="47"/>
      <c r="OQ332" s="47"/>
      <c r="OR332" s="47"/>
      <c r="OS332" s="47"/>
      <c r="OT332" s="47"/>
      <c r="OU332" s="47"/>
      <c r="OV332" s="47"/>
      <c r="OW332" s="47"/>
      <c r="OX332" s="47"/>
      <c r="OY332" s="47"/>
      <c r="OZ332" s="47"/>
      <c r="PA332" s="47"/>
      <c r="PB332" s="47"/>
      <c r="PC332" s="47"/>
      <c r="PD332" s="47"/>
      <c r="PE332" s="47"/>
      <c r="PF332" s="47"/>
      <c r="PG332" s="47"/>
      <c r="PH332" s="47"/>
      <c r="PI332" s="47"/>
      <c r="PJ332" s="47"/>
      <c r="PK332" s="47"/>
      <c r="PL332" s="47"/>
      <c r="PM332" s="47"/>
      <c r="PN332" s="47"/>
      <c r="PO332" s="47"/>
      <c r="PP332" s="47"/>
      <c r="PQ332" s="47"/>
      <c r="PR332" s="47"/>
      <c r="PS332" s="47"/>
      <c r="PT332" s="47"/>
      <c r="PU332" s="47"/>
      <c r="PV332" s="47"/>
      <c r="PW332" s="47"/>
      <c r="PX332" s="47"/>
      <c r="PY332" s="47"/>
      <c r="PZ332" s="47"/>
      <c r="QA332" s="47"/>
      <c r="QB332" s="47"/>
      <c r="QC332" s="47"/>
      <c r="QD332" s="47"/>
      <c r="QE332" s="47"/>
      <c r="QF332" s="47"/>
      <c r="QG332" s="47"/>
      <c r="QH332" s="47"/>
      <c r="QI332" s="47"/>
      <c r="QJ332" s="47"/>
      <c r="QK332" s="47"/>
      <c r="QL332" s="47"/>
      <c r="QM332" s="47"/>
      <c r="QN332" s="47"/>
      <c r="QO332" s="47"/>
      <c r="QP332" s="47"/>
      <c r="QQ332" s="47"/>
      <c r="QR332" s="47"/>
      <c r="QS332" s="47"/>
      <c r="QT332" s="47"/>
      <c r="QU332" s="47"/>
      <c r="QV332" s="47"/>
      <c r="QW332" s="47"/>
      <c r="QX332" s="47"/>
      <c r="QY332" s="47"/>
      <c r="QZ332" s="47"/>
      <c r="RA332" s="47"/>
      <c r="RB332" s="47"/>
      <c r="RC332" s="47"/>
      <c r="RD332" s="47"/>
      <c r="RE332" s="47"/>
      <c r="RF332" s="47"/>
      <c r="RG332" s="47"/>
      <c r="RH332" s="47"/>
      <c r="RI332" s="47"/>
      <c r="RJ332" s="47"/>
      <c r="RK332" s="47"/>
      <c r="RL332" s="47"/>
      <c r="RM332" s="47"/>
      <c r="RN332" s="47"/>
      <c r="RO332" s="47"/>
      <c r="RP332" s="47"/>
      <c r="RQ332" s="47"/>
      <c r="RR332" s="47"/>
      <c r="RS332" s="47"/>
      <c r="RT332" s="47"/>
      <c r="RU332" s="47"/>
      <c r="RV332" s="47"/>
      <c r="RW332" s="47"/>
      <c r="RX332" s="47"/>
      <c r="RY332" s="47"/>
      <c r="RZ332" s="47"/>
      <c r="SA332" s="47"/>
    </row>
    <row r="333" spans="1:495" s="48" customFormat="1" ht="15" customHeight="1">
      <c r="A333" s="131" t="s">
        <v>237</v>
      </c>
      <c r="B333" s="94" t="s">
        <v>201</v>
      </c>
      <c r="C333" s="35" t="s">
        <v>4</v>
      </c>
      <c r="D333" s="20">
        <v>40414.199999999997</v>
      </c>
      <c r="E333" s="20">
        <f>E334</f>
        <v>826.3</v>
      </c>
      <c r="F333" s="20">
        <f>F334</f>
        <v>826.3</v>
      </c>
      <c r="G333" s="1">
        <f>F333/D333</f>
        <v>2.0445783907636426E-2</v>
      </c>
      <c r="H333" s="100"/>
      <c r="I333" s="58" t="s">
        <v>24</v>
      </c>
      <c r="J333" s="57">
        <v>3</v>
      </c>
      <c r="K333" s="78" t="s">
        <v>337</v>
      </c>
      <c r="L333" s="78"/>
      <c r="M333" s="81"/>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47"/>
      <c r="BB333" s="47"/>
      <c r="BC333" s="47"/>
      <c r="BD333" s="47"/>
      <c r="BE333" s="47"/>
      <c r="BF333" s="47"/>
      <c r="BG333" s="47"/>
      <c r="BH333" s="47"/>
      <c r="BI333" s="47"/>
      <c r="BJ333" s="47"/>
      <c r="BK333" s="47"/>
      <c r="BL333" s="47"/>
      <c r="BM333" s="47"/>
      <c r="BN333" s="47"/>
      <c r="BO333" s="47"/>
      <c r="BP333" s="47"/>
      <c r="BQ333" s="47"/>
      <c r="BR333" s="47"/>
      <c r="BS333" s="47"/>
      <c r="BT333" s="47"/>
      <c r="BU333" s="47"/>
      <c r="BV333" s="47"/>
      <c r="BW333" s="47"/>
      <c r="BX333" s="47"/>
      <c r="BY333" s="47"/>
      <c r="BZ333" s="47"/>
      <c r="CA333" s="47"/>
      <c r="CB333" s="47"/>
      <c r="CC333" s="47"/>
      <c r="CD333" s="47"/>
      <c r="CE333" s="47"/>
      <c r="CF333" s="47"/>
      <c r="CG333" s="47"/>
      <c r="CH333" s="47"/>
      <c r="CI333" s="47"/>
      <c r="CJ333" s="47"/>
      <c r="CK333" s="47"/>
      <c r="CL333" s="47"/>
      <c r="CM333" s="47"/>
      <c r="CN333" s="47"/>
      <c r="CO333" s="47"/>
      <c r="CP333" s="47"/>
      <c r="CQ333" s="47"/>
      <c r="CR333" s="47"/>
      <c r="CS333" s="47"/>
      <c r="CT333" s="47"/>
      <c r="CU333" s="47"/>
      <c r="CV333" s="47"/>
      <c r="CW333" s="47"/>
      <c r="CX333" s="47"/>
      <c r="CY333" s="47"/>
      <c r="CZ333" s="47"/>
      <c r="DA333" s="47"/>
      <c r="DB333" s="47"/>
      <c r="DC333" s="47"/>
      <c r="DD333" s="47"/>
      <c r="DE333" s="47"/>
      <c r="DF333" s="47"/>
      <c r="DG333" s="47"/>
      <c r="DH333" s="47"/>
      <c r="DI333" s="47"/>
      <c r="DJ333" s="47"/>
      <c r="DK333" s="47"/>
      <c r="DL333" s="47"/>
      <c r="DM333" s="47"/>
      <c r="DN333" s="47"/>
      <c r="DO333" s="47"/>
      <c r="DP333" s="47"/>
      <c r="DQ333" s="47"/>
      <c r="DR333" s="47"/>
      <c r="DS333" s="47"/>
      <c r="DT333" s="47"/>
      <c r="DU333" s="47"/>
      <c r="DV333" s="47"/>
      <c r="DW333" s="47"/>
      <c r="DX333" s="47"/>
      <c r="DY333" s="47"/>
      <c r="DZ333" s="47"/>
      <c r="EA333" s="47"/>
      <c r="EB333" s="47"/>
      <c r="EC333" s="47"/>
      <c r="ED333" s="47"/>
      <c r="EE333" s="47"/>
      <c r="EF333" s="47"/>
      <c r="EG333" s="47"/>
      <c r="EH333" s="47"/>
      <c r="EI333" s="47"/>
      <c r="EJ333" s="47"/>
      <c r="EK333" s="47"/>
      <c r="EL333" s="47"/>
      <c r="EM333" s="47"/>
      <c r="EN333" s="47"/>
      <c r="EO333" s="47"/>
      <c r="EP333" s="47"/>
      <c r="EQ333" s="47"/>
      <c r="ER333" s="47"/>
      <c r="ES333" s="47"/>
      <c r="ET333" s="47"/>
      <c r="EU333" s="47"/>
      <c r="EV333" s="47"/>
      <c r="EW333" s="47"/>
      <c r="EX333" s="47"/>
      <c r="EY333" s="47"/>
      <c r="EZ333" s="47"/>
      <c r="FA333" s="47"/>
      <c r="FB333" s="47"/>
      <c r="FC333" s="47"/>
      <c r="FD333" s="47"/>
      <c r="FE333" s="47"/>
      <c r="FF333" s="47"/>
      <c r="FG333" s="47"/>
      <c r="FH333" s="47"/>
      <c r="FI333" s="47"/>
      <c r="FJ333" s="47"/>
      <c r="FK333" s="47"/>
      <c r="FL333" s="47"/>
      <c r="FM333" s="47"/>
      <c r="FN333" s="47"/>
      <c r="FO333" s="47"/>
      <c r="FP333" s="47"/>
      <c r="FQ333" s="47"/>
      <c r="FR333" s="47"/>
      <c r="FS333" s="47"/>
      <c r="FT333" s="47"/>
      <c r="FU333" s="47"/>
      <c r="FV333" s="47"/>
      <c r="FW333" s="47"/>
      <c r="FX333" s="47"/>
      <c r="FY333" s="47"/>
      <c r="FZ333" s="47"/>
      <c r="GA333" s="47"/>
      <c r="GB333" s="47"/>
      <c r="GC333" s="47"/>
      <c r="GD333" s="47"/>
      <c r="GE333" s="47"/>
      <c r="GF333" s="47"/>
      <c r="GG333" s="47"/>
      <c r="GH333" s="47"/>
      <c r="GI333" s="47"/>
      <c r="GJ333" s="47"/>
      <c r="GK333" s="47"/>
      <c r="GL333" s="47"/>
      <c r="GM333" s="47"/>
      <c r="GN333" s="47"/>
      <c r="GO333" s="47"/>
      <c r="GP333" s="47"/>
      <c r="GQ333" s="47"/>
      <c r="GR333" s="47"/>
      <c r="GS333" s="47"/>
      <c r="GT333" s="47"/>
      <c r="GU333" s="47"/>
      <c r="GV333" s="47"/>
      <c r="GW333" s="47"/>
      <c r="GX333" s="47"/>
      <c r="GY333" s="47"/>
      <c r="GZ333" s="47"/>
      <c r="HA333" s="47"/>
      <c r="HB333" s="47"/>
      <c r="HC333" s="47"/>
      <c r="HD333" s="47"/>
      <c r="HE333" s="47"/>
      <c r="HF333" s="47"/>
      <c r="HG333" s="47"/>
      <c r="HH333" s="47"/>
      <c r="HI333" s="47"/>
      <c r="HJ333" s="47"/>
      <c r="HK333" s="47"/>
      <c r="HL333" s="47"/>
      <c r="HM333" s="47"/>
      <c r="HN333" s="47"/>
      <c r="HO333" s="47"/>
      <c r="HP333" s="47"/>
      <c r="HQ333" s="47"/>
      <c r="HR333" s="47"/>
      <c r="HS333" s="47"/>
      <c r="HT333" s="47"/>
      <c r="HU333" s="47"/>
      <c r="HV333" s="47"/>
      <c r="HW333" s="47"/>
      <c r="HX333" s="47"/>
      <c r="HY333" s="47"/>
      <c r="HZ333" s="47"/>
      <c r="IA333" s="47"/>
      <c r="IB333" s="47"/>
      <c r="IC333" s="47"/>
      <c r="ID333" s="47"/>
      <c r="IE333" s="47"/>
      <c r="IF333" s="47"/>
      <c r="IG333" s="47"/>
      <c r="IH333" s="47"/>
      <c r="II333" s="47"/>
      <c r="IJ333" s="47"/>
      <c r="IK333" s="47"/>
      <c r="IL333" s="47"/>
      <c r="IM333" s="47"/>
      <c r="IN333" s="47"/>
      <c r="IO333" s="47"/>
      <c r="IP333" s="47"/>
      <c r="IQ333" s="47"/>
      <c r="IR333" s="47"/>
      <c r="IS333" s="47"/>
      <c r="IT333" s="47"/>
      <c r="IU333" s="47"/>
      <c r="IV333" s="47"/>
      <c r="IW333" s="47"/>
      <c r="IX333" s="47"/>
      <c r="IY333" s="47"/>
      <c r="IZ333" s="47"/>
      <c r="JA333" s="47"/>
      <c r="JB333" s="47"/>
      <c r="JC333" s="47"/>
      <c r="JD333" s="47"/>
      <c r="JE333" s="47"/>
      <c r="JF333" s="47"/>
      <c r="JG333" s="47"/>
      <c r="JH333" s="47"/>
      <c r="JI333" s="47"/>
      <c r="JJ333" s="47"/>
      <c r="JK333" s="47"/>
      <c r="JL333" s="47"/>
      <c r="JM333" s="47"/>
      <c r="JN333" s="47"/>
      <c r="JO333" s="47"/>
      <c r="JP333" s="47"/>
      <c r="JQ333" s="47"/>
      <c r="JR333" s="47"/>
      <c r="JS333" s="47"/>
      <c r="JT333" s="47"/>
      <c r="JU333" s="47"/>
      <c r="JV333" s="47"/>
      <c r="JW333" s="47"/>
      <c r="JX333" s="47"/>
      <c r="JY333" s="47"/>
      <c r="JZ333" s="47"/>
      <c r="KA333" s="47"/>
      <c r="KB333" s="47"/>
      <c r="KC333" s="47"/>
      <c r="KD333" s="47"/>
      <c r="KE333" s="47"/>
      <c r="KF333" s="47"/>
      <c r="KG333" s="47"/>
      <c r="KH333" s="47"/>
      <c r="KI333" s="47"/>
      <c r="KJ333" s="47"/>
      <c r="KK333" s="47"/>
      <c r="KL333" s="47"/>
      <c r="KM333" s="47"/>
      <c r="KN333" s="47"/>
      <c r="KO333" s="47"/>
      <c r="KP333" s="47"/>
      <c r="KQ333" s="47"/>
      <c r="KR333" s="47"/>
      <c r="KS333" s="47"/>
      <c r="KT333" s="47"/>
      <c r="KU333" s="47"/>
      <c r="KV333" s="47"/>
      <c r="KW333" s="47"/>
      <c r="KX333" s="47"/>
      <c r="KY333" s="47"/>
      <c r="KZ333" s="47"/>
      <c r="LA333" s="47"/>
      <c r="LB333" s="47"/>
      <c r="LC333" s="47"/>
      <c r="LD333" s="47"/>
      <c r="LE333" s="47"/>
      <c r="LF333" s="47"/>
      <c r="LG333" s="47"/>
      <c r="LH333" s="47"/>
      <c r="LI333" s="47"/>
      <c r="LJ333" s="47"/>
      <c r="LK333" s="47"/>
      <c r="LL333" s="47"/>
      <c r="LM333" s="47"/>
      <c r="LN333" s="47"/>
      <c r="LO333" s="47"/>
      <c r="LP333" s="47"/>
      <c r="LQ333" s="47"/>
      <c r="LR333" s="47"/>
      <c r="LS333" s="47"/>
      <c r="LT333" s="47"/>
      <c r="LU333" s="47"/>
      <c r="LV333" s="47"/>
      <c r="LW333" s="47"/>
      <c r="LX333" s="47"/>
      <c r="LY333" s="47"/>
      <c r="LZ333" s="47"/>
      <c r="MA333" s="47"/>
      <c r="MB333" s="47"/>
      <c r="MC333" s="47"/>
      <c r="MD333" s="47"/>
      <c r="ME333" s="47"/>
      <c r="MF333" s="47"/>
      <c r="MG333" s="47"/>
      <c r="MH333" s="47"/>
      <c r="MI333" s="47"/>
      <c r="MJ333" s="47"/>
      <c r="MK333" s="47"/>
      <c r="ML333" s="47"/>
      <c r="MM333" s="47"/>
      <c r="MN333" s="47"/>
      <c r="MO333" s="47"/>
      <c r="MP333" s="47"/>
      <c r="MQ333" s="47"/>
      <c r="MR333" s="47"/>
      <c r="MS333" s="47"/>
      <c r="MT333" s="47"/>
      <c r="MU333" s="47"/>
      <c r="MV333" s="47"/>
      <c r="MW333" s="47"/>
      <c r="MX333" s="47"/>
      <c r="MY333" s="47"/>
      <c r="MZ333" s="47"/>
      <c r="NA333" s="47"/>
      <c r="NB333" s="47"/>
      <c r="NC333" s="47"/>
      <c r="ND333" s="47"/>
      <c r="NE333" s="47"/>
      <c r="NF333" s="47"/>
      <c r="NG333" s="47"/>
      <c r="NH333" s="47"/>
      <c r="NI333" s="47"/>
      <c r="NJ333" s="47"/>
      <c r="NK333" s="47"/>
      <c r="NL333" s="47"/>
      <c r="NM333" s="47"/>
      <c r="NN333" s="47"/>
      <c r="NO333" s="47"/>
      <c r="NP333" s="47"/>
      <c r="NQ333" s="47"/>
      <c r="NR333" s="47"/>
      <c r="NS333" s="47"/>
      <c r="NT333" s="47"/>
      <c r="NU333" s="47"/>
      <c r="NV333" s="47"/>
      <c r="NW333" s="47"/>
      <c r="NX333" s="47"/>
      <c r="NY333" s="47"/>
      <c r="NZ333" s="47"/>
      <c r="OA333" s="47"/>
      <c r="OB333" s="47"/>
      <c r="OC333" s="47"/>
      <c r="OD333" s="47"/>
      <c r="OE333" s="47"/>
      <c r="OF333" s="47"/>
      <c r="OG333" s="47"/>
      <c r="OH333" s="47"/>
      <c r="OI333" s="47"/>
      <c r="OJ333" s="47"/>
      <c r="OK333" s="47"/>
      <c r="OL333" s="47"/>
      <c r="OM333" s="47"/>
      <c r="ON333" s="47"/>
      <c r="OO333" s="47"/>
      <c r="OP333" s="47"/>
      <c r="OQ333" s="47"/>
      <c r="OR333" s="47"/>
      <c r="OS333" s="47"/>
      <c r="OT333" s="47"/>
      <c r="OU333" s="47"/>
      <c r="OV333" s="47"/>
      <c r="OW333" s="47"/>
      <c r="OX333" s="47"/>
      <c r="OY333" s="47"/>
      <c r="OZ333" s="47"/>
      <c r="PA333" s="47"/>
      <c r="PB333" s="47"/>
      <c r="PC333" s="47"/>
      <c r="PD333" s="47"/>
      <c r="PE333" s="47"/>
      <c r="PF333" s="47"/>
      <c r="PG333" s="47"/>
      <c r="PH333" s="47"/>
      <c r="PI333" s="47"/>
      <c r="PJ333" s="47"/>
      <c r="PK333" s="47"/>
      <c r="PL333" s="47"/>
      <c r="PM333" s="47"/>
      <c r="PN333" s="47"/>
      <c r="PO333" s="47"/>
      <c r="PP333" s="47"/>
      <c r="PQ333" s="47"/>
      <c r="PR333" s="47"/>
      <c r="PS333" s="47"/>
      <c r="PT333" s="47"/>
      <c r="PU333" s="47"/>
      <c r="PV333" s="47"/>
      <c r="PW333" s="47"/>
      <c r="PX333" s="47"/>
      <c r="PY333" s="47"/>
      <c r="PZ333" s="47"/>
      <c r="QA333" s="47"/>
      <c r="QB333" s="47"/>
      <c r="QC333" s="47"/>
      <c r="QD333" s="47"/>
      <c r="QE333" s="47"/>
      <c r="QF333" s="47"/>
      <c r="QG333" s="47"/>
      <c r="QH333" s="47"/>
      <c r="QI333" s="47"/>
      <c r="QJ333" s="47"/>
      <c r="QK333" s="47"/>
      <c r="QL333" s="47"/>
      <c r="QM333" s="47"/>
      <c r="QN333" s="47"/>
      <c r="QO333" s="47"/>
      <c r="QP333" s="47"/>
      <c r="QQ333" s="47"/>
      <c r="QR333" s="47"/>
      <c r="QS333" s="47"/>
      <c r="QT333" s="47"/>
      <c r="QU333" s="47"/>
      <c r="QV333" s="47"/>
      <c r="QW333" s="47"/>
      <c r="QX333" s="47"/>
      <c r="QY333" s="47"/>
      <c r="QZ333" s="47"/>
      <c r="RA333" s="47"/>
      <c r="RB333" s="47"/>
      <c r="RC333" s="47"/>
      <c r="RD333" s="47"/>
      <c r="RE333" s="47"/>
      <c r="RF333" s="47"/>
      <c r="RG333" s="47"/>
      <c r="RH333" s="47"/>
      <c r="RI333" s="47"/>
      <c r="RJ333" s="47"/>
      <c r="RK333" s="47"/>
      <c r="RL333" s="47"/>
      <c r="RM333" s="47"/>
      <c r="RN333" s="47"/>
      <c r="RO333" s="47"/>
      <c r="RP333" s="47"/>
      <c r="RQ333" s="47"/>
      <c r="RR333" s="47"/>
      <c r="RS333" s="47"/>
      <c r="RT333" s="47"/>
      <c r="RU333" s="47"/>
      <c r="RV333" s="47"/>
      <c r="RW333" s="47"/>
      <c r="RX333" s="47"/>
      <c r="RY333" s="47"/>
      <c r="RZ333" s="47"/>
      <c r="SA333" s="47"/>
    </row>
    <row r="334" spans="1:495" s="48" customFormat="1" ht="15" customHeight="1">
      <c r="A334" s="132"/>
      <c r="B334" s="85"/>
      <c r="C334" s="35" t="s">
        <v>5</v>
      </c>
      <c r="D334" s="20">
        <f>SUM(D339+D344+D349)</f>
        <v>40414.199999999997</v>
      </c>
      <c r="E334" s="20">
        <f t="shared" ref="E334:F334" si="132">SUM(E339+E344+E349)</f>
        <v>826.3</v>
      </c>
      <c r="F334" s="20">
        <f t="shared" si="132"/>
        <v>826.3</v>
      </c>
      <c r="G334" s="1">
        <f>F334/D334</f>
        <v>2.0445783907636426E-2</v>
      </c>
      <c r="H334" s="101"/>
      <c r="I334" s="58" t="s">
        <v>25</v>
      </c>
      <c r="J334" s="57">
        <v>0</v>
      </c>
      <c r="K334" s="79"/>
      <c r="L334" s="79"/>
      <c r="M334" s="82"/>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c r="BC334" s="47"/>
      <c r="BD334" s="47"/>
      <c r="BE334" s="47"/>
      <c r="BF334" s="47"/>
      <c r="BG334" s="47"/>
      <c r="BH334" s="47"/>
      <c r="BI334" s="47"/>
      <c r="BJ334" s="47"/>
      <c r="BK334" s="47"/>
      <c r="BL334" s="47"/>
      <c r="BM334" s="47"/>
      <c r="BN334" s="47"/>
      <c r="BO334" s="47"/>
      <c r="BP334" s="47"/>
      <c r="BQ334" s="47"/>
      <c r="BR334" s="47"/>
      <c r="BS334" s="47"/>
      <c r="BT334" s="47"/>
      <c r="BU334" s="47"/>
      <c r="BV334" s="47"/>
      <c r="BW334" s="47"/>
      <c r="BX334" s="47"/>
      <c r="BY334" s="47"/>
      <c r="BZ334" s="47"/>
      <c r="CA334" s="47"/>
      <c r="CB334" s="47"/>
      <c r="CC334" s="47"/>
      <c r="CD334" s="47"/>
      <c r="CE334" s="47"/>
      <c r="CF334" s="47"/>
      <c r="CG334" s="47"/>
      <c r="CH334" s="47"/>
      <c r="CI334" s="47"/>
      <c r="CJ334" s="47"/>
      <c r="CK334" s="47"/>
      <c r="CL334" s="47"/>
      <c r="CM334" s="47"/>
      <c r="CN334" s="47"/>
      <c r="CO334" s="47"/>
      <c r="CP334" s="47"/>
      <c r="CQ334" s="47"/>
      <c r="CR334" s="47"/>
      <c r="CS334" s="47"/>
      <c r="CT334" s="47"/>
      <c r="CU334" s="47"/>
      <c r="CV334" s="47"/>
      <c r="CW334" s="47"/>
      <c r="CX334" s="47"/>
      <c r="CY334" s="47"/>
      <c r="CZ334" s="47"/>
      <c r="DA334" s="47"/>
      <c r="DB334" s="47"/>
      <c r="DC334" s="47"/>
      <c r="DD334" s="47"/>
      <c r="DE334" s="47"/>
      <c r="DF334" s="47"/>
      <c r="DG334" s="47"/>
      <c r="DH334" s="47"/>
      <c r="DI334" s="47"/>
      <c r="DJ334" s="47"/>
      <c r="DK334" s="47"/>
      <c r="DL334" s="47"/>
      <c r="DM334" s="47"/>
      <c r="DN334" s="47"/>
      <c r="DO334" s="47"/>
      <c r="DP334" s="47"/>
      <c r="DQ334" s="47"/>
      <c r="DR334" s="47"/>
      <c r="DS334" s="47"/>
      <c r="DT334" s="47"/>
      <c r="DU334" s="47"/>
      <c r="DV334" s="47"/>
      <c r="DW334" s="47"/>
      <c r="DX334" s="47"/>
      <c r="DY334" s="47"/>
      <c r="DZ334" s="47"/>
      <c r="EA334" s="47"/>
      <c r="EB334" s="47"/>
      <c r="EC334" s="47"/>
      <c r="ED334" s="47"/>
      <c r="EE334" s="47"/>
      <c r="EF334" s="47"/>
      <c r="EG334" s="47"/>
      <c r="EH334" s="47"/>
      <c r="EI334" s="47"/>
      <c r="EJ334" s="47"/>
      <c r="EK334" s="47"/>
      <c r="EL334" s="47"/>
      <c r="EM334" s="47"/>
      <c r="EN334" s="47"/>
      <c r="EO334" s="47"/>
      <c r="EP334" s="47"/>
      <c r="EQ334" s="47"/>
      <c r="ER334" s="47"/>
      <c r="ES334" s="47"/>
      <c r="ET334" s="47"/>
      <c r="EU334" s="47"/>
      <c r="EV334" s="47"/>
      <c r="EW334" s="47"/>
      <c r="EX334" s="47"/>
      <c r="EY334" s="47"/>
      <c r="EZ334" s="47"/>
      <c r="FA334" s="47"/>
      <c r="FB334" s="47"/>
      <c r="FC334" s="47"/>
      <c r="FD334" s="47"/>
      <c r="FE334" s="47"/>
      <c r="FF334" s="47"/>
      <c r="FG334" s="47"/>
      <c r="FH334" s="47"/>
      <c r="FI334" s="47"/>
      <c r="FJ334" s="47"/>
      <c r="FK334" s="47"/>
      <c r="FL334" s="47"/>
      <c r="FM334" s="47"/>
      <c r="FN334" s="47"/>
      <c r="FO334" s="47"/>
      <c r="FP334" s="47"/>
      <c r="FQ334" s="47"/>
      <c r="FR334" s="47"/>
      <c r="FS334" s="47"/>
      <c r="FT334" s="47"/>
      <c r="FU334" s="47"/>
      <c r="FV334" s="47"/>
      <c r="FW334" s="47"/>
      <c r="FX334" s="47"/>
      <c r="FY334" s="47"/>
      <c r="FZ334" s="47"/>
      <c r="GA334" s="47"/>
      <c r="GB334" s="47"/>
      <c r="GC334" s="47"/>
      <c r="GD334" s="47"/>
      <c r="GE334" s="47"/>
      <c r="GF334" s="47"/>
      <c r="GG334" s="47"/>
      <c r="GH334" s="47"/>
      <c r="GI334" s="47"/>
      <c r="GJ334" s="47"/>
      <c r="GK334" s="47"/>
      <c r="GL334" s="47"/>
      <c r="GM334" s="47"/>
      <c r="GN334" s="47"/>
      <c r="GO334" s="47"/>
      <c r="GP334" s="47"/>
      <c r="GQ334" s="47"/>
      <c r="GR334" s="47"/>
      <c r="GS334" s="47"/>
      <c r="GT334" s="47"/>
      <c r="GU334" s="47"/>
      <c r="GV334" s="47"/>
      <c r="GW334" s="47"/>
      <c r="GX334" s="47"/>
      <c r="GY334" s="47"/>
      <c r="GZ334" s="47"/>
      <c r="HA334" s="47"/>
      <c r="HB334" s="47"/>
      <c r="HC334" s="47"/>
      <c r="HD334" s="47"/>
      <c r="HE334" s="47"/>
      <c r="HF334" s="47"/>
      <c r="HG334" s="47"/>
      <c r="HH334" s="47"/>
      <c r="HI334" s="47"/>
      <c r="HJ334" s="47"/>
      <c r="HK334" s="47"/>
      <c r="HL334" s="47"/>
      <c r="HM334" s="47"/>
      <c r="HN334" s="47"/>
      <c r="HO334" s="47"/>
      <c r="HP334" s="47"/>
      <c r="HQ334" s="47"/>
      <c r="HR334" s="47"/>
      <c r="HS334" s="47"/>
      <c r="HT334" s="47"/>
      <c r="HU334" s="47"/>
      <c r="HV334" s="47"/>
      <c r="HW334" s="47"/>
      <c r="HX334" s="47"/>
      <c r="HY334" s="47"/>
      <c r="HZ334" s="47"/>
      <c r="IA334" s="47"/>
      <c r="IB334" s="47"/>
      <c r="IC334" s="47"/>
      <c r="ID334" s="47"/>
      <c r="IE334" s="47"/>
      <c r="IF334" s="47"/>
      <c r="IG334" s="47"/>
      <c r="IH334" s="47"/>
      <c r="II334" s="47"/>
      <c r="IJ334" s="47"/>
      <c r="IK334" s="47"/>
      <c r="IL334" s="47"/>
      <c r="IM334" s="47"/>
      <c r="IN334" s="47"/>
      <c r="IO334" s="47"/>
      <c r="IP334" s="47"/>
      <c r="IQ334" s="47"/>
      <c r="IR334" s="47"/>
      <c r="IS334" s="47"/>
      <c r="IT334" s="47"/>
      <c r="IU334" s="47"/>
      <c r="IV334" s="47"/>
      <c r="IW334" s="47"/>
      <c r="IX334" s="47"/>
      <c r="IY334" s="47"/>
      <c r="IZ334" s="47"/>
      <c r="JA334" s="47"/>
      <c r="JB334" s="47"/>
      <c r="JC334" s="47"/>
      <c r="JD334" s="47"/>
      <c r="JE334" s="47"/>
      <c r="JF334" s="47"/>
      <c r="JG334" s="47"/>
      <c r="JH334" s="47"/>
      <c r="JI334" s="47"/>
      <c r="JJ334" s="47"/>
      <c r="JK334" s="47"/>
      <c r="JL334" s="47"/>
      <c r="JM334" s="47"/>
      <c r="JN334" s="47"/>
      <c r="JO334" s="47"/>
      <c r="JP334" s="47"/>
      <c r="JQ334" s="47"/>
      <c r="JR334" s="47"/>
      <c r="JS334" s="47"/>
      <c r="JT334" s="47"/>
      <c r="JU334" s="47"/>
      <c r="JV334" s="47"/>
      <c r="JW334" s="47"/>
      <c r="JX334" s="47"/>
      <c r="JY334" s="47"/>
      <c r="JZ334" s="47"/>
      <c r="KA334" s="47"/>
      <c r="KB334" s="47"/>
      <c r="KC334" s="47"/>
      <c r="KD334" s="47"/>
      <c r="KE334" s="47"/>
      <c r="KF334" s="47"/>
      <c r="KG334" s="47"/>
      <c r="KH334" s="47"/>
      <c r="KI334" s="47"/>
      <c r="KJ334" s="47"/>
      <c r="KK334" s="47"/>
      <c r="KL334" s="47"/>
      <c r="KM334" s="47"/>
      <c r="KN334" s="47"/>
      <c r="KO334" s="47"/>
      <c r="KP334" s="47"/>
      <c r="KQ334" s="47"/>
      <c r="KR334" s="47"/>
      <c r="KS334" s="47"/>
      <c r="KT334" s="47"/>
      <c r="KU334" s="47"/>
      <c r="KV334" s="47"/>
      <c r="KW334" s="47"/>
      <c r="KX334" s="47"/>
      <c r="KY334" s="47"/>
      <c r="KZ334" s="47"/>
      <c r="LA334" s="47"/>
      <c r="LB334" s="47"/>
      <c r="LC334" s="47"/>
      <c r="LD334" s="47"/>
      <c r="LE334" s="47"/>
      <c r="LF334" s="47"/>
      <c r="LG334" s="47"/>
      <c r="LH334" s="47"/>
      <c r="LI334" s="47"/>
      <c r="LJ334" s="47"/>
      <c r="LK334" s="47"/>
      <c r="LL334" s="47"/>
      <c r="LM334" s="47"/>
      <c r="LN334" s="47"/>
      <c r="LO334" s="47"/>
      <c r="LP334" s="47"/>
      <c r="LQ334" s="47"/>
      <c r="LR334" s="47"/>
      <c r="LS334" s="47"/>
      <c r="LT334" s="47"/>
      <c r="LU334" s="47"/>
      <c r="LV334" s="47"/>
      <c r="LW334" s="47"/>
      <c r="LX334" s="47"/>
      <c r="LY334" s="47"/>
      <c r="LZ334" s="47"/>
      <c r="MA334" s="47"/>
      <c r="MB334" s="47"/>
      <c r="MC334" s="47"/>
      <c r="MD334" s="47"/>
      <c r="ME334" s="47"/>
      <c r="MF334" s="47"/>
      <c r="MG334" s="47"/>
      <c r="MH334" s="47"/>
      <c r="MI334" s="47"/>
      <c r="MJ334" s="47"/>
      <c r="MK334" s="47"/>
      <c r="ML334" s="47"/>
      <c r="MM334" s="47"/>
      <c r="MN334" s="47"/>
      <c r="MO334" s="47"/>
      <c r="MP334" s="47"/>
      <c r="MQ334" s="47"/>
      <c r="MR334" s="47"/>
      <c r="MS334" s="47"/>
      <c r="MT334" s="47"/>
      <c r="MU334" s="47"/>
      <c r="MV334" s="47"/>
      <c r="MW334" s="47"/>
      <c r="MX334" s="47"/>
      <c r="MY334" s="47"/>
      <c r="MZ334" s="47"/>
      <c r="NA334" s="47"/>
      <c r="NB334" s="47"/>
      <c r="NC334" s="47"/>
      <c r="ND334" s="47"/>
      <c r="NE334" s="47"/>
      <c r="NF334" s="47"/>
      <c r="NG334" s="47"/>
      <c r="NH334" s="47"/>
      <c r="NI334" s="47"/>
      <c r="NJ334" s="47"/>
      <c r="NK334" s="47"/>
      <c r="NL334" s="47"/>
      <c r="NM334" s="47"/>
      <c r="NN334" s="47"/>
      <c r="NO334" s="47"/>
      <c r="NP334" s="47"/>
      <c r="NQ334" s="47"/>
      <c r="NR334" s="47"/>
      <c r="NS334" s="47"/>
      <c r="NT334" s="47"/>
      <c r="NU334" s="47"/>
      <c r="NV334" s="47"/>
      <c r="NW334" s="47"/>
      <c r="NX334" s="47"/>
      <c r="NY334" s="47"/>
      <c r="NZ334" s="47"/>
      <c r="OA334" s="47"/>
      <c r="OB334" s="47"/>
      <c r="OC334" s="47"/>
      <c r="OD334" s="47"/>
      <c r="OE334" s="47"/>
      <c r="OF334" s="47"/>
      <c r="OG334" s="47"/>
      <c r="OH334" s="47"/>
      <c r="OI334" s="47"/>
      <c r="OJ334" s="47"/>
      <c r="OK334" s="47"/>
      <c r="OL334" s="47"/>
      <c r="OM334" s="47"/>
      <c r="ON334" s="47"/>
      <c r="OO334" s="47"/>
      <c r="OP334" s="47"/>
      <c r="OQ334" s="47"/>
      <c r="OR334" s="47"/>
      <c r="OS334" s="47"/>
      <c r="OT334" s="47"/>
      <c r="OU334" s="47"/>
      <c r="OV334" s="47"/>
      <c r="OW334" s="47"/>
      <c r="OX334" s="47"/>
      <c r="OY334" s="47"/>
      <c r="OZ334" s="47"/>
      <c r="PA334" s="47"/>
      <c r="PB334" s="47"/>
      <c r="PC334" s="47"/>
      <c r="PD334" s="47"/>
      <c r="PE334" s="47"/>
      <c r="PF334" s="47"/>
      <c r="PG334" s="47"/>
      <c r="PH334" s="47"/>
      <c r="PI334" s="47"/>
      <c r="PJ334" s="47"/>
      <c r="PK334" s="47"/>
      <c r="PL334" s="47"/>
      <c r="PM334" s="47"/>
      <c r="PN334" s="47"/>
      <c r="PO334" s="47"/>
      <c r="PP334" s="47"/>
      <c r="PQ334" s="47"/>
      <c r="PR334" s="47"/>
      <c r="PS334" s="47"/>
      <c r="PT334" s="47"/>
      <c r="PU334" s="47"/>
      <c r="PV334" s="47"/>
      <c r="PW334" s="47"/>
      <c r="PX334" s="47"/>
      <c r="PY334" s="47"/>
      <c r="PZ334" s="47"/>
      <c r="QA334" s="47"/>
      <c r="QB334" s="47"/>
      <c r="QC334" s="47"/>
      <c r="QD334" s="47"/>
      <c r="QE334" s="47"/>
      <c r="QF334" s="47"/>
      <c r="QG334" s="47"/>
      <c r="QH334" s="47"/>
      <c r="QI334" s="47"/>
      <c r="QJ334" s="47"/>
      <c r="QK334" s="47"/>
      <c r="QL334" s="47"/>
      <c r="QM334" s="47"/>
      <c r="QN334" s="47"/>
      <c r="QO334" s="47"/>
      <c r="QP334" s="47"/>
      <c r="QQ334" s="47"/>
      <c r="QR334" s="47"/>
      <c r="QS334" s="47"/>
      <c r="QT334" s="47"/>
      <c r="QU334" s="47"/>
      <c r="QV334" s="47"/>
      <c r="QW334" s="47"/>
      <c r="QX334" s="47"/>
      <c r="QY334" s="47"/>
      <c r="QZ334" s="47"/>
      <c r="RA334" s="47"/>
      <c r="RB334" s="47"/>
      <c r="RC334" s="47"/>
      <c r="RD334" s="47"/>
      <c r="RE334" s="47"/>
      <c r="RF334" s="47"/>
      <c r="RG334" s="47"/>
      <c r="RH334" s="47"/>
      <c r="RI334" s="47"/>
      <c r="RJ334" s="47"/>
      <c r="RK334" s="47"/>
      <c r="RL334" s="47"/>
      <c r="RM334" s="47"/>
      <c r="RN334" s="47"/>
      <c r="RO334" s="47"/>
      <c r="RP334" s="47"/>
      <c r="RQ334" s="47"/>
      <c r="RR334" s="47"/>
      <c r="RS334" s="47"/>
      <c r="RT334" s="47"/>
      <c r="RU334" s="47"/>
      <c r="RV334" s="47"/>
      <c r="RW334" s="47"/>
      <c r="RX334" s="47"/>
      <c r="RY334" s="47"/>
      <c r="RZ334" s="47"/>
      <c r="SA334" s="47"/>
    </row>
    <row r="335" spans="1:495" s="48" customFormat="1" ht="15" customHeight="1">
      <c r="A335" s="132"/>
      <c r="B335" s="85"/>
      <c r="C335" s="35" t="s">
        <v>6</v>
      </c>
      <c r="D335" s="20">
        <v>0</v>
      </c>
      <c r="E335" s="20">
        <v>0</v>
      </c>
      <c r="F335" s="20">
        <v>0</v>
      </c>
      <c r="G335" s="1">
        <v>0</v>
      </c>
      <c r="H335" s="101"/>
      <c r="I335" s="58" t="s">
        <v>26</v>
      </c>
      <c r="J335" s="57">
        <v>0</v>
      </c>
      <c r="K335" s="79"/>
      <c r="L335" s="79"/>
      <c r="M335" s="82"/>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c r="BC335" s="47"/>
      <c r="BD335" s="47"/>
      <c r="BE335" s="47"/>
      <c r="BF335" s="47"/>
      <c r="BG335" s="47"/>
      <c r="BH335" s="47"/>
      <c r="BI335" s="47"/>
      <c r="BJ335" s="47"/>
      <c r="BK335" s="47"/>
      <c r="BL335" s="47"/>
      <c r="BM335" s="47"/>
      <c r="BN335" s="47"/>
      <c r="BO335" s="47"/>
      <c r="BP335" s="47"/>
      <c r="BQ335" s="47"/>
      <c r="BR335" s="47"/>
      <c r="BS335" s="47"/>
      <c r="BT335" s="47"/>
      <c r="BU335" s="47"/>
      <c r="BV335" s="47"/>
      <c r="BW335" s="47"/>
      <c r="BX335" s="47"/>
      <c r="BY335" s="47"/>
      <c r="BZ335" s="47"/>
      <c r="CA335" s="47"/>
      <c r="CB335" s="47"/>
      <c r="CC335" s="47"/>
      <c r="CD335" s="47"/>
      <c r="CE335" s="47"/>
      <c r="CF335" s="47"/>
      <c r="CG335" s="47"/>
      <c r="CH335" s="47"/>
      <c r="CI335" s="47"/>
      <c r="CJ335" s="47"/>
      <c r="CK335" s="47"/>
      <c r="CL335" s="47"/>
      <c r="CM335" s="47"/>
      <c r="CN335" s="47"/>
      <c r="CO335" s="47"/>
      <c r="CP335" s="47"/>
      <c r="CQ335" s="47"/>
      <c r="CR335" s="47"/>
      <c r="CS335" s="47"/>
      <c r="CT335" s="47"/>
      <c r="CU335" s="47"/>
      <c r="CV335" s="47"/>
      <c r="CW335" s="47"/>
      <c r="CX335" s="47"/>
      <c r="CY335" s="47"/>
      <c r="CZ335" s="47"/>
      <c r="DA335" s="47"/>
      <c r="DB335" s="47"/>
      <c r="DC335" s="47"/>
      <c r="DD335" s="47"/>
      <c r="DE335" s="47"/>
      <c r="DF335" s="47"/>
      <c r="DG335" s="47"/>
      <c r="DH335" s="47"/>
      <c r="DI335" s="47"/>
      <c r="DJ335" s="47"/>
      <c r="DK335" s="47"/>
      <c r="DL335" s="47"/>
      <c r="DM335" s="47"/>
      <c r="DN335" s="47"/>
      <c r="DO335" s="47"/>
      <c r="DP335" s="47"/>
      <c r="DQ335" s="47"/>
      <c r="DR335" s="47"/>
      <c r="DS335" s="47"/>
      <c r="DT335" s="47"/>
      <c r="DU335" s="47"/>
      <c r="DV335" s="47"/>
      <c r="DW335" s="47"/>
      <c r="DX335" s="47"/>
      <c r="DY335" s="47"/>
      <c r="DZ335" s="47"/>
      <c r="EA335" s="47"/>
      <c r="EB335" s="47"/>
      <c r="EC335" s="47"/>
      <c r="ED335" s="47"/>
      <c r="EE335" s="47"/>
      <c r="EF335" s="47"/>
      <c r="EG335" s="47"/>
      <c r="EH335" s="47"/>
      <c r="EI335" s="47"/>
      <c r="EJ335" s="47"/>
      <c r="EK335" s="47"/>
      <c r="EL335" s="47"/>
      <c r="EM335" s="47"/>
      <c r="EN335" s="47"/>
      <c r="EO335" s="47"/>
      <c r="EP335" s="47"/>
      <c r="EQ335" s="47"/>
      <c r="ER335" s="47"/>
      <c r="ES335" s="47"/>
      <c r="ET335" s="47"/>
      <c r="EU335" s="47"/>
      <c r="EV335" s="47"/>
      <c r="EW335" s="47"/>
      <c r="EX335" s="47"/>
      <c r="EY335" s="47"/>
      <c r="EZ335" s="47"/>
      <c r="FA335" s="47"/>
      <c r="FB335" s="47"/>
      <c r="FC335" s="47"/>
      <c r="FD335" s="47"/>
      <c r="FE335" s="47"/>
      <c r="FF335" s="47"/>
      <c r="FG335" s="47"/>
      <c r="FH335" s="47"/>
      <c r="FI335" s="47"/>
      <c r="FJ335" s="47"/>
      <c r="FK335" s="47"/>
      <c r="FL335" s="47"/>
      <c r="FM335" s="47"/>
      <c r="FN335" s="47"/>
      <c r="FO335" s="47"/>
      <c r="FP335" s="47"/>
      <c r="FQ335" s="47"/>
      <c r="FR335" s="47"/>
      <c r="FS335" s="47"/>
      <c r="FT335" s="47"/>
      <c r="FU335" s="47"/>
      <c r="FV335" s="47"/>
      <c r="FW335" s="47"/>
      <c r="FX335" s="47"/>
      <c r="FY335" s="47"/>
      <c r="FZ335" s="47"/>
      <c r="GA335" s="47"/>
      <c r="GB335" s="47"/>
      <c r="GC335" s="47"/>
      <c r="GD335" s="47"/>
      <c r="GE335" s="47"/>
      <c r="GF335" s="47"/>
      <c r="GG335" s="47"/>
      <c r="GH335" s="47"/>
      <c r="GI335" s="47"/>
      <c r="GJ335" s="47"/>
      <c r="GK335" s="47"/>
      <c r="GL335" s="47"/>
      <c r="GM335" s="47"/>
      <c r="GN335" s="47"/>
      <c r="GO335" s="47"/>
      <c r="GP335" s="47"/>
      <c r="GQ335" s="47"/>
      <c r="GR335" s="47"/>
      <c r="GS335" s="47"/>
      <c r="GT335" s="47"/>
      <c r="GU335" s="47"/>
      <c r="GV335" s="47"/>
      <c r="GW335" s="47"/>
      <c r="GX335" s="47"/>
      <c r="GY335" s="47"/>
      <c r="GZ335" s="47"/>
      <c r="HA335" s="47"/>
      <c r="HB335" s="47"/>
      <c r="HC335" s="47"/>
      <c r="HD335" s="47"/>
      <c r="HE335" s="47"/>
      <c r="HF335" s="47"/>
      <c r="HG335" s="47"/>
      <c r="HH335" s="47"/>
      <c r="HI335" s="47"/>
      <c r="HJ335" s="47"/>
      <c r="HK335" s="47"/>
      <c r="HL335" s="47"/>
      <c r="HM335" s="47"/>
      <c r="HN335" s="47"/>
      <c r="HO335" s="47"/>
      <c r="HP335" s="47"/>
      <c r="HQ335" s="47"/>
      <c r="HR335" s="47"/>
      <c r="HS335" s="47"/>
      <c r="HT335" s="47"/>
      <c r="HU335" s="47"/>
      <c r="HV335" s="47"/>
      <c r="HW335" s="47"/>
      <c r="HX335" s="47"/>
      <c r="HY335" s="47"/>
      <c r="HZ335" s="47"/>
      <c r="IA335" s="47"/>
      <c r="IB335" s="47"/>
      <c r="IC335" s="47"/>
      <c r="ID335" s="47"/>
      <c r="IE335" s="47"/>
      <c r="IF335" s="47"/>
      <c r="IG335" s="47"/>
      <c r="IH335" s="47"/>
      <c r="II335" s="47"/>
      <c r="IJ335" s="47"/>
      <c r="IK335" s="47"/>
      <c r="IL335" s="47"/>
      <c r="IM335" s="47"/>
      <c r="IN335" s="47"/>
      <c r="IO335" s="47"/>
      <c r="IP335" s="47"/>
      <c r="IQ335" s="47"/>
      <c r="IR335" s="47"/>
      <c r="IS335" s="47"/>
      <c r="IT335" s="47"/>
      <c r="IU335" s="47"/>
      <c r="IV335" s="47"/>
      <c r="IW335" s="47"/>
      <c r="IX335" s="47"/>
      <c r="IY335" s="47"/>
      <c r="IZ335" s="47"/>
      <c r="JA335" s="47"/>
      <c r="JB335" s="47"/>
      <c r="JC335" s="47"/>
      <c r="JD335" s="47"/>
      <c r="JE335" s="47"/>
      <c r="JF335" s="47"/>
      <c r="JG335" s="47"/>
      <c r="JH335" s="47"/>
      <c r="JI335" s="47"/>
      <c r="JJ335" s="47"/>
      <c r="JK335" s="47"/>
      <c r="JL335" s="47"/>
      <c r="JM335" s="47"/>
      <c r="JN335" s="47"/>
      <c r="JO335" s="47"/>
      <c r="JP335" s="47"/>
      <c r="JQ335" s="47"/>
      <c r="JR335" s="47"/>
      <c r="JS335" s="47"/>
      <c r="JT335" s="47"/>
      <c r="JU335" s="47"/>
      <c r="JV335" s="47"/>
      <c r="JW335" s="47"/>
      <c r="JX335" s="47"/>
      <c r="JY335" s="47"/>
      <c r="JZ335" s="47"/>
      <c r="KA335" s="47"/>
      <c r="KB335" s="47"/>
      <c r="KC335" s="47"/>
      <c r="KD335" s="47"/>
      <c r="KE335" s="47"/>
      <c r="KF335" s="47"/>
      <c r="KG335" s="47"/>
      <c r="KH335" s="47"/>
      <c r="KI335" s="47"/>
      <c r="KJ335" s="47"/>
      <c r="KK335" s="47"/>
      <c r="KL335" s="47"/>
      <c r="KM335" s="47"/>
      <c r="KN335" s="47"/>
      <c r="KO335" s="47"/>
      <c r="KP335" s="47"/>
      <c r="KQ335" s="47"/>
      <c r="KR335" s="47"/>
      <c r="KS335" s="47"/>
      <c r="KT335" s="47"/>
      <c r="KU335" s="47"/>
      <c r="KV335" s="47"/>
      <c r="KW335" s="47"/>
      <c r="KX335" s="47"/>
      <c r="KY335" s="47"/>
      <c r="KZ335" s="47"/>
      <c r="LA335" s="47"/>
      <c r="LB335" s="47"/>
      <c r="LC335" s="47"/>
      <c r="LD335" s="47"/>
      <c r="LE335" s="47"/>
      <c r="LF335" s="47"/>
      <c r="LG335" s="47"/>
      <c r="LH335" s="47"/>
      <c r="LI335" s="47"/>
      <c r="LJ335" s="47"/>
      <c r="LK335" s="47"/>
      <c r="LL335" s="47"/>
      <c r="LM335" s="47"/>
      <c r="LN335" s="47"/>
      <c r="LO335" s="47"/>
      <c r="LP335" s="47"/>
      <c r="LQ335" s="47"/>
      <c r="LR335" s="47"/>
      <c r="LS335" s="47"/>
      <c r="LT335" s="47"/>
      <c r="LU335" s="47"/>
      <c r="LV335" s="47"/>
      <c r="LW335" s="47"/>
      <c r="LX335" s="47"/>
      <c r="LY335" s="47"/>
      <c r="LZ335" s="47"/>
      <c r="MA335" s="47"/>
      <c r="MB335" s="47"/>
      <c r="MC335" s="47"/>
      <c r="MD335" s="47"/>
      <c r="ME335" s="47"/>
      <c r="MF335" s="47"/>
      <c r="MG335" s="47"/>
      <c r="MH335" s="47"/>
      <c r="MI335" s="47"/>
      <c r="MJ335" s="47"/>
      <c r="MK335" s="47"/>
      <c r="ML335" s="47"/>
      <c r="MM335" s="47"/>
      <c r="MN335" s="47"/>
      <c r="MO335" s="47"/>
      <c r="MP335" s="47"/>
      <c r="MQ335" s="47"/>
      <c r="MR335" s="47"/>
      <c r="MS335" s="47"/>
      <c r="MT335" s="47"/>
      <c r="MU335" s="47"/>
      <c r="MV335" s="47"/>
      <c r="MW335" s="47"/>
      <c r="MX335" s="47"/>
      <c r="MY335" s="47"/>
      <c r="MZ335" s="47"/>
      <c r="NA335" s="47"/>
      <c r="NB335" s="47"/>
      <c r="NC335" s="47"/>
      <c r="ND335" s="47"/>
      <c r="NE335" s="47"/>
      <c r="NF335" s="47"/>
      <c r="NG335" s="47"/>
      <c r="NH335" s="47"/>
      <c r="NI335" s="47"/>
      <c r="NJ335" s="47"/>
      <c r="NK335" s="47"/>
      <c r="NL335" s="47"/>
      <c r="NM335" s="47"/>
      <c r="NN335" s="47"/>
      <c r="NO335" s="47"/>
      <c r="NP335" s="47"/>
      <c r="NQ335" s="47"/>
      <c r="NR335" s="47"/>
      <c r="NS335" s="47"/>
      <c r="NT335" s="47"/>
      <c r="NU335" s="47"/>
      <c r="NV335" s="47"/>
      <c r="NW335" s="47"/>
      <c r="NX335" s="47"/>
      <c r="NY335" s="47"/>
      <c r="NZ335" s="47"/>
      <c r="OA335" s="47"/>
      <c r="OB335" s="47"/>
      <c r="OC335" s="47"/>
      <c r="OD335" s="47"/>
      <c r="OE335" s="47"/>
      <c r="OF335" s="47"/>
      <c r="OG335" s="47"/>
      <c r="OH335" s="47"/>
      <c r="OI335" s="47"/>
      <c r="OJ335" s="47"/>
      <c r="OK335" s="47"/>
      <c r="OL335" s="47"/>
      <c r="OM335" s="47"/>
      <c r="ON335" s="47"/>
      <c r="OO335" s="47"/>
      <c r="OP335" s="47"/>
      <c r="OQ335" s="47"/>
      <c r="OR335" s="47"/>
      <c r="OS335" s="47"/>
      <c r="OT335" s="47"/>
      <c r="OU335" s="47"/>
      <c r="OV335" s="47"/>
      <c r="OW335" s="47"/>
      <c r="OX335" s="47"/>
      <c r="OY335" s="47"/>
      <c r="OZ335" s="47"/>
      <c r="PA335" s="47"/>
      <c r="PB335" s="47"/>
      <c r="PC335" s="47"/>
      <c r="PD335" s="47"/>
      <c r="PE335" s="47"/>
      <c r="PF335" s="47"/>
      <c r="PG335" s="47"/>
      <c r="PH335" s="47"/>
      <c r="PI335" s="47"/>
      <c r="PJ335" s="47"/>
      <c r="PK335" s="47"/>
      <c r="PL335" s="47"/>
      <c r="PM335" s="47"/>
      <c r="PN335" s="47"/>
      <c r="PO335" s="47"/>
      <c r="PP335" s="47"/>
      <c r="PQ335" s="47"/>
      <c r="PR335" s="47"/>
      <c r="PS335" s="47"/>
      <c r="PT335" s="47"/>
      <c r="PU335" s="47"/>
      <c r="PV335" s="47"/>
      <c r="PW335" s="47"/>
      <c r="PX335" s="47"/>
      <c r="PY335" s="47"/>
      <c r="PZ335" s="47"/>
      <c r="QA335" s="47"/>
      <c r="QB335" s="47"/>
      <c r="QC335" s="47"/>
      <c r="QD335" s="47"/>
      <c r="QE335" s="47"/>
      <c r="QF335" s="47"/>
      <c r="QG335" s="47"/>
      <c r="QH335" s="47"/>
      <c r="QI335" s="47"/>
      <c r="QJ335" s="47"/>
      <c r="QK335" s="47"/>
      <c r="QL335" s="47"/>
      <c r="QM335" s="47"/>
      <c r="QN335" s="47"/>
      <c r="QO335" s="47"/>
      <c r="QP335" s="47"/>
      <c r="QQ335" s="47"/>
      <c r="QR335" s="47"/>
      <c r="QS335" s="47"/>
      <c r="QT335" s="47"/>
      <c r="QU335" s="47"/>
      <c r="QV335" s="47"/>
      <c r="QW335" s="47"/>
      <c r="QX335" s="47"/>
      <c r="QY335" s="47"/>
      <c r="QZ335" s="47"/>
      <c r="RA335" s="47"/>
      <c r="RB335" s="47"/>
      <c r="RC335" s="47"/>
      <c r="RD335" s="47"/>
      <c r="RE335" s="47"/>
      <c r="RF335" s="47"/>
      <c r="RG335" s="47"/>
      <c r="RH335" s="47"/>
      <c r="RI335" s="47"/>
      <c r="RJ335" s="47"/>
      <c r="RK335" s="47"/>
      <c r="RL335" s="47"/>
      <c r="RM335" s="47"/>
      <c r="RN335" s="47"/>
      <c r="RO335" s="47"/>
      <c r="RP335" s="47"/>
      <c r="RQ335" s="47"/>
      <c r="RR335" s="47"/>
      <c r="RS335" s="47"/>
      <c r="RT335" s="47"/>
      <c r="RU335" s="47"/>
      <c r="RV335" s="47"/>
      <c r="RW335" s="47"/>
      <c r="RX335" s="47"/>
      <c r="RY335" s="47"/>
      <c r="RZ335" s="47"/>
      <c r="SA335" s="47"/>
    </row>
    <row r="336" spans="1:495" s="48" customFormat="1" ht="15" customHeight="1">
      <c r="A336" s="132"/>
      <c r="B336" s="85"/>
      <c r="C336" s="35" t="s">
        <v>7</v>
      </c>
      <c r="D336" s="20">
        <v>0</v>
      </c>
      <c r="E336" s="20">
        <v>0</v>
      </c>
      <c r="F336" s="20">
        <v>0</v>
      </c>
      <c r="G336" s="1">
        <v>0</v>
      </c>
      <c r="H336" s="101"/>
      <c r="I336" s="58" t="s">
        <v>27</v>
      </c>
      <c r="J336" s="57">
        <v>3</v>
      </c>
      <c r="K336" s="79"/>
      <c r="L336" s="79"/>
      <c r="M336" s="82"/>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c r="BE336" s="47"/>
      <c r="BF336" s="47"/>
      <c r="BG336" s="47"/>
      <c r="BH336" s="47"/>
      <c r="BI336" s="47"/>
      <c r="BJ336" s="47"/>
      <c r="BK336" s="47"/>
      <c r="BL336" s="47"/>
      <c r="BM336" s="47"/>
      <c r="BN336" s="47"/>
      <c r="BO336" s="47"/>
      <c r="BP336" s="47"/>
      <c r="BQ336" s="47"/>
      <c r="BR336" s="47"/>
      <c r="BS336" s="47"/>
      <c r="BT336" s="47"/>
      <c r="BU336" s="47"/>
      <c r="BV336" s="47"/>
      <c r="BW336" s="47"/>
      <c r="BX336" s="47"/>
      <c r="BY336" s="47"/>
      <c r="BZ336" s="47"/>
      <c r="CA336" s="47"/>
      <c r="CB336" s="47"/>
      <c r="CC336" s="47"/>
      <c r="CD336" s="47"/>
      <c r="CE336" s="47"/>
      <c r="CF336" s="47"/>
      <c r="CG336" s="47"/>
      <c r="CH336" s="47"/>
      <c r="CI336" s="47"/>
      <c r="CJ336" s="47"/>
      <c r="CK336" s="47"/>
      <c r="CL336" s="47"/>
      <c r="CM336" s="47"/>
      <c r="CN336" s="47"/>
      <c r="CO336" s="47"/>
      <c r="CP336" s="47"/>
      <c r="CQ336" s="47"/>
      <c r="CR336" s="47"/>
      <c r="CS336" s="47"/>
      <c r="CT336" s="47"/>
      <c r="CU336" s="47"/>
      <c r="CV336" s="47"/>
      <c r="CW336" s="47"/>
      <c r="CX336" s="47"/>
      <c r="CY336" s="47"/>
      <c r="CZ336" s="47"/>
      <c r="DA336" s="47"/>
      <c r="DB336" s="47"/>
      <c r="DC336" s="47"/>
      <c r="DD336" s="47"/>
      <c r="DE336" s="47"/>
      <c r="DF336" s="47"/>
      <c r="DG336" s="47"/>
      <c r="DH336" s="47"/>
      <c r="DI336" s="47"/>
      <c r="DJ336" s="47"/>
      <c r="DK336" s="47"/>
      <c r="DL336" s="47"/>
      <c r="DM336" s="47"/>
      <c r="DN336" s="47"/>
      <c r="DO336" s="47"/>
      <c r="DP336" s="47"/>
      <c r="DQ336" s="47"/>
      <c r="DR336" s="47"/>
      <c r="DS336" s="47"/>
      <c r="DT336" s="47"/>
      <c r="DU336" s="47"/>
      <c r="DV336" s="47"/>
      <c r="DW336" s="47"/>
      <c r="DX336" s="47"/>
      <c r="DY336" s="47"/>
      <c r="DZ336" s="47"/>
      <c r="EA336" s="47"/>
      <c r="EB336" s="47"/>
      <c r="EC336" s="47"/>
      <c r="ED336" s="47"/>
      <c r="EE336" s="47"/>
      <c r="EF336" s="47"/>
      <c r="EG336" s="47"/>
      <c r="EH336" s="47"/>
      <c r="EI336" s="47"/>
      <c r="EJ336" s="47"/>
      <c r="EK336" s="47"/>
      <c r="EL336" s="47"/>
      <c r="EM336" s="47"/>
      <c r="EN336" s="47"/>
      <c r="EO336" s="47"/>
      <c r="EP336" s="47"/>
      <c r="EQ336" s="47"/>
      <c r="ER336" s="47"/>
      <c r="ES336" s="47"/>
      <c r="ET336" s="47"/>
      <c r="EU336" s="47"/>
      <c r="EV336" s="47"/>
      <c r="EW336" s="47"/>
      <c r="EX336" s="47"/>
      <c r="EY336" s="47"/>
      <c r="EZ336" s="47"/>
      <c r="FA336" s="47"/>
      <c r="FB336" s="47"/>
      <c r="FC336" s="47"/>
      <c r="FD336" s="47"/>
      <c r="FE336" s="47"/>
      <c r="FF336" s="47"/>
      <c r="FG336" s="47"/>
      <c r="FH336" s="47"/>
      <c r="FI336" s="47"/>
      <c r="FJ336" s="47"/>
      <c r="FK336" s="47"/>
      <c r="FL336" s="47"/>
      <c r="FM336" s="47"/>
      <c r="FN336" s="47"/>
      <c r="FO336" s="47"/>
      <c r="FP336" s="47"/>
      <c r="FQ336" s="47"/>
      <c r="FR336" s="47"/>
      <c r="FS336" s="47"/>
      <c r="FT336" s="47"/>
      <c r="FU336" s="47"/>
      <c r="FV336" s="47"/>
      <c r="FW336" s="47"/>
      <c r="FX336" s="47"/>
      <c r="FY336" s="47"/>
      <c r="FZ336" s="47"/>
      <c r="GA336" s="47"/>
      <c r="GB336" s="47"/>
      <c r="GC336" s="47"/>
      <c r="GD336" s="47"/>
      <c r="GE336" s="47"/>
      <c r="GF336" s="47"/>
      <c r="GG336" s="47"/>
      <c r="GH336" s="47"/>
      <c r="GI336" s="47"/>
      <c r="GJ336" s="47"/>
      <c r="GK336" s="47"/>
      <c r="GL336" s="47"/>
      <c r="GM336" s="47"/>
      <c r="GN336" s="47"/>
      <c r="GO336" s="47"/>
      <c r="GP336" s="47"/>
      <c r="GQ336" s="47"/>
      <c r="GR336" s="47"/>
      <c r="GS336" s="47"/>
      <c r="GT336" s="47"/>
      <c r="GU336" s="47"/>
      <c r="GV336" s="47"/>
      <c r="GW336" s="47"/>
      <c r="GX336" s="47"/>
      <c r="GY336" s="47"/>
      <c r="GZ336" s="47"/>
      <c r="HA336" s="47"/>
      <c r="HB336" s="47"/>
      <c r="HC336" s="47"/>
      <c r="HD336" s="47"/>
      <c r="HE336" s="47"/>
      <c r="HF336" s="47"/>
      <c r="HG336" s="47"/>
      <c r="HH336" s="47"/>
      <c r="HI336" s="47"/>
      <c r="HJ336" s="47"/>
      <c r="HK336" s="47"/>
      <c r="HL336" s="47"/>
      <c r="HM336" s="47"/>
      <c r="HN336" s="47"/>
      <c r="HO336" s="47"/>
      <c r="HP336" s="47"/>
      <c r="HQ336" s="47"/>
      <c r="HR336" s="47"/>
      <c r="HS336" s="47"/>
      <c r="HT336" s="47"/>
      <c r="HU336" s="47"/>
      <c r="HV336" s="47"/>
      <c r="HW336" s="47"/>
      <c r="HX336" s="47"/>
      <c r="HY336" s="47"/>
      <c r="HZ336" s="47"/>
      <c r="IA336" s="47"/>
      <c r="IB336" s="47"/>
      <c r="IC336" s="47"/>
      <c r="ID336" s="47"/>
      <c r="IE336" s="47"/>
      <c r="IF336" s="47"/>
      <c r="IG336" s="47"/>
      <c r="IH336" s="47"/>
      <c r="II336" s="47"/>
      <c r="IJ336" s="47"/>
      <c r="IK336" s="47"/>
      <c r="IL336" s="47"/>
      <c r="IM336" s="47"/>
      <c r="IN336" s="47"/>
      <c r="IO336" s="47"/>
      <c r="IP336" s="47"/>
      <c r="IQ336" s="47"/>
      <c r="IR336" s="47"/>
      <c r="IS336" s="47"/>
      <c r="IT336" s="47"/>
      <c r="IU336" s="47"/>
      <c r="IV336" s="47"/>
      <c r="IW336" s="47"/>
      <c r="IX336" s="47"/>
      <c r="IY336" s="47"/>
      <c r="IZ336" s="47"/>
      <c r="JA336" s="47"/>
      <c r="JB336" s="47"/>
      <c r="JC336" s="47"/>
      <c r="JD336" s="47"/>
      <c r="JE336" s="47"/>
      <c r="JF336" s="47"/>
      <c r="JG336" s="47"/>
      <c r="JH336" s="47"/>
      <c r="JI336" s="47"/>
      <c r="JJ336" s="47"/>
      <c r="JK336" s="47"/>
      <c r="JL336" s="47"/>
      <c r="JM336" s="47"/>
      <c r="JN336" s="47"/>
      <c r="JO336" s="47"/>
      <c r="JP336" s="47"/>
      <c r="JQ336" s="47"/>
      <c r="JR336" s="47"/>
      <c r="JS336" s="47"/>
      <c r="JT336" s="47"/>
      <c r="JU336" s="47"/>
      <c r="JV336" s="47"/>
      <c r="JW336" s="47"/>
      <c r="JX336" s="47"/>
      <c r="JY336" s="47"/>
      <c r="JZ336" s="47"/>
      <c r="KA336" s="47"/>
      <c r="KB336" s="47"/>
      <c r="KC336" s="47"/>
      <c r="KD336" s="47"/>
      <c r="KE336" s="47"/>
      <c r="KF336" s="47"/>
      <c r="KG336" s="47"/>
      <c r="KH336" s="47"/>
      <c r="KI336" s="47"/>
      <c r="KJ336" s="47"/>
      <c r="KK336" s="47"/>
      <c r="KL336" s="47"/>
      <c r="KM336" s="47"/>
      <c r="KN336" s="47"/>
      <c r="KO336" s="47"/>
      <c r="KP336" s="47"/>
      <c r="KQ336" s="47"/>
      <c r="KR336" s="47"/>
      <c r="KS336" s="47"/>
      <c r="KT336" s="47"/>
      <c r="KU336" s="47"/>
      <c r="KV336" s="47"/>
      <c r="KW336" s="47"/>
      <c r="KX336" s="47"/>
      <c r="KY336" s="47"/>
      <c r="KZ336" s="47"/>
      <c r="LA336" s="47"/>
      <c r="LB336" s="47"/>
      <c r="LC336" s="47"/>
      <c r="LD336" s="47"/>
      <c r="LE336" s="47"/>
      <c r="LF336" s="47"/>
      <c r="LG336" s="47"/>
      <c r="LH336" s="47"/>
      <c r="LI336" s="47"/>
      <c r="LJ336" s="47"/>
      <c r="LK336" s="47"/>
      <c r="LL336" s="47"/>
      <c r="LM336" s="47"/>
      <c r="LN336" s="47"/>
      <c r="LO336" s="47"/>
      <c r="LP336" s="47"/>
      <c r="LQ336" s="47"/>
      <c r="LR336" s="47"/>
      <c r="LS336" s="47"/>
      <c r="LT336" s="47"/>
      <c r="LU336" s="47"/>
      <c r="LV336" s="47"/>
      <c r="LW336" s="47"/>
      <c r="LX336" s="47"/>
      <c r="LY336" s="47"/>
      <c r="LZ336" s="47"/>
      <c r="MA336" s="47"/>
      <c r="MB336" s="47"/>
      <c r="MC336" s="47"/>
      <c r="MD336" s="47"/>
      <c r="ME336" s="47"/>
      <c r="MF336" s="47"/>
      <c r="MG336" s="47"/>
      <c r="MH336" s="47"/>
      <c r="MI336" s="47"/>
      <c r="MJ336" s="47"/>
      <c r="MK336" s="47"/>
      <c r="ML336" s="47"/>
      <c r="MM336" s="47"/>
      <c r="MN336" s="47"/>
      <c r="MO336" s="47"/>
      <c r="MP336" s="47"/>
      <c r="MQ336" s="47"/>
      <c r="MR336" s="47"/>
      <c r="MS336" s="47"/>
      <c r="MT336" s="47"/>
      <c r="MU336" s="47"/>
      <c r="MV336" s="47"/>
      <c r="MW336" s="47"/>
      <c r="MX336" s="47"/>
      <c r="MY336" s="47"/>
      <c r="MZ336" s="47"/>
      <c r="NA336" s="47"/>
      <c r="NB336" s="47"/>
      <c r="NC336" s="47"/>
      <c r="ND336" s="47"/>
      <c r="NE336" s="47"/>
      <c r="NF336" s="47"/>
      <c r="NG336" s="47"/>
      <c r="NH336" s="47"/>
      <c r="NI336" s="47"/>
      <c r="NJ336" s="47"/>
      <c r="NK336" s="47"/>
      <c r="NL336" s="47"/>
      <c r="NM336" s="47"/>
      <c r="NN336" s="47"/>
      <c r="NO336" s="47"/>
      <c r="NP336" s="47"/>
      <c r="NQ336" s="47"/>
      <c r="NR336" s="47"/>
      <c r="NS336" s="47"/>
      <c r="NT336" s="47"/>
      <c r="NU336" s="47"/>
      <c r="NV336" s="47"/>
      <c r="NW336" s="47"/>
      <c r="NX336" s="47"/>
      <c r="NY336" s="47"/>
      <c r="NZ336" s="47"/>
      <c r="OA336" s="47"/>
      <c r="OB336" s="47"/>
      <c r="OC336" s="47"/>
      <c r="OD336" s="47"/>
      <c r="OE336" s="47"/>
      <c r="OF336" s="47"/>
      <c r="OG336" s="47"/>
      <c r="OH336" s="47"/>
      <c r="OI336" s="47"/>
      <c r="OJ336" s="47"/>
      <c r="OK336" s="47"/>
      <c r="OL336" s="47"/>
      <c r="OM336" s="47"/>
      <c r="ON336" s="47"/>
      <c r="OO336" s="47"/>
      <c r="OP336" s="47"/>
      <c r="OQ336" s="47"/>
      <c r="OR336" s="47"/>
      <c r="OS336" s="47"/>
      <c r="OT336" s="47"/>
      <c r="OU336" s="47"/>
      <c r="OV336" s="47"/>
      <c r="OW336" s="47"/>
      <c r="OX336" s="47"/>
      <c r="OY336" s="47"/>
      <c r="OZ336" s="47"/>
      <c r="PA336" s="47"/>
      <c r="PB336" s="47"/>
      <c r="PC336" s="47"/>
      <c r="PD336" s="47"/>
      <c r="PE336" s="47"/>
      <c r="PF336" s="47"/>
      <c r="PG336" s="47"/>
      <c r="PH336" s="47"/>
      <c r="PI336" s="47"/>
      <c r="PJ336" s="47"/>
      <c r="PK336" s="47"/>
      <c r="PL336" s="47"/>
      <c r="PM336" s="47"/>
      <c r="PN336" s="47"/>
      <c r="PO336" s="47"/>
      <c r="PP336" s="47"/>
      <c r="PQ336" s="47"/>
      <c r="PR336" s="47"/>
      <c r="PS336" s="47"/>
      <c r="PT336" s="47"/>
      <c r="PU336" s="47"/>
      <c r="PV336" s="47"/>
      <c r="PW336" s="47"/>
      <c r="PX336" s="47"/>
      <c r="PY336" s="47"/>
      <c r="PZ336" s="47"/>
      <c r="QA336" s="47"/>
      <c r="QB336" s="47"/>
      <c r="QC336" s="47"/>
      <c r="QD336" s="47"/>
      <c r="QE336" s="47"/>
      <c r="QF336" s="47"/>
      <c r="QG336" s="47"/>
      <c r="QH336" s="47"/>
      <c r="QI336" s="47"/>
      <c r="QJ336" s="47"/>
      <c r="QK336" s="47"/>
      <c r="QL336" s="47"/>
      <c r="QM336" s="47"/>
      <c r="QN336" s="47"/>
      <c r="QO336" s="47"/>
      <c r="QP336" s="47"/>
      <c r="QQ336" s="47"/>
      <c r="QR336" s="47"/>
      <c r="QS336" s="47"/>
      <c r="QT336" s="47"/>
      <c r="QU336" s="47"/>
      <c r="QV336" s="47"/>
      <c r="QW336" s="47"/>
      <c r="QX336" s="47"/>
      <c r="QY336" s="47"/>
      <c r="QZ336" s="47"/>
      <c r="RA336" s="47"/>
      <c r="RB336" s="47"/>
      <c r="RC336" s="47"/>
      <c r="RD336" s="47"/>
      <c r="RE336" s="47"/>
      <c r="RF336" s="47"/>
      <c r="RG336" s="47"/>
      <c r="RH336" s="47"/>
      <c r="RI336" s="47"/>
      <c r="RJ336" s="47"/>
      <c r="RK336" s="47"/>
      <c r="RL336" s="47"/>
      <c r="RM336" s="47"/>
      <c r="RN336" s="47"/>
      <c r="RO336" s="47"/>
      <c r="RP336" s="47"/>
      <c r="RQ336" s="47"/>
      <c r="RR336" s="47"/>
      <c r="RS336" s="47"/>
      <c r="RT336" s="47"/>
      <c r="RU336" s="47"/>
      <c r="RV336" s="47"/>
      <c r="RW336" s="47"/>
      <c r="RX336" s="47"/>
      <c r="RY336" s="47"/>
      <c r="RZ336" s="47"/>
      <c r="SA336" s="47"/>
    </row>
    <row r="337" spans="1:495" s="48" customFormat="1" ht="46.5" customHeight="1">
      <c r="A337" s="133"/>
      <c r="B337" s="86"/>
      <c r="C337" s="35" t="s">
        <v>8</v>
      </c>
      <c r="D337" s="20">
        <v>0</v>
      </c>
      <c r="E337" s="20">
        <v>0</v>
      </c>
      <c r="F337" s="20">
        <v>0</v>
      </c>
      <c r="G337" s="1">
        <v>0</v>
      </c>
      <c r="H337" s="102"/>
      <c r="I337" s="58" t="s">
        <v>28</v>
      </c>
      <c r="J337" s="1">
        <f>(J334+0.5*J335)/J333</f>
        <v>0</v>
      </c>
      <c r="K337" s="80"/>
      <c r="L337" s="80"/>
      <c r="M337" s="83"/>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c r="BC337" s="47"/>
      <c r="BD337" s="47"/>
      <c r="BE337" s="47"/>
      <c r="BF337" s="47"/>
      <c r="BG337" s="47"/>
      <c r="BH337" s="47"/>
      <c r="BI337" s="47"/>
      <c r="BJ337" s="47"/>
      <c r="BK337" s="47"/>
      <c r="BL337" s="47"/>
      <c r="BM337" s="47"/>
      <c r="BN337" s="47"/>
      <c r="BO337" s="47"/>
      <c r="BP337" s="47"/>
      <c r="BQ337" s="47"/>
      <c r="BR337" s="47"/>
      <c r="BS337" s="47"/>
      <c r="BT337" s="47"/>
      <c r="BU337" s="47"/>
      <c r="BV337" s="47"/>
      <c r="BW337" s="47"/>
      <c r="BX337" s="47"/>
      <c r="BY337" s="47"/>
      <c r="BZ337" s="47"/>
      <c r="CA337" s="47"/>
      <c r="CB337" s="47"/>
      <c r="CC337" s="47"/>
      <c r="CD337" s="47"/>
      <c r="CE337" s="47"/>
      <c r="CF337" s="47"/>
      <c r="CG337" s="47"/>
      <c r="CH337" s="47"/>
      <c r="CI337" s="47"/>
      <c r="CJ337" s="47"/>
      <c r="CK337" s="47"/>
      <c r="CL337" s="47"/>
      <c r="CM337" s="47"/>
      <c r="CN337" s="47"/>
      <c r="CO337" s="47"/>
      <c r="CP337" s="47"/>
      <c r="CQ337" s="47"/>
      <c r="CR337" s="47"/>
      <c r="CS337" s="47"/>
      <c r="CT337" s="47"/>
      <c r="CU337" s="47"/>
      <c r="CV337" s="47"/>
      <c r="CW337" s="47"/>
      <c r="CX337" s="47"/>
      <c r="CY337" s="47"/>
      <c r="CZ337" s="47"/>
      <c r="DA337" s="47"/>
      <c r="DB337" s="47"/>
      <c r="DC337" s="47"/>
      <c r="DD337" s="47"/>
      <c r="DE337" s="47"/>
      <c r="DF337" s="47"/>
      <c r="DG337" s="47"/>
      <c r="DH337" s="47"/>
      <c r="DI337" s="47"/>
      <c r="DJ337" s="47"/>
      <c r="DK337" s="47"/>
      <c r="DL337" s="47"/>
      <c r="DM337" s="47"/>
      <c r="DN337" s="47"/>
      <c r="DO337" s="47"/>
      <c r="DP337" s="47"/>
      <c r="DQ337" s="47"/>
      <c r="DR337" s="47"/>
      <c r="DS337" s="47"/>
      <c r="DT337" s="47"/>
      <c r="DU337" s="47"/>
      <c r="DV337" s="47"/>
      <c r="DW337" s="47"/>
      <c r="DX337" s="47"/>
      <c r="DY337" s="47"/>
      <c r="DZ337" s="47"/>
      <c r="EA337" s="47"/>
      <c r="EB337" s="47"/>
      <c r="EC337" s="47"/>
      <c r="ED337" s="47"/>
      <c r="EE337" s="47"/>
      <c r="EF337" s="47"/>
      <c r="EG337" s="47"/>
      <c r="EH337" s="47"/>
      <c r="EI337" s="47"/>
      <c r="EJ337" s="47"/>
      <c r="EK337" s="47"/>
      <c r="EL337" s="47"/>
      <c r="EM337" s="47"/>
      <c r="EN337" s="47"/>
      <c r="EO337" s="47"/>
      <c r="EP337" s="47"/>
      <c r="EQ337" s="47"/>
      <c r="ER337" s="47"/>
      <c r="ES337" s="47"/>
      <c r="ET337" s="47"/>
      <c r="EU337" s="47"/>
      <c r="EV337" s="47"/>
      <c r="EW337" s="47"/>
      <c r="EX337" s="47"/>
      <c r="EY337" s="47"/>
      <c r="EZ337" s="47"/>
      <c r="FA337" s="47"/>
      <c r="FB337" s="47"/>
      <c r="FC337" s="47"/>
      <c r="FD337" s="47"/>
      <c r="FE337" s="47"/>
      <c r="FF337" s="47"/>
      <c r="FG337" s="47"/>
      <c r="FH337" s="47"/>
      <c r="FI337" s="47"/>
      <c r="FJ337" s="47"/>
      <c r="FK337" s="47"/>
      <c r="FL337" s="47"/>
      <c r="FM337" s="47"/>
      <c r="FN337" s="47"/>
      <c r="FO337" s="47"/>
      <c r="FP337" s="47"/>
      <c r="FQ337" s="47"/>
      <c r="FR337" s="47"/>
      <c r="FS337" s="47"/>
      <c r="FT337" s="47"/>
      <c r="FU337" s="47"/>
      <c r="FV337" s="47"/>
      <c r="FW337" s="47"/>
      <c r="FX337" s="47"/>
      <c r="FY337" s="47"/>
      <c r="FZ337" s="47"/>
      <c r="GA337" s="47"/>
      <c r="GB337" s="47"/>
      <c r="GC337" s="47"/>
      <c r="GD337" s="47"/>
      <c r="GE337" s="47"/>
      <c r="GF337" s="47"/>
      <c r="GG337" s="47"/>
      <c r="GH337" s="47"/>
      <c r="GI337" s="47"/>
      <c r="GJ337" s="47"/>
      <c r="GK337" s="47"/>
      <c r="GL337" s="47"/>
      <c r="GM337" s="47"/>
      <c r="GN337" s="47"/>
      <c r="GO337" s="47"/>
      <c r="GP337" s="47"/>
      <c r="GQ337" s="47"/>
      <c r="GR337" s="47"/>
      <c r="GS337" s="47"/>
      <c r="GT337" s="47"/>
      <c r="GU337" s="47"/>
      <c r="GV337" s="47"/>
      <c r="GW337" s="47"/>
      <c r="GX337" s="47"/>
      <c r="GY337" s="47"/>
      <c r="GZ337" s="47"/>
      <c r="HA337" s="47"/>
      <c r="HB337" s="47"/>
      <c r="HC337" s="47"/>
      <c r="HD337" s="47"/>
      <c r="HE337" s="47"/>
      <c r="HF337" s="47"/>
      <c r="HG337" s="47"/>
      <c r="HH337" s="47"/>
      <c r="HI337" s="47"/>
      <c r="HJ337" s="47"/>
      <c r="HK337" s="47"/>
      <c r="HL337" s="47"/>
      <c r="HM337" s="47"/>
      <c r="HN337" s="47"/>
      <c r="HO337" s="47"/>
      <c r="HP337" s="47"/>
      <c r="HQ337" s="47"/>
      <c r="HR337" s="47"/>
      <c r="HS337" s="47"/>
      <c r="HT337" s="47"/>
      <c r="HU337" s="47"/>
      <c r="HV337" s="47"/>
      <c r="HW337" s="47"/>
      <c r="HX337" s="47"/>
      <c r="HY337" s="47"/>
      <c r="HZ337" s="47"/>
      <c r="IA337" s="47"/>
      <c r="IB337" s="47"/>
      <c r="IC337" s="47"/>
      <c r="ID337" s="47"/>
      <c r="IE337" s="47"/>
      <c r="IF337" s="47"/>
      <c r="IG337" s="47"/>
      <c r="IH337" s="47"/>
      <c r="II337" s="47"/>
      <c r="IJ337" s="47"/>
      <c r="IK337" s="47"/>
      <c r="IL337" s="47"/>
      <c r="IM337" s="47"/>
      <c r="IN337" s="47"/>
      <c r="IO337" s="47"/>
      <c r="IP337" s="47"/>
      <c r="IQ337" s="47"/>
      <c r="IR337" s="47"/>
      <c r="IS337" s="47"/>
      <c r="IT337" s="47"/>
      <c r="IU337" s="47"/>
      <c r="IV337" s="47"/>
      <c r="IW337" s="47"/>
      <c r="IX337" s="47"/>
      <c r="IY337" s="47"/>
      <c r="IZ337" s="47"/>
      <c r="JA337" s="47"/>
      <c r="JB337" s="47"/>
      <c r="JC337" s="47"/>
      <c r="JD337" s="47"/>
      <c r="JE337" s="47"/>
      <c r="JF337" s="47"/>
      <c r="JG337" s="47"/>
      <c r="JH337" s="47"/>
      <c r="JI337" s="47"/>
      <c r="JJ337" s="47"/>
      <c r="JK337" s="47"/>
      <c r="JL337" s="47"/>
      <c r="JM337" s="47"/>
      <c r="JN337" s="47"/>
      <c r="JO337" s="47"/>
      <c r="JP337" s="47"/>
      <c r="JQ337" s="47"/>
      <c r="JR337" s="47"/>
      <c r="JS337" s="47"/>
      <c r="JT337" s="47"/>
      <c r="JU337" s="47"/>
      <c r="JV337" s="47"/>
      <c r="JW337" s="47"/>
      <c r="JX337" s="47"/>
      <c r="JY337" s="47"/>
      <c r="JZ337" s="47"/>
      <c r="KA337" s="47"/>
      <c r="KB337" s="47"/>
      <c r="KC337" s="47"/>
      <c r="KD337" s="47"/>
      <c r="KE337" s="47"/>
      <c r="KF337" s="47"/>
      <c r="KG337" s="47"/>
      <c r="KH337" s="47"/>
      <c r="KI337" s="47"/>
      <c r="KJ337" s="47"/>
      <c r="KK337" s="47"/>
      <c r="KL337" s="47"/>
      <c r="KM337" s="47"/>
      <c r="KN337" s="47"/>
      <c r="KO337" s="47"/>
      <c r="KP337" s="47"/>
      <c r="KQ337" s="47"/>
      <c r="KR337" s="47"/>
      <c r="KS337" s="47"/>
      <c r="KT337" s="47"/>
      <c r="KU337" s="47"/>
      <c r="KV337" s="47"/>
      <c r="KW337" s="47"/>
      <c r="KX337" s="47"/>
      <c r="KY337" s="47"/>
      <c r="KZ337" s="47"/>
      <c r="LA337" s="47"/>
      <c r="LB337" s="47"/>
      <c r="LC337" s="47"/>
      <c r="LD337" s="47"/>
      <c r="LE337" s="47"/>
      <c r="LF337" s="47"/>
      <c r="LG337" s="47"/>
      <c r="LH337" s="47"/>
      <c r="LI337" s="47"/>
      <c r="LJ337" s="47"/>
      <c r="LK337" s="47"/>
      <c r="LL337" s="47"/>
      <c r="LM337" s="47"/>
      <c r="LN337" s="47"/>
      <c r="LO337" s="47"/>
      <c r="LP337" s="47"/>
      <c r="LQ337" s="47"/>
      <c r="LR337" s="47"/>
      <c r="LS337" s="47"/>
      <c r="LT337" s="47"/>
      <c r="LU337" s="47"/>
      <c r="LV337" s="47"/>
      <c r="LW337" s="47"/>
      <c r="LX337" s="47"/>
      <c r="LY337" s="47"/>
      <c r="LZ337" s="47"/>
      <c r="MA337" s="47"/>
      <c r="MB337" s="47"/>
      <c r="MC337" s="47"/>
      <c r="MD337" s="47"/>
      <c r="ME337" s="47"/>
      <c r="MF337" s="47"/>
      <c r="MG337" s="47"/>
      <c r="MH337" s="47"/>
      <c r="MI337" s="47"/>
      <c r="MJ337" s="47"/>
      <c r="MK337" s="47"/>
      <c r="ML337" s="47"/>
      <c r="MM337" s="47"/>
      <c r="MN337" s="47"/>
      <c r="MO337" s="47"/>
      <c r="MP337" s="47"/>
      <c r="MQ337" s="47"/>
      <c r="MR337" s="47"/>
      <c r="MS337" s="47"/>
      <c r="MT337" s="47"/>
      <c r="MU337" s="47"/>
      <c r="MV337" s="47"/>
      <c r="MW337" s="47"/>
      <c r="MX337" s="47"/>
      <c r="MY337" s="47"/>
      <c r="MZ337" s="47"/>
      <c r="NA337" s="47"/>
      <c r="NB337" s="47"/>
      <c r="NC337" s="47"/>
      <c r="ND337" s="47"/>
      <c r="NE337" s="47"/>
      <c r="NF337" s="47"/>
      <c r="NG337" s="47"/>
      <c r="NH337" s="47"/>
      <c r="NI337" s="47"/>
      <c r="NJ337" s="47"/>
      <c r="NK337" s="47"/>
      <c r="NL337" s="47"/>
      <c r="NM337" s="47"/>
      <c r="NN337" s="47"/>
      <c r="NO337" s="47"/>
      <c r="NP337" s="47"/>
      <c r="NQ337" s="47"/>
      <c r="NR337" s="47"/>
      <c r="NS337" s="47"/>
      <c r="NT337" s="47"/>
      <c r="NU337" s="47"/>
      <c r="NV337" s="47"/>
      <c r="NW337" s="47"/>
      <c r="NX337" s="47"/>
      <c r="NY337" s="47"/>
      <c r="NZ337" s="47"/>
      <c r="OA337" s="47"/>
      <c r="OB337" s="47"/>
      <c r="OC337" s="47"/>
      <c r="OD337" s="47"/>
      <c r="OE337" s="47"/>
      <c r="OF337" s="47"/>
      <c r="OG337" s="47"/>
      <c r="OH337" s="47"/>
      <c r="OI337" s="47"/>
      <c r="OJ337" s="47"/>
      <c r="OK337" s="47"/>
      <c r="OL337" s="47"/>
      <c r="OM337" s="47"/>
      <c r="ON337" s="47"/>
      <c r="OO337" s="47"/>
      <c r="OP337" s="47"/>
      <c r="OQ337" s="47"/>
      <c r="OR337" s="47"/>
      <c r="OS337" s="47"/>
      <c r="OT337" s="47"/>
      <c r="OU337" s="47"/>
      <c r="OV337" s="47"/>
      <c r="OW337" s="47"/>
      <c r="OX337" s="47"/>
      <c r="OY337" s="47"/>
      <c r="OZ337" s="47"/>
      <c r="PA337" s="47"/>
      <c r="PB337" s="47"/>
      <c r="PC337" s="47"/>
      <c r="PD337" s="47"/>
      <c r="PE337" s="47"/>
      <c r="PF337" s="47"/>
      <c r="PG337" s="47"/>
      <c r="PH337" s="47"/>
      <c r="PI337" s="47"/>
      <c r="PJ337" s="47"/>
      <c r="PK337" s="47"/>
      <c r="PL337" s="47"/>
      <c r="PM337" s="47"/>
      <c r="PN337" s="47"/>
      <c r="PO337" s="47"/>
      <c r="PP337" s="47"/>
      <c r="PQ337" s="47"/>
      <c r="PR337" s="47"/>
      <c r="PS337" s="47"/>
      <c r="PT337" s="47"/>
      <c r="PU337" s="47"/>
      <c r="PV337" s="47"/>
      <c r="PW337" s="47"/>
      <c r="PX337" s="47"/>
      <c r="PY337" s="47"/>
      <c r="PZ337" s="47"/>
      <c r="QA337" s="47"/>
      <c r="QB337" s="47"/>
      <c r="QC337" s="47"/>
      <c r="QD337" s="47"/>
      <c r="QE337" s="47"/>
      <c r="QF337" s="47"/>
      <c r="QG337" s="47"/>
      <c r="QH337" s="47"/>
      <c r="QI337" s="47"/>
      <c r="QJ337" s="47"/>
      <c r="QK337" s="47"/>
      <c r="QL337" s="47"/>
      <c r="QM337" s="47"/>
      <c r="QN337" s="47"/>
      <c r="QO337" s="47"/>
      <c r="QP337" s="47"/>
      <c r="QQ337" s="47"/>
      <c r="QR337" s="47"/>
      <c r="QS337" s="47"/>
      <c r="QT337" s="47"/>
      <c r="QU337" s="47"/>
      <c r="QV337" s="47"/>
      <c r="QW337" s="47"/>
      <c r="QX337" s="47"/>
      <c r="QY337" s="47"/>
      <c r="QZ337" s="47"/>
      <c r="RA337" s="47"/>
      <c r="RB337" s="47"/>
      <c r="RC337" s="47"/>
      <c r="RD337" s="47"/>
      <c r="RE337" s="47"/>
      <c r="RF337" s="47"/>
      <c r="RG337" s="47"/>
      <c r="RH337" s="47"/>
      <c r="RI337" s="47"/>
      <c r="RJ337" s="47"/>
      <c r="RK337" s="47"/>
      <c r="RL337" s="47"/>
      <c r="RM337" s="47"/>
      <c r="RN337" s="47"/>
      <c r="RO337" s="47"/>
      <c r="RP337" s="47"/>
      <c r="RQ337" s="47"/>
      <c r="RR337" s="47"/>
      <c r="RS337" s="47"/>
      <c r="RT337" s="47"/>
      <c r="RU337" s="47"/>
      <c r="RV337" s="47"/>
      <c r="RW337" s="47"/>
      <c r="RX337" s="47"/>
      <c r="RY337" s="47"/>
      <c r="RZ337" s="47"/>
      <c r="SA337" s="47"/>
    </row>
    <row r="338" spans="1:495" s="48" customFormat="1" ht="15" customHeight="1">
      <c r="A338" s="131" t="s">
        <v>202</v>
      </c>
      <c r="B338" s="94" t="s">
        <v>203</v>
      </c>
      <c r="C338" s="35" t="s">
        <v>4</v>
      </c>
      <c r="D338" s="20">
        <v>1000</v>
      </c>
      <c r="E338" s="20">
        <v>0</v>
      </c>
      <c r="F338" s="20">
        <v>0</v>
      </c>
      <c r="G338" s="1">
        <f>F338/D338</f>
        <v>0</v>
      </c>
      <c r="H338" s="94" t="s">
        <v>238</v>
      </c>
      <c r="I338" s="94"/>
      <c r="J338" s="87" t="s">
        <v>146</v>
      </c>
      <c r="K338" s="78" t="s">
        <v>51</v>
      </c>
      <c r="L338" s="75" t="s">
        <v>304</v>
      </c>
      <c r="M338" s="81">
        <v>809</v>
      </c>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c r="BE338" s="47"/>
      <c r="BF338" s="47"/>
      <c r="BG338" s="47"/>
      <c r="BH338" s="47"/>
      <c r="BI338" s="47"/>
      <c r="BJ338" s="47"/>
      <c r="BK338" s="47"/>
      <c r="BL338" s="47"/>
      <c r="BM338" s="47"/>
      <c r="BN338" s="47"/>
      <c r="BO338" s="47"/>
      <c r="BP338" s="47"/>
      <c r="BQ338" s="47"/>
      <c r="BR338" s="47"/>
      <c r="BS338" s="47"/>
      <c r="BT338" s="47"/>
      <c r="BU338" s="47"/>
      <c r="BV338" s="47"/>
      <c r="BW338" s="47"/>
      <c r="BX338" s="47"/>
      <c r="BY338" s="47"/>
      <c r="BZ338" s="47"/>
      <c r="CA338" s="47"/>
      <c r="CB338" s="47"/>
      <c r="CC338" s="47"/>
      <c r="CD338" s="47"/>
      <c r="CE338" s="47"/>
      <c r="CF338" s="47"/>
      <c r="CG338" s="47"/>
      <c r="CH338" s="47"/>
      <c r="CI338" s="47"/>
      <c r="CJ338" s="47"/>
      <c r="CK338" s="47"/>
      <c r="CL338" s="47"/>
      <c r="CM338" s="47"/>
      <c r="CN338" s="47"/>
      <c r="CO338" s="47"/>
      <c r="CP338" s="47"/>
      <c r="CQ338" s="47"/>
      <c r="CR338" s="47"/>
      <c r="CS338" s="47"/>
      <c r="CT338" s="47"/>
      <c r="CU338" s="47"/>
      <c r="CV338" s="47"/>
      <c r="CW338" s="47"/>
      <c r="CX338" s="47"/>
      <c r="CY338" s="47"/>
      <c r="CZ338" s="47"/>
      <c r="DA338" s="47"/>
      <c r="DB338" s="47"/>
      <c r="DC338" s="47"/>
      <c r="DD338" s="47"/>
      <c r="DE338" s="47"/>
      <c r="DF338" s="47"/>
      <c r="DG338" s="47"/>
      <c r="DH338" s="47"/>
      <c r="DI338" s="47"/>
      <c r="DJ338" s="47"/>
      <c r="DK338" s="47"/>
      <c r="DL338" s="47"/>
      <c r="DM338" s="47"/>
      <c r="DN338" s="47"/>
      <c r="DO338" s="47"/>
      <c r="DP338" s="47"/>
      <c r="DQ338" s="47"/>
      <c r="DR338" s="47"/>
      <c r="DS338" s="47"/>
      <c r="DT338" s="47"/>
      <c r="DU338" s="47"/>
      <c r="DV338" s="47"/>
      <c r="DW338" s="47"/>
      <c r="DX338" s="47"/>
      <c r="DY338" s="47"/>
      <c r="DZ338" s="47"/>
      <c r="EA338" s="47"/>
      <c r="EB338" s="47"/>
      <c r="EC338" s="47"/>
      <c r="ED338" s="47"/>
      <c r="EE338" s="47"/>
      <c r="EF338" s="47"/>
      <c r="EG338" s="47"/>
      <c r="EH338" s="47"/>
      <c r="EI338" s="47"/>
      <c r="EJ338" s="47"/>
      <c r="EK338" s="47"/>
      <c r="EL338" s="47"/>
      <c r="EM338" s="47"/>
      <c r="EN338" s="47"/>
      <c r="EO338" s="47"/>
      <c r="EP338" s="47"/>
      <c r="EQ338" s="47"/>
      <c r="ER338" s="47"/>
      <c r="ES338" s="47"/>
      <c r="ET338" s="47"/>
      <c r="EU338" s="47"/>
      <c r="EV338" s="47"/>
      <c r="EW338" s="47"/>
      <c r="EX338" s="47"/>
      <c r="EY338" s="47"/>
      <c r="EZ338" s="47"/>
      <c r="FA338" s="47"/>
      <c r="FB338" s="47"/>
      <c r="FC338" s="47"/>
      <c r="FD338" s="47"/>
      <c r="FE338" s="47"/>
      <c r="FF338" s="47"/>
      <c r="FG338" s="47"/>
      <c r="FH338" s="47"/>
      <c r="FI338" s="47"/>
      <c r="FJ338" s="47"/>
      <c r="FK338" s="47"/>
      <c r="FL338" s="47"/>
      <c r="FM338" s="47"/>
      <c r="FN338" s="47"/>
      <c r="FO338" s="47"/>
      <c r="FP338" s="47"/>
      <c r="FQ338" s="47"/>
      <c r="FR338" s="47"/>
      <c r="FS338" s="47"/>
      <c r="FT338" s="47"/>
      <c r="FU338" s="47"/>
      <c r="FV338" s="47"/>
      <c r="FW338" s="47"/>
      <c r="FX338" s="47"/>
      <c r="FY338" s="47"/>
      <c r="FZ338" s="47"/>
      <c r="GA338" s="47"/>
      <c r="GB338" s="47"/>
      <c r="GC338" s="47"/>
      <c r="GD338" s="47"/>
      <c r="GE338" s="47"/>
      <c r="GF338" s="47"/>
      <c r="GG338" s="47"/>
      <c r="GH338" s="47"/>
      <c r="GI338" s="47"/>
      <c r="GJ338" s="47"/>
      <c r="GK338" s="47"/>
      <c r="GL338" s="47"/>
      <c r="GM338" s="47"/>
      <c r="GN338" s="47"/>
      <c r="GO338" s="47"/>
      <c r="GP338" s="47"/>
      <c r="GQ338" s="47"/>
      <c r="GR338" s="47"/>
      <c r="GS338" s="47"/>
      <c r="GT338" s="47"/>
      <c r="GU338" s="47"/>
      <c r="GV338" s="47"/>
      <c r="GW338" s="47"/>
      <c r="GX338" s="47"/>
      <c r="GY338" s="47"/>
      <c r="GZ338" s="47"/>
      <c r="HA338" s="47"/>
      <c r="HB338" s="47"/>
      <c r="HC338" s="47"/>
      <c r="HD338" s="47"/>
      <c r="HE338" s="47"/>
      <c r="HF338" s="47"/>
      <c r="HG338" s="47"/>
      <c r="HH338" s="47"/>
      <c r="HI338" s="47"/>
      <c r="HJ338" s="47"/>
      <c r="HK338" s="47"/>
      <c r="HL338" s="47"/>
      <c r="HM338" s="47"/>
      <c r="HN338" s="47"/>
      <c r="HO338" s="47"/>
      <c r="HP338" s="47"/>
      <c r="HQ338" s="47"/>
      <c r="HR338" s="47"/>
      <c r="HS338" s="47"/>
      <c r="HT338" s="47"/>
      <c r="HU338" s="47"/>
      <c r="HV338" s="47"/>
      <c r="HW338" s="47"/>
      <c r="HX338" s="47"/>
      <c r="HY338" s="47"/>
      <c r="HZ338" s="47"/>
      <c r="IA338" s="47"/>
      <c r="IB338" s="47"/>
      <c r="IC338" s="47"/>
      <c r="ID338" s="47"/>
      <c r="IE338" s="47"/>
      <c r="IF338" s="47"/>
      <c r="IG338" s="47"/>
      <c r="IH338" s="47"/>
      <c r="II338" s="47"/>
      <c r="IJ338" s="47"/>
      <c r="IK338" s="47"/>
      <c r="IL338" s="47"/>
      <c r="IM338" s="47"/>
      <c r="IN338" s="47"/>
      <c r="IO338" s="47"/>
      <c r="IP338" s="47"/>
      <c r="IQ338" s="47"/>
      <c r="IR338" s="47"/>
      <c r="IS338" s="47"/>
      <c r="IT338" s="47"/>
      <c r="IU338" s="47"/>
      <c r="IV338" s="47"/>
      <c r="IW338" s="47"/>
      <c r="IX338" s="47"/>
      <c r="IY338" s="47"/>
      <c r="IZ338" s="47"/>
      <c r="JA338" s="47"/>
      <c r="JB338" s="47"/>
      <c r="JC338" s="47"/>
      <c r="JD338" s="47"/>
      <c r="JE338" s="47"/>
      <c r="JF338" s="47"/>
      <c r="JG338" s="47"/>
      <c r="JH338" s="47"/>
      <c r="JI338" s="47"/>
      <c r="JJ338" s="47"/>
      <c r="JK338" s="47"/>
      <c r="JL338" s="47"/>
      <c r="JM338" s="47"/>
      <c r="JN338" s="47"/>
      <c r="JO338" s="47"/>
      <c r="JP338" s="47"/>
      <c r="JQ338" s="47"/>
      <c r="JR338" s="47"/>
      <c r="JS338" s="47"/>
      <c r="JT338" s="47"/>
      <c r="JU338" s="47"/>
      <c r="JV338" s="47"/>
      <c r="JW338" s="47"/>
      <c r="JX338" s="47"/>
      <c r="JY338" s="47"/>
      <c r="JZ338" s="47"/>
      <c r="KA338" s="47"/>
      <c r="KB338" s="47"/>
      <c r="KC338" s="47"/>
      <c r="KD338" s="47"/>
      <c r="KE338" s="47"/>
      <c r="KF338" s="47"/>
      <c r="KG338" s="47"/>
      <c r="KH338" s="47"/>
      <c r="KI338" s="47"/>
      <c r="KJ338" s="47"/>
      <c r="KK338" s="47"/>
      <c r="KL338" s="47"/>
      <c r="KM338" s="47"/>
      <c r="KN338" s="47"/>
      <c r="KO338" s="47"/>
      <c r="KP338" s="47"/>
      <c r="KQ338" s="47"/>
      <c r="KR338" s="47"/>
      <c r="KS338" s="47"/>
      <c r="KT338" s="47"/>
      <c r="KU338" s="47"/>
      <c r="KV338" s="47"/>
      <c r="KW338" s="47"/>
      <c r="KX338" s="47"/>
      <c r="KY338" s="47"/>
      <c r="KZ338" s="47"/>
      <c r="LA338" s="47"/>
      <c r="LB338" s="47"/>
      <c r="LC338" s="47"/>
      <c r="LD338" s="47"/>
      <c r="LE338" s="47"/>
      <c r="LF338" s="47"/>
      <c r="LG338" s="47"/>
      <c r="LH338" s="47"/>
      <c r="LI338" s="47"/>
      <c r="LJ338" s="47"/>
      <c r="LK338" s="47"/>
      <c r="LL338" s="47"/>
      <c r="LM338" s="47"/>
      <c r="LN338" s="47"/>
      <c r="LO338" s="47"/>
      <c r="LP338" s="47"/>
      <c r="LQ338" s="47"/>
      <c r="LR338" s="47"/>
      <c r="LS338" s="47"/>
      <c r="LT338" s="47"/>
      <c r="LU338" s="47"/>
      <c r="LV338" s="47"/>
      <c r="LW338" s="47"/>
      <c r="LX338" s="47"/>
      <c r="LY338" s="47"/>
      <c r="LZ338" s="47"/>
      <c r="MA338" s="47"/>
      <c r="MB338" s="47"/>
      <c r="MC338" s="47"/>
      <c r="MD338" s="47"/>
      <c r="ME338" s="47"/>
      <c r="MF338" s="47"/>
      <c r="MG338" s="47"/>
      <c r="MH338" s="47"/>
      <c r="MI338" s="47"/>
      <c r="MJ338" s="47"/>
      <c r="MK338" s="47"/>
      <c r="ML338" s="47"/>
      <c r="MM338" s="47"/>
      <c r="MN338" s="47"/>
      <c r="MO338" s="47"/>
      <c r="MP338" s="47"/>
      <c r="MQ338" s="47"/>
      <c r="MR338" s="47"/>
      <c r="MS338" s="47"/>
      <c r="MT338" s="47"/>
      <c r="MU338" s="47"/>
      <c r="MV338" s="47"/>
      <c r="MW338" s="47"/>
      <c r="MX338" s="47"/>
      <c r="MY338" s="47"/>
      <c r="MZ338" s="47"/>
      <c r="NA338" s="47"/>
      <c r="NB338" s="47"/>
      <c r="NC338" s="47"/>
      <c r="ND338" s="47"/>
      <c r="NE338" s="47"/>
      <c r="NF338" s="47"/>
      <c r="NG338" s="47"/>
      <c r="NH338" s="47"/>
      <c r="NI338" s="47"/>
      <c r="NJ338" s="47"/>
      <c r="NK338" s="47"/>
      <c r="NL338" s="47"/>
      <c r="NM338" s="47"/>
      <c r="NN338" s="47"/>
      <c r="NO338" s="47"/>
      <c r="NP338" s="47"/>
      <c r="NQ338" s="47"/>
      <c r="NR338" s="47"/>
      <c r="NS338" s="47"/>
      <c r="NT338" s="47"/>
      <c r="NU338" s="47"/>
      <c r="NV338" s="47"/>
      <c r="NW338" s="47"/>
      <c r="NX338" s="47"/>
      <c r="NY338" s="47"/>
      <c r="NZ338" s="47"/>
      <c r="OA338" s="47"/>
      <c r="OB338" s="47"/>
      <c r="OC338" s="47"/>
      <c r="OD338" s="47"/>
      <c r="OE338" s="47"/>
      <c r="OF338" s="47"/>
      <c r="OG338" s="47"/>
      <c r="OH338" s="47"/>
      <c r="OI338" s="47"/>
      <c r="OJ338" s="47"/>
      <c r="OK338" s="47"/>
      <c r="OL338" s="47"/>
      <c r="OM338" s="47"/>
      <c r="ON338" s="47"/>
      <c r="OO338" s="47"/>
      <c r="OP338" s="47"/>
      <c r="OQ338" s="47"/>
      <c r="OR338" s="47"/>
      <c r="OS338" s="47"/>
      <c r="OT338" s="47"/>
      <c r="OU338" s="47"/>
      <c r="OV338" s="47"/>
      <c r="OW338" s="47"/>
      <c r="OX338" s="47"/>
      <c r="OY338" s="47"/>
      <c r="OZ338" s="47"/>
      <c r="PA338" s="47"/>
      <c r="PB338" s="47"/>
      <c r="PC338" s="47"/>
      <c r="PD338" s="47"/>
      <c r="PE338" s="47"/>
      <c r="PF338" s="47"/>
      <c r="PG338" s="47"/>
      <c r="PH338" s="47"/>
      <c r="PI338" s="47"/>
      <c r="PJ338" s="47"/>
      <c r="PK338" s="47"/>
      <c r="PL338" s="47"/>
      <c r="PM338" s="47"/>
      <c r="PN338" s="47"/>
      <c r="PO338" s="47"/>
      <c r="PP338" s="47"/>
      <c r="PQ338" s="47"/>
      <c r="PR338" s="47"/>
      <c r="PS338" s="47"/>
      <c r="PT338" s="47"/>
      <c r="PU338" s="47"/>
      <c r="PV338" s="47"/>
      <c r="PW338" s="47"/>
      <c r="PX338" s="47"/>
      <c r="PY338" s="47"/>
      <c r="PZ338" s="47"/>
      <c r="QA338" s="47"/>
      <c r="QB338" s="47"/>
      <c r="QC338" s="47"/>
      <c r="QD338" s="47"/>
      <c r="QE338" s="47"/>
      <c r="QF338" s="47"/>
      <c r="QG338" s="47"/>
      <c r="QH338" s="47"/>
      <c r="QI338" s="47"/>
      <c r="QJ338" s="47"/>
      <c r="QK338" s="47"/>
      <c r="QL338" s="47"/>
      <c r="QM338" s="47"/>
      <c r="QN338" s="47"/>
      <c r="QO338" s="47"/>
      <c r="QP338" s="47"/>
      <c r="QQ338" s="47"/>
      <c r="QR338" s="47"/>
      <c r="QS338" s="47"/>
      <c r="QT338" s="47"/>
      <c r="QU338" s="47"/>
      <c r="QV338" s="47"/>
      <c r="QW338" s="47"/>
      <c r="QX338" s="47"/>
      <c r="QY338" s="47"/>
      <c r="QZ338" s="47"/>
      <c r="RA338" s="47"/>
      <c r="RB338" s="47"/>
      <c r="RC338" s="47"/>
      <c r="RD338" s="47"/>
      <c r="RE338" s="47"/>
      <c r="RF338" s="47"/>
      <c r="RG338" s="47"/>
      <c r="RH338" s="47"/>
      <c r="RI338" s="47"/>
      <c r="RJ338" s="47"/>
      <c r="RK338" s="47"/>
      <c r="RL338" s="47"/>
      <c r="RM338" s="47"/>
      <c r="RN338" s="47"/>
      <c r="RO338" s="47"/>
      <c r="RP338" s="47"/>
      <c r="RQ338" s="47"/>
      <c r="RR338" s="47"/>
      <c r="RS338" s="47"/>
      <c r="RT338" s="47"/>
      <c r="RU338" s="47"/>
      <c r="RV338" s="47"/>
      <c r="RW338" s="47"/>
      <c r="RX338" s="47"/>
      <c r="RY338" s="47"/>
      <c r="RZ338" s="47"/>
      <c r="SA338" s="47"/>
    </row>
    <row r="339" spans="1:495" s="48" customFormat="1" ht="15" customHeight="1">
      <c r="A339" s="132"/>
      <c r="B339" s="85"/>
      <c r="C339" s="35" t="s">
        <v>5</v>
      </c>
      <c r="D339" s="20">
        <v>1000</v>
      </c>
      <c r="E339" s="26">
        <v>0</v>
      </c>
      <c r="F339" s="20">
        <v>0</v>
      </c>
      <c r="G339" s="1">
        <f>F339/D339</f>
        <v>0</v>
      </c>
      <c r="H339" s="85"/>
      <c r="I339" s="85"/>
      <c r="J339" s="88"/>
      <c r="K339" s="79"/>
      <c r="L339" s="75"/>
      <c r="M339" s="82"/>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c r="BE339" s="47"/>
      <c r="BF339" s="47"/>
      <c r="BG339" s="47"/>
      <c r="BH339" s="47"/>
      <c r="BI339" s="47"/>
      <c r="BJ339" s="47"/>
      <c r="BK339" s="47"/>
      <c r="BL339" s="47"/>
      <c r="BM339" s="47"/>
      <c r="BN339" s="47"/>
      <c r="BO339" s="47"/>
      <c r="BP339" s="47"/>
      <c r="BQ339" s="47"/>
      <c r="BR339" s="47"/>
      <c r="BS339" s="47"/>
      <c r="BT339" s="47"/>
      <c r="BU339" s="47"/>
      <c r="BV339" s="47"/>
      <c r="BW339" s="47"/>
      <c r="BX339" s="47"/>
      <c r="BY339" s="47"/>
      <c r="BZ339" s="47"/>
      <c r="CA339" s="47"/>
      <c r="CB339" s="47"/>
      <c r="CC339" s="47"/>
      <c r="CD339" s="47"/>
      <c r="CE339" s="47"/>
      <c r="CF339" s="47"/>
      <c r="CG339" s="47"/>
      <c r="CH339" s="47"/>
      <c r="CI339" s="47"/>
      <c r="CJ339" s="47"/>
      <c r="CK339" s="47"/>
      <c r="CL339" s="47"/>
      <c r="CM339" s="47"/>
      <c r="CN339" s="47"/>
      <c r="CO339" s="47"/>
      <c r="CP339" s="47"/>
      <c r="CQ339" s="47"/>
      <c r="CR339" s="47"/>
      <c r="CS339" s="47"/>
      <c r="CT339" s="47"/>
      <c r="CU339" s="47"/>
      <c r="CV339" s="47"/>
      <c r="CW339" s="47"/>
      <c r="CX339" s="47"/>
      <c r="CY339" s="47"/>
      <c r="CZ339" s="47"/>
      <c r="DA339" s="47"/>
      <c r="DB339" s="47"/>
      <c r="DC339" s="47"/>
      <c r="DD339" s="47"/>
      <c r="DE339" s="47"/>
      <c r="DF339" s="47"/>
      <c r="DG339" s="47"/>
      <c r="DH339" s="47"/>
      <c r="DI339" s="47"/>
      <c r="DJ339" s="47"/>
      <c r="DK339" s="47"/>
      <c r="DL339" s="47"/>
      <c r="DM339" s="47"/>
      <c r="DN339" s="47"/>
      <c r="DO339" s="47"/>
      <c r="DP339" s="47"/>
      <c r="DQ339" s="47"/>
      <c r="DR339" s="47"/>
      <c r="DS339" s="47"/>
      <c r="DT339" s="47"/>
      <c r="DU339" s="47"/>
      <c r="DV339" s="47"/>
      <c r="DW339" s="47"/>
      <c r="DX339" s="47"/>
      <c r="DY339" s="47"/>
      <c r="DZ339" s="47"/>
      <c r="EA339" s="47"/>
      <c r="EB339" s="47"/>
      <c r="EC339" s="47"/>
      <c r="ED339" s="47"/>
      <c r="EE339" s="47"/>
      <c r="EF339" s="47"/>
      <c r="EG339" s="47"/>
      <c r="EH339" s="47"/>
      <c r="EI339" s="47"/>
      <c r="EJ339" s="47"/>
      <c r="EK339" s="47"/>
      <c r="EL339" s="47"/>
      <c r="EM339" s="47"/>
      <c r="EN339" s="47"/>
      <c r="EO339" s="47"/>
      <c r="EP339" s="47"/>
      <c r="EQ339" s="47"/>
      <c r="ER339" s="47"/>
      <c r="ES339" s="47"/>
      <c r="ET339" s="47"/>
      <c r="EU339" s="47"/>
      <c r="EV339" s="47"/>
      <c r="EW339" s="47"/>
      <c r="EX339" s="47"/>
      <c r="EY339" s="47"/>
      <c r="EZ339" s="47"/>
      <c r="FA339" s="47"/>
      <c r="FB339" s="47"/>
      <c r="FC339" s="47"/>
      <c r="FD339" s="47"/>
      <c r="FE339" s="47"/>
      <c r="FF339" s="47"/>
      <c r="FG339" s="47"/>
      <c r="FH339" s="47"/>
      <c r="FI339" s="47"/>
      <c r="FJ339" s="47"/>
      <c r="FK339" s="47"/>
      <c r="FL339" s="47"/>
      <c r="FM339" s="47"/>
      <c r="FN339" s="47"/>
      <c r="FO339" s="47"/>
      <c r="FP339" s="47"/>
      <c r="FQ339" s="47"/>
      <c r="FR339" s="47"/>
      <c r="FS339" s="47"/>
      <c r="FT339" s="47"/>
      <c r="FU339" s="47"/>
      <c r="FV339" s="47"/>
      <c r="FW339" s="47"/>
      <c r="FX339" s="47"/>
      <c r="FY339" s="47"/>
      <c r="FZ339" s="47"/>
      <c r="GA339" s="47"/>
      <c r="GB339" s="47"/>
      <c r="GC339" s="47"/>
      <c r="GD339" s="47"/>
      <c r="GE339" s="47"/>
      <c r="GF339" s="47"/>
      <c r="GG339" s="47"/>
      <c r="GH339" s="47"/>
      <c r="GI339" s="47"/>
      <c r="GJ339" s="47"/>
      <c r="GK339" s="47"/>
      <c r="GL339" s="47"/>
      <c r="GM339" s="47"/>
      <c r="GN339" s="47"/>
      <c r="GO339" s="47"/>
      <c r="GP339" s="47"/>
      <c r="GQ339" s="47"/>
      <c r="GR339" s="47"/>
      <c r="GS339" s="47"/>
      <c r="GT339" s="47"/>
      <c r="GU339" s="47"/>
      <c r="GV339" s="47"/>
      <c r="GW339" s="47"/>
      <c r="GX339" s="47"/>
      <c r="GY339" s="47"/>
      <c r="GZ339" s="47"/>
      <c r="HA339" s="47"/>
      <c r="HB339" s="47"/>
      <c r="HC339" s="47"/>
      <c r="HD339" s="47"/>
      <c r="HE339" s="47"/>
      <c r="HF339" s="47"/>
      <c r="HG339" s="47"/>
      <c r="HH339" s="47"/>
      <c r="HI339" s="47"/>
      <c r="HJ339" s="47"/>
      <c r="HK339" s="47"/>
      <c r="HL339" s="47"/>
      <c r="HM339" s="47"/>
      <c r="HN339" s="47"/>
      <c r="HO339" s="47"/>
      <c r="HP339" s="47"/>
      <c r="HQ339" s="47"/>
      <c r="HR339" s="47"/>
      <c r="HS339" s="47"/>
      <c r="HT339" s="47"/>
      <c r="HU339" s="47"/>
      <c r="HV339" s="47"/>
      <c r="HW339" s="47"/>
      <c r="HX339" s="47"/>
      <c r="HY339" s="47"/>
      <c r="HZ339" s="47"/>
      <c r="IA339" s="47"/>
      <c r="IB339" s="47"/>
      <c r="IC339" s="47"/>
      <c r="ID339" s="47"/>
      <c r="IE339" s="47"/>
      <c r="IF339" s="47"/>
      <c r="IG339" s="47"/>
      <c r="IH339" s="47"/>
      <c r="II339" s="47"/>
      <c r="IJ339" s="47"/>
      <c r="IK339" s="47"/>
      <c r="IL339" s="47"/>
      <c r="IM339" s="47"/>
      <c r="IN339" s="47"/>
      <c r="IO339" s="47"/>
      <c r="IP339" s="47"/>
      <c r="IQ339" s="47"/>
      <c r="IR339" s="47"/>
      <c r="IS339" s="47"/>
      <c r="IT339" s="47"/>
      <c r="IU339" s="47"/>
      <c r="IV339" s="47"/>
      <c r="IW339" s="47"/>
      <c r="IX339" s="47"/>
      <c r="IY339" s="47"/>
      <c r="IZ339" s="47"/>
      <c r="JA339" s="47"/>
      <c r="JB339" s="47"/>
      <c r="JC339" s="47"/>
      <c r="JD339" s="47"/>
      <c r="JE339" s="47"/>
      <c r="JF339" s="47"/>
      <c r="JG339" s="47"/>
      <c r="JH339" s="47"/>
      <c r="JI339" s="47"/>
      <c r="JJ339" s="47"/>
      <c r="JK339" s="47"/>
      <c r="JL339" s="47"/>
      <c r="JM339" s="47"/>
      <c r="JN339" s="47"/>
      <c r="JO339" s="47"/>
      <c r="JP339" s="47"/>
      <c r="JQ339" s="47"/>
      <c r="JR339" s="47"/>
      <c r="JS339" s="47"/>
      <c r="JT339" s="47"/>
      <c r="JU339" s="47"/>
      <c r="JV339" s="47"/>
      <c r="JW339" s="47"/>
      <c r="JX339" s="47"/>
      <c r="JY339" s="47"/>
      <c r="JZ339" s="47"/>
      <c r="KA339" s="47"/>
      <c r="KB339" s="47"/>
      <c r="KC339" s="47"/>
      <c r="KD339" s="47"/>
      <c r="KE339" s="47"/>
      <c r="KF339" s="47"/>
      <c r="KG339" s="47"/>
      <c r="KH339" s="47"/>
      <c r="KI339" s="47"/>
      <c r="KJ339" s="47"/>
      <c r="KK339" s="47"/>
      <c r="KL339" s="47"/>
      <c r="KM339" s="47"/>
      <c r="KN339" s="47"/>
      <c r="KO339" s="47"/>
      <c r="KP339" s="47"/>
      <c r="KQ339" s="47"/>
      <c r="KR339" s="47"/>
      <c r="KS339" s="47"/>
      <c r="KT339" s="47"/>
      <c r="KU339" s="47"/>
      <c r="KV339" s="47"/>
      <c r="KW339" s="47"/>
      <c r="KX339" s="47"/>
      <c r="KY339" s="47"/>
      <c r="KZ339" s="47"/>
      <c r="LA339" s="47"/>
      <c r="LB339" s="47"/>
      <c r="LC339" s="47"/>
      <c r="LD339" s="47"/>
      <c r="LE339" s="47"/>
      <c r="LF339" s="47"/>
      <c r="LG339" s="47"/>
      <c r="LH339" s="47"/>
      <c r="LI339" s="47"/>
      <c r="LJ339" s="47"/>
      <c r="LK339" s="47"/>
      <c r="LL339" s="47"/>
      <c r="LM339" s="47"/>
      <c r="LN339" s="47"/>
      <c r="LO339" s="47"/>
      <c r="LP339" s="47"/>
      <c r="LQ339" s="47"/>
      <c r="LR339" s="47"/>
      <c r="LS339" s="47"/>
      <c r="LT339" s="47"/>
      <c r="LU339" s="47"/>
      <c r="LV339" s="47"/>
      <c r="LW339" s="47"/>
      <c r="LX339" s="47"/>
      <c r="LY339" s="47"/>
      <c r="LZ339" s="47"/>
      <c r="MA339" s="47"/>
      <c r="MB339" s="47"/>
      <c r="MC339" s="47"/>
      <c r="MD339" s="47"/>
      <c r="ME339" s="47"/>
      <c r="MF339" s="47"/>
      <c r="MG339" s="47"/>
      <c r="MH339" s="47"/>
      <c r="MI339" s="47"/>
      <c r="MJ339" s="47"/>
      <c r="MK339" s="47"/>
      <c r="ML339" s="47"/>
      <c r="MM339" s="47"/>
      <c r="MN339" s="47"/>
      <c r="MO339" s="47"/>
      <c r="MP339" s="47"/>
      <c r="MQ339" s="47"/>
      <c r="MR339" s="47"/>
      <c r="MS339" s="47"/>
      <c r="MT339" s="47"/>
      <c r="MU339" s="47"/>
      <c r="MV339" s="47"/>
      <c r="MW339" s="47"/>
      <c r="MX339" s="47"/>
      <c r="MY339" s="47"/>
      <c r="MZ339" s="47"/>
      <c r="NA339" s="47"/>
      <c r="NB339" s="47"/>
      <c r="NC339" s="47"/>
      <c r="ND339" s="47"/>
      <c r="NE339" s="47"/>
      <c r="NF339" s="47"/>
      <c r="NG339" s="47"/>
      <c r="NH339" s="47"/>
      <c r="NI339" s="47"/>
      <c r="NJ339" s="47"/>
      <c r="NK339" s="47"/>
      <c r="NL339" s="47"/>
      <c r="NM339" s="47"/>
      <c r="NN339" s="47"/>
      <c r="NO339" s="47"/>
      <c r="NP339" s="47"/>
      <c r="NQ339" s="47"/>
      <c r="NR339" s="47"/>
      <c r="NS339" s="47"/>
      <c r="NT339" s="47"/>
      <c r="NU339" s="47"/>
      <c r="NV339" s="47"/>
      <c r="NW339" s="47"/>
      <c r="NX339" s="47"/>
      <c r="NY339" s="47"/>
      <c r="NZ339" s="47"/>
      <c r="OA339" s="47"/>
      <c r="OB339" s="47"/>
      <c r="OC339" s="47"/>
      <c r="OD339" s="47"/>
      <c r="OE339" s="47"/>
      <c r="OF339" s="47"/>
      <c r="OG339" s="47"/>
      <c r="OH339" s="47"/>
      <c r="OI339" s="47"/>
      <c r="OJ339" s="47"/>
      <c r="OK339" s="47"/>
      <c r="OL339" s="47"/>
      <c r="OM339" s="47"/>
      <c r="ON339" s="47"/>
      <c r="OO339" s="47"/>
      <c r="OP339" s="47"/>
      <c r="OQ339" s="47"/>
      <c r="OR339" s="47"/>
      <c r="OS339" s="47"/>
      <c r="OT339" s="47"/>
      <c r="OU339" s="47"/>
      <c r="OV339" s="47"/>
      <c r="OW339" s="47"/>
      <c r="OX339" s="47"/>
      <c r="OY339" s="47"/>
      <c r="OZ339" s="47"/>
      <c r="PA339" s="47"/>
      <c r="PB339" s="47"/>
      <c r="PC339" s="47"/>
      <c r="PD339" s="47"/>
      <c r="PE339" s="47"/>
      <c r="PF339" s="47"/>
      <c r="PG339" s="47"/>
      <c r="PH339" s="47"/>
      <c r="PI339" s="47"/>
      <c r="PJ339" s="47"/>
      <c r="PK339" s="47"/>
      <c r="PL339" s="47"/>
      <c r="PM339" s="47"/>
      <c r="PN339" s="47"/>
      <c r="PO339" s="47"/>
      <c r="PP339" s="47"/>
      <c r="PQ339" s="47"/>
      <c r="PR339" s="47"/>
      <c r="PS339" s="47"/>
      <c r="PT339" s="47"/>
      <c r="PU339" s="47"/>
      <c r="PV339" s="47"/>
      <c r="PW339" s="47"/>
      <c r="PX339" s="47"/>
      <c r="PY339" s="47"/>
      <c r="PZ339" s="47"/>
      <c r="QA339" s="47"/>
      <c r="QB339" s="47"/>
      <c r="QC339" s="47"/>
      <c r="QD339" s="47"/>
      <c r="QE339" s="47"/>
      <c r="QF339" s="47"/>
      <c r="QG339" s="47"/>
      <c r="QH339" s="47"/>
      <c r="QI339" s="47"/>
      <c r="QJ339" s="47"/>
      <c r="QK339" s="47"/>
      <c r="QL339" s="47"/>
      <c r="QM339" s="47"/>
      <c r="QN339" s="47"/>
      <c r="QO339" s="47"/>
      <c r="QP339" s="47"/>
      <c r="QQ339" s="47"/>
      <c r="QR339" s="47"/>
      <c r="QS339" s="47"/>
      <c r="QT339" s="47"/>
      <c r="QU339" s="47"/>
      <c r="QV339" s="47"/>
      <c r="QW339" s="47"/>
      <c r="QX339" s="47"/>
      <c r="QY339" s="47"/>
      <c r="QZ339" s="47"/>
      <c r="RA339" s="47"/>
      <c r="RB339" s="47"/>
      <c r="RC339" s="47"/>
      <c r="RD339" s="47"/>
      <c r="RE339" s="47"/>
      <c r="RF339" s="47"/>
      <c r="RG339" s="47"/>
      <c r="RH339" s="47"/>
      <c r="RI339" s="47"/>
      <c r="RJ339" s="47"/>
      <c r="RK339" s="47"/>
      <c r="RL339" s="47"/>
      <c r="RM339" s="47"/>
      <c r="RN339" s="47"/>
      <c r="RO339" s="47"/>
      <c r="RP339" s="47"/>
      <c r="RQ339" s="47"/>
      <c r="RR339" s="47"/>
      <c r="RS339" s="47"/>
      <c r="RT339" s="47"/>
      <c r="RU339" s="47"/>
      <c r="RV339" s="47"/>
      <c r="RW339" s="47"/>
      <c r="RX339" s="47"/>
      <c r="RY339" s="47"/>
      <c r="RZ339" s="47"/>
      <c r="SA339" s="47"/>
    </row>
    <row r="340" spans="1:495" s="48" customFormat="1" ht="15" customHeight="1">
      <c r="A340" s="132"/>
      <c r="B340" s="85"/>
      <c r="C340" s="35" t="s">
        <v>6</v>
      </c>
      <c r="D340" s="20">
        <v>0</v>
      </c>
      <c r="E340" s="20">
        <v>0</v>
      </c>
      <c r="F340" s="20">
        <v>0</v>
      </c>
      <c r="G340" s="1">
        <v>0</v>
      </c>
      <c r="H340" s="85"/>
      <c r="I340" s="85"/>
      <c r="J340" s="88"/>
      <c r="K340" s="79"/>
      <c r="L340" s="75"/>
      <c r="M340" s="82"/>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c r="BC340" s="47"/>
      <c r="BD340" s="47"/>
      <c r="BE340" s="47"/>
      <c r="BF340" s="47"/>
      <c r="BG340" s="47"/>
      <c r="BH340" s="47"/>
      <c r="BI340" s="47"/>
      <c r="BJ340" s="47"/>
      <c r="BK340" s="47"/>
      <c r="BL340" s="47"/>
      <c r="BM340" s="47"/>
      <c r="BN340" s="47"/>
      <c r="BO340" s="47"/>
      <c r="BP340" s="47"/>
      <c r="BQ340" s="47"/>
      <c r="BR340" s="47"/>
      <c r="BS340" s="47"/>
      <c r="BT340" s="47"/>
      <c r="BU340" s="47"/>
      <c r="BV340" s="47"/>
      <c r="BW340" s="47"/>
      <c r="BX340" s="47"/>
      <c r="BY340" s="47"/>
      <c r="BZ340" s="47"/>
      <c r="CA340" s="47"/>
      <c r="CB340" s="47"/>
      <c r="CC340" s="47"/>
      <c r="CD340" s="47"/>
      <c r="CE340" s="47"/>
      <c r="CF340" s="47"/>
      <c r="CG340" s="47"/>
      <c r="CH340" s="47"/>
      <c r="CI340" s="47"/>
      <c r="CJ340" s="47"/>
      <c r="CK340" s="47"/>
      <c r="CL340" s="47"/>
      <c r="CM340" s="47"/>
      <c r="CN340" s="47"/>
      <c r="CO340" s="47"/>
      <c r="CP340" s="47"/>
      <c r="CQ340" s="47"/>
      <c r="CR340" s="47"/>
      <c r="CS340" s="47"/>
      <c r="CT340" s="47"/>
      <c r="CU340" s="47"/>
      <c r="CV340" s="47"/>
      <c r="CW340" s="47"/>
      <c r="CX340" s="47"/>
      <c r="CY340" s="47"/>
      <c r="CZ340" s="47"/>
      <c r="DA340" s="47"/>
      <c r="DB340" s="47"/>
      <c r="DC340" s="47"/>
      <c r="DD340" s="47"/>
      <c r="DE340" s="47"/>
      <c r="DF340" s="47"/>
      <c r="DG340" s="47"/>
      <c r="DH340" s="47"/>
      <c r="DI340" s="47"/>
      <c r="DJ340" s="47"/>
      <c r="DK340" s="47"/>
      <c r="DL340" s="47"/>
      <c r="DM340" s="47"/>
      <c r="DN340" s="47"/>
      <c r="DO340" s="47"/>
      <c r="DP340" s="47"/>
      <c r="DQ340" s="47"/>
      <c r="DR340" s="47"/>
      <c r="DS340" s="47"/>
      <c r="DT340" s="47"/>
      <c r="DU340" s="47"/>
      <c r="DV340" s="47"/>
      <c r="DW340" s="47"/>
      <c r="DX340" s="47"/>
      <c r="DY340" s="47"/>
      <c r="DZ340" s="47"/>
      <c r="EA340" s="47"/>
      <c r="EB340" s="47"/>
      <c r="EC340" s="47"/>
      <c r="ED340" s="47"/>
      <c r="EE340" s="47"/>
      <c r="EF340" s="47"/>
      <c r="EG340" s="47"/>
      <c r="EH340" s="47"/>
      <c r="EI340" s="47"/>
      <c r="EJ340" s="47"/>
      <c r="EK340" s="47"/>
      <c r="EL340" s="47"/>
      <c r="EM340" s="47"/>
      <c r="EN340" s="47"/>
      <c r="EO340" s="47"/>
      <c r="EP340" s="47"/>
      <c r="EQ340" s="47"/>
      <c r="ER340" s="47"/>
      <c r="ES340" s="47"/>
      <c r="ET340" s="47"/>
      <c r="EU340" s="47"/>
      <c r="EV340" s="47"/>
      <c r="EW340" s="47"/>
      <c r="EX340" s="47"/>
      <c r="EY340" s="47"/>
      <c r="EZ340" s="47"/>
      <c r="FA340" s="47"/>
      <c r="FB340" s="47"/>
      <c r="FC340" s="47"/>
      <c r="FD340" s="47"/>
      <c r="FE340" s="47"/>
      <c r="FF340" s="47"/>
      <c r="FG340" s="47"/>
      <c r="FH340" s="47"/>
      <c r="FI340" s="47"/>
      <c r="FJ340" s="47"/>
      <c r="FK340" s="47"/>
      <c r="FL340" s="47"/>
      <c r="FM340" s="47"/>
      <c r="FN340" s="47"/>
      <c r="FO340" s="47"/>
      <c r="FP340" s="47"/>
      <c r="FQ340" s="47"/>
      <c r="FR340" s="47"/>
      <c r="FS340" s="47"/>
      <c r="FT340" s="47"/>
      <c r="FU340" s="47"/>
      <c r="FV340" s="47"/>
      <c r="FW340" s="47"/>
      <c r="FX340" s="47"/>
      <c r="FY340" s="47"/>
      <c r="FZ340" s="47"/>
      <c r="GA340" s="47"/>
      <c r="GB340" s="47"/>
      <c r="GC340" s="47"/>
      <c r="GD340" s="47"/>
      <c r="GE340" s="47"/>
      <c r="GF340" s="47"/>
      <c r="GG340" s="47"/>
      <c r="GH340" s="47"/>
      <c r="GI340" s="47"/>
      <c r="GJ340" s="47"/>
      <c r="GK340" s="47"/>
      <c r="GL340" s="47"/>
      <c r="GM340" s="47"/>
      <c r="GN340" s="47"/>
      <c r="GO340" s="47"/>
      <c r="GP340" s="47"/>
      <c r="GQ340" s="47"/>
      <c r="GR340" s="47"/>
      <c r="GS340" s="47"/>
      <c r="GT340" s="47"/>
      <c r="GU340" s="47"/>
      <c r="GV340" s="47"/>
      <c r="GW340" s="47"/>
      <c r="GX340" s="47"/>
      <c r="GY340" s="47"/>
      <c r="GZ340" s="47"/>
      <c r="HA340" s="47"/>
      <c r="HB340" s="47"/>
      <c r="HC340" s="47"/>
      <c r="HD340" s="47"/>
      <c r="HE340" s="47"/>
      <c r="HF340" s="47"/>
      <c r="HG340" s="47"/>
      <c r="HH340" s="47"/>
      <c r="HI340" s="47"/>
      <c r="HJ340" s="47"/>
      <c r="HK340" s="47"/>
      <c r="HL340" s="47"/>
      <c r="HM340" s="47"/>
      <c r="HN340" s="47"/>
      <c r="HO340" s="47"/>
      <c r="HP340" s="47"/>
      <c r="HQ340" s="47"/>
      <c r="HR340" s="47"/>
      <c r="HS340" s="47"/>
      <c r="HT340" s="47"/>
      <c r="HU340" s="47"/>
      <c r="HV340" s="47"/>
      <c r="HW340" s="47"/>
      <c r="HX340" s="47"/>
      <c r="HY340" s="47"/>
      <c r="HZ340" s="47"/>
      <c r="IA340" s="47"/>
      <c r="IB340" s="47"/>
      <c r="IC340" s="47"/>
      <c r="ID340" s="47"/>
      <c r="IE340" s="47"/>
      <c r="IF340" s="47"/>
      <c r="IG340" s="47"/>
      <c r="IH340" s="47"/>
      <c r="II340" s="47"/>
      <c r="IJ340" s="47"/>
      <c r="IK340" s="47"/>
      <c r="IL340" s="47"/>
      <c r="IM340" s="47"/>
      <c r="IN340" s="47"/>
      <c r="IO340" s="47"/>
      <c r="IP340" s="47"/>
      <c r="IQ340" s="47"/>
      <c r="IR340" s="47"/>
      <c r="IS340" s="47"/>
      <c r="IT340" s="47"/>
      <c r="IU340" s="47"/>
      <c r="IV340" s="47"/>
      <c r="IW340" s="47"/>
      <c r="IX340" s="47"/>
      <c r="IY340" s="47"/>
      <c r="IZ340" s="47"/>
      <c r="JA340" s="47"/>
      <c r="JB340" s="47"/>
      <c r="JC340" s="47"/>
      <c r="JD340" s="47"/>
      <c r="JE340" s="47"/>
      <c r="JF340" s="47"/>
      <c r="JG340" s="47"/>
      <c r="JH340" s="47"/>
      <c r="JI340" s="47"/>
      <c r="JJ340" s="47"/>
      <c r="JK340" s="47"/>
      <c r="JL340" s="47"/>
      <c r="JM340" s="47"/>
      <c r="JN340" s="47"/>
      <c r="JO340" s="47"/>
      <c r="JP340" s="47"/>
      <c r="JQ340" s="47"/>
      <c r="JR340" s="47"/>
      <c r="JS340" s="47"/>
      <c r="JT340" s="47"/>
      <c r="JU340" s="47"/>
      <c r="JV340" s="47"/>
      <c r="JW340" s="47"/>
      <c r="JX340" s="47"/>
      <c r="JY340" s="47"/>
      <c r="JZ340" s="47"/>
      <c r="KA340" s="47"/>
      <c r="KB340" s="47"/>
      <c r="KC340" s="47"/>
      <c r="KD340" s="47"/>
      <c r="KE340" s="47"/>
      <c r="KF340" s="47"/>
      <c r="KG340" s="47"/>
      <c r="KH340" s="47"/>
      <c r="KI340" s="47"/>
      <c r="KJ340" s="47"/>
      <c r="KK340" s="47"/>
      <c r="KL340" s="47"/>
      <c r="KM340" s="47"/>
      <c r="KN340" s="47"/>
      <c r="KO340" s="47"/>
      <c r="KP340" s="47"/>
      <c r="KQ340" s="47"/>
      <c r="KR340" s="47"/>
      <c r="KS340" s="47"/>
      <c r="KT340" s="47"/>
      <c r="KU340" s="47"/>
      <c r="KV340" s="47"/>
      <c r="KW340" s="47"/>
      <c r="KX340" s="47"/>
      <c r="KY340" s="47"/>
      <c r="KZ340" s="47"/>
      <c r="LA340" s="47"/>
      <c r="LB340" s="47"/>
      <c r="LC340" s="47"/>
      <c r="LD340" s="47"/>
      <c r="LE340" s="47"/>
      <c r="LF340" s="47"/>
      <c r="LG340" s="47"/>
      <c r="LH340" s="47"/>
      <c r="LI340" s="47"/>
      <c r="LJ340" s="47"/>
      <c r="LK340" s="47"/>
      <c r="LL340" s="47"/>
      <c r="LM340" s="47"/>
      <c r="LN340" s="47"/>
      <c r="LO340" s="47"/>
      <c r="LP340" s="47"/>
      <c r="LQ340" s="47"/>
      <c r="LR340" s="47"/>
      <c r="LS340" s="47"/>
      <c r="LT340" s="47"/>
      <c r="LU340" s="47"/>
      <c r="LV340" s="47"/>
      <c r="LW340" s="47"/>
      <c r="LX340" s="47"/>
      <c r="LY340" s="47"/>
      <c r="LZ340" s="47"/>
      <c r="MA340" s="47"/>
      <c r="MB340" s="47"/>
      <c r="MC340" s="47"/>
      <c r="MD340" s="47"/>
      <c r="ME340" s="47"/>
      <c r="MF340" s="47"/>
      <c r="MG340" s="47"/>
      <c r="MH340" s="47"/>
      <c r="MI340" s="47"/>
      <c r="MJ340" s="47"/>
      <c r="MK340" s="47"/>
      <c r="ML340" s="47"/>
      <c r="MM340" s="47"/>
      <c r="MN340" s="47"/>
      <c r="MO340" s="47"/>
      <c r="MP340" s="47"/>
      <c r="MQ340" s="47"/>
      <c r="MR340" s="47"/>
      <c r="MS340" s="47"/>
      <c r="MT340" s="47"/>
      <c r="MU340" s="47"/>
      <c r="MV340" s="47"/>
      <c r="MW340" s="47"/>
      <c r="MX340" s="47"/>
      <c r="MY340" s="47"/>
      <c r="MZ340" s="47"/>
      <c r="NA340" s="47"/>
      <c r="NB340" s="47"/>
      <c r="NC340" s="47"/>
      <c r="ND340" s="47"/>
      <c r="NE340" s="47"/>
      <c r="NF340" s="47"/>
      <c r="NG340" s="47"/>
      <c r="NH340" s="47"/>
      <c r="NI340" s="47"/>
      <c r="NJ340" s="47"/>
      <c r="NK340" s="47"/>
      <c r="NL340" s="47"/>
      <c r="NM340" s="47"/>
      <c r="NN340" s="47"/>
      <c r="NO340" s="47"/>
      <c r="NP340" s="47"/>
      <c r="NQ340" s="47"/>
      <c r="NR340" s="47"/>
      <c r="NS340" s="47"/>
      <c r="NT340" s="47"/>
      <c r="NU340" s="47"/>
      <c r="NV340" s="47"/>
      <c r="NW340" s="47"/>
      <c r="NX340" s="47"/>
      <c r="NY340" s="47"/>
      <c r="NZ340" s="47"/>
      <c r="OA340" s="47"/>
      <c r="OB340" s="47"/>
      <c r="OC340" s="47"/>
      <c r="OD340" s="47"/>
      <c r="OE340" s="47"/>
      <c r="OF340" s="47"/>
      <c r="OG340" s="47"/>
      <c r="OH340" s="47"/>
      <c r="OI340" s="47"/>
      <c r="OJ340" s="47"/>
      <c r="OK340" s="47"/>
      <c r="OL340" s="47"/>
      <c r="OM340" s="47"/>
      <c r="ON340" s="47"/>
      <c r="OO340" s="47"/>
      <c r="OP340" s="47"/>
      <c r="OQ340" s="47"/>
      <c r="OR340" s="47"/>
      <c r="OS340" s="47"/>
      <c r="OT340" s="47"/>
      <c r="OU340" s="47"/>
      <c r="OV340" s="47"/>
      <c r="OW340" s="47"/>
      <c r="OX340" s="47"/>
      <c r="OY340" s="47"/>
      <c r="OZ340" s="47"/>
      <c r="PA340" s="47"/>
      <c r="PB340" s="47"/>
      <c r="PC340" s="47"/>
      <c r="PD340" s="47"/>
      <c r="PE340" s="47"/>
      <c r="PF340" s="47"/>
      <c r="PG340" s="47"/>
      <c r="PH340" s="47"/>
      <c r="PI340" s="47"/>
      <c r="PJ340" s="47"/>
      <c r="PK340" s="47"/>
      <c r="PL340" s="47"/>
      <c r="PM340" s="47"/>
      <c r="PN340" s="47"/>
      <c r="PO340" s="47"/>
      <c r="PP340" s="47"/>
      <c r="PQ340" s="47"/>
      <c r="PR340" s="47"/>
      <c r="PS340" s="47"/>
      <c r="PT340" s="47"/>
      <c r="PU340" s="47"/>
      <c r="PV340" s="47"/>
      <c r="PW340" s="47"/>
      <c r="PX340" s="47"/>
      <c r="PY340" s="47"/>
      <c r="PZ340" s="47"/>
      <c r="QA340" s="47"/>
      <c r="QB340" s="47"/>
      <c r="QC340" s="47"/>
      <c r="QD340" s="47"/>
      <c r="QE340" s="47"/>
      <c r="QF340" s="47"/>
      <c r="QG340" s="47"/>
      <c r="QH340" s="47"/>
      <c r="QI340" s="47"/>
      <c r="QJ340" s="47"/>
      <c r="QK340" s="47"/>
      <c r="QL340" s="47"/>
      <c r="QM340" s="47"/>
      <c r="QN340" s="47"/>
      <c r="QO340" s="47"/>
      <c r="QP340" s="47"/>
      <c r="QQ340" s="47"/>
      <c r="QR340" s="47"/>
      <c r="QS340" s="47"/>
      <c r="QT340" s="47"/>
      <c r="QU340" s="47"/>
      <c r="QV340" s="47"/>
      <c r="QW340" s="47"/>
      <c r="QX340" s="47"/>
      <c r="QY340" s="47"/>
      <c r="QZ340" s="47"/>
      <c r="RA340" s="47"/>
      <c r="RB340" s="47"/>
      <c r="RC340" s="47"/>
      <c r="RD340" s="47"/>
      <c r="RE340" s="47"/>
      <c r="RF340" s="47"/>
      <c r="RG340" s="47"/>
      <c r="RH340" s="47"/>
      <c r="RI340" s="47"/>
      <c r="RJ340" s="47"/>
      <c r="RK340" s="47"/>
      <c r="RL340" s="47"/>
      <c r="RM340" s="47"/>
      <c r="RN340" s="47"/>
      <c r="RO340" s="47"/>
      <c r="RP340" s="47"/>
      <c r="RQ340" s="47"/>
      <c r="RR340" s="47"/>
      <c r="RS340" s="47"/>
      <c r="RT340" s="47"/>
      <c r="RU340" s="47"/>
      <c r="RV340" s="47"/>
      <c r="RW340" s="47"/>
      <c r="RX340" s="47"/>
      <c r="RY340" s="47"/>
      <c r="RZ340" s="47"/>
      <c r="SA340" s="47"/>
    </row>
    <row r="341" spans="1:495" s="48" customFormat="1" ht="15" customHeight="1">
      <c r="A341" s="132"/>
      <c r="B341" s="85"/>
      <c r="C341" s="35" t="s">
        <v>7</v>
      </c>
      <c r="D341" s="20">
        <v>0</v>
      </c>
      <c r="E341" s="20">
        <v>0</v>
      </c>
      <c r="F341" s="20">
        <v>0</v>
      </c>
      <c r="G341" s="1">
        <v>0</v>
      </c>
      <c r="H341" s="85"/>
      <c r="I341" s="85"/>
      <c r="J341" s="88"/>
      <c r="K341" s="79"/>
      <c r="L341" s="75"/>
      <c r="M341" s="82"/>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c r="BC341" s="47"/>
      <c r="BD341" s="47"/>
      <c r="BE341" s="47"/>
      <c r="BF341" s="47"/>
      <c r="BG341" s="47"/>
      <c r="BH341" s="47"/>
      <c r="BI341" s="47"/>
      <c r="BJ341" s="47"/>
      <c r="BK341" s="47"/>
      <c r="BL341" s="47"/>
      <c r="BM341" s="47"/>
      <c r="BN341" s="47"/>
      <c r="BO341" s="47"/>
      <c r="BP341" s="47"/>
      <c r="BQ341" s="47"/>
      <c r="BR341" s="47"/>
      <c r="BS341" s="47"/>
      <c r="BT341" s="47"/>
      <c r="BU341" s="47"/>
      <c r="BV341" s="47"/>
      <c r="BW341" s="47"/>
      <c r="BX341" s="47"/>
      <c r="BY341" s="47"/>
      <c r="BZ341" s="47"/>
      <c r="CA341" s="47"/>
      <c r="CB341" s="47"/>
      <c r="CC341" s="47"/>
      <c r="CD341" s="47"/>
      <c r="CE341" s="47"/>
      <c r="CF341" s="47"/>
      <c r="CG341" s="47"/>
      <c r="CH341" s="47"/>
      <c r="CI341" s="47"/>
      <c r="CJ341" s="47"/>
      <c r="CK341" s="47"/>
      <c r="CL341" s="47"/>
      <c r="CM341" s="47"/>
      <c r="CN341" s="47"/>
      <c r="CO341" s="47"/>
      <c r="CP341" s="47"/>
      <c r="CQ341" s="47"/>
      <c r="CR341" s="47"/>
      <c r="CS341" s="47"/>
      <c r="CT341" s="47"/>
      <c r="CU341" s="47"/>
      <c r="CV341" s="47"/>
      <c r="CW341" s="47"/>
      <c r="CX341" s="47"/>
      <c r="CY341" s="47"/>
      <c r="CZ341" s="47"/>
      <c r="DA341" s="47"/>
      <c r="DB341" s="47"/>
      <c r="DC341" s="47"/>
      <c r="DD341" s="47"/>
      <c r="DE341" s="47"/>
      <c r="DF341" s="47"/>
      <c r="DG341" s="47"/>
      <c r="DH341" s="47"/>
      <c r="DI341" s="47"/>
      <c r="DJ341" s="47"/>
      <c r="DK341" s="47"/>
      <c r="DL341" s="47"/>
      <c r="DM341" s="47"/>
      <c r="DN341" s="47"/>
      <c r="DO341" s="47"/>
      <c r="DP341" s="47"/>
      <c r="DQ341" s="47"/>
      <c r="DR341" s="47"/>
      <c r="DS341" s="47"/>
      <c r="DT341" s="47"/>
      <c r="DU341" s="47"/>
      <c r="DV341" s="47"/>
      <c r="DW341" s="47"/>
      <c r="DX341" s="47"/>
      <c r="DY341" s="47"/>
      <c r="DZ341" s="47"/>
      <c r="EA341" s="47"/>
      <c r="EB341" s="47"/>
      <c r="EC341" s="47"/>
      <c r="ED341" s="47"/>
      <c r="EE341" s="47"/>
      <c r="EF341" s="47"/>
      <c r="EG341" s="47"/>
      <c r="EH341" s="47"/>
      <c r="EI341" s="47"/>
      <c r="EJ341" s="47"/>
      <c r="EK341" s="47"/>
      <c r="EL341" s="47"/>
      <c r="EM341" s="47"/>
      <c r="EN341" s="47"/>
      <c r="EO341" s="47"/>
      <c r="EP341" s="47"/>
      <c r="EQ341" s="47"/>
      <c r="ER341" s="47"/>
      <c r="ES341" s="47"/>
      <c r="ET341" s="47"/>
      <c r="EU341" s="47"/>
      <c r="EV341" s="47"/>
      <c r="EW341" s="47"/>
      <c r="EX341" s="47"/>
      <c r="EY341" s="47"/>
      <c r="EZ341" s="47"/>
      <c r="FA341" s="47"/>
      <c r="FB341" s="47"/>
      <c r="FC341" s="47"/>
      <c r="FD341" s="47"/>
      <c r="FE341" s="47"/>
      <c r="FF341" s="47"/>
      <c r="FG341" s="47"/>
      <c r="FH341" s="47"/>
      <c r="FI341" s="47"/>
      <c r="FJ341" s="47"/>
      <c r="FK341" s="47"/>
      <c r="FL341" s="47"/>
      <c r="FM341" s="47"/>
      <c r="FN341" s="47"/>
      <c r="FO341" s="47"/>
      <c r="FP341" s="47"/>
      <c r="FQ341" s="47"/>
      <c r="FR341" s="47"/>
      <c r="FS341" s="47"/>
      <c r="FT341" s="47"/>
      <c r="FU341" s="47"/>
      <c r="FV341" s="47"/>
      <c r="FW341" s="47"/>
      <c r="FX341" s="47"/>
      <c r="FY341" s="47"/>
      <c r="FZ341" s="47"/>
      <c r="GA341" s="47"/>
      <c r="GB341" s="47"/>
      <c r="GC341" s="47"/>
      <c r="GD341" s="47"/>
      <c r="GE341" s="47"/>
      <c r="GF341" s="47"/>
      <c r="GG341" s="47"/>
      <c r="GH341" s="47"/>
      <c r="GI341" s="47"/>
      <c r="GJ341" s="47"/>
      <c r="GK341" s="47"/>
      <c r="GL341" s="47"/>
      <c r="GM341" s="47"/>
      <c r="GN341" s="47"/>
      <c r="GO341" s="47"/>
      <c r="GP341" s="47"/>
      <c r="GQ341" s="47"/>
      <c r="GR341" s="47"/>
      <c r="GS341" s="47"/>
      <c r="GT341" s="47"/>
      <c r="GU341" s="47"/>
      <c r="GV341" s="47"/>
      <c r="GW341" s="47"/>
      <c r="GX341" s="47"/>
      <c r="GY341" s="47"/>
      <c r="GZ341" s="47"/>
      <c r="HA341" s="47"/>
      <c r="HB341" s="47"/>
      <c r="HC341" s="47"/>
      <c r="HD341" s="47"/>
      <c r="HE341" s="47"/>
      <c r="HF341" s="47"/>
      <c r="HG341" s="47"/>
      <c r="HH341" s="47"/>
      <c r="HI341" s="47"/>
      <c r="HJ341" s="47"/>
      <c r="HK341" s="47"/>
      <c r="HL341" s="47"/>
      <c r="HM341" s="47"/>
      <c r="HN341" s="47"/>
      <c r="HO341" s="47"/>
      <c r="HP341" s="47"/>
      <c r="HQ341" s="47"/>
      <c r="HR341" s="47"/>
      <c r="HS341" s="47"/>
      <c r="HT341" s="47"/>
      <c r="HU341" s="47"/>
      <c r="HV341" s="47"/>
      <c r="HW341" s="47"/>
      <c r="HX341" s="47"/>
      <c r="HY341" s="47"/>
      <c r="HZ341" s="47"/>
      <c r="IA341" s="47"/>
      <c r="IB341" s="47"/>
      <c r="IC341" s="47"/>
      <c r="ID341" s="47"/>
      <c r="IE341" s="47"/>
      <c r="IF341" s="47"/>
      <c r="IG341" s="47"/>
      <c r="IH341" s="47"/>
      <c r="II341" s="47"/>
      <c r="IJ341" s="47"/>
      <c r="IK341" s="47"/>
      <c r="IL341" s="47"/>
      <c r="IM341" s="47"/>
      <c r="IN341" s="47"/>
      <c r="IO341" s="47"/>
      <c r="IP341" s="47"/>
      <c r="IQ341" s="47"/>
      <c r="IR341" s="47"/>
      <c r="IS341" s="47"/>
      <c r="IT341" s="47"/>
      <c r="IU341" s="47"/>
      <c r="IV341" s="47"/>
      <c r="IW341" s="47"/>
      <c r="IX341" s="47"/>
      <c r="IY341" s="47"/>
      <c r="IZ341" s="47"/>
      <c r="JA341" s="47"/>
      <c r="JB341" s="47"/>
      <c r="JC341" s="47"/>
      <c r="JD341" s="47"/>
      <c r="JE341" s="47"/>
      <c r="JF341" s="47"/>
      <c r="JG341" s="47"/>
      <c r="JH341" s="47"/>
      <c r="JI341" s="47"/>
      <c r="JJ341" s="47"/>
      <c r="JK341" s="47"/>
      <c r="JL341" s="47"/>
      <c r="JM341" s="47"/>
      <c r="JN341" s="47"/>
      <c r="JO341" s="47"/>
      <c r="JP341" s="47"/>
      <c r="JQ341" s="47"/>
      <c r="JR341" s="47"/>
      <c r="JS341" s="47"/>
      <c r="JT341" s="47"/>
      <c r="JU341" s="47"/>
      <c r="JV341" s="47"/>
      <c r="JW341" s="47"/>
      <c r="JX341" s="47"/>
      <c r="JY341" s="47"/>
      <c r="JZ341" s="47"/>
      <c r="KA341" s="47"/>
      <c r="KB341" s="47"/>
      <c r="KC341" s="47"/>
      <c r="KD341" s="47"/>
      <c r="KE341" s="47"/>
      <c r="KF341" s="47"/>
      <c r="KG341" s="47"/>
      <c r="KH341" s="47"/>
      <c r="KI341" s="47"/>
      <c r="KJ341" s="47"/>
      <c r="KK341" s="47"/>
      <c r="KL341" s="47"/>
      <c r="KM341" s="47"/>
      <c r="KN341" s="47"/>
      <c r="KO341" s="47"/>
      <c r="KP341" s="47"/>
      <c r="KQ341" s="47"/>
      <c r="KR341" s="47"/>
      <c r="KS341" s="47"/>
      <c r="KT341" s="47"/>
      <c r="KU341" s="47"/>
      <c r="KV341" s="47"/>
      <c r="KW341" s="47"/>
      <c r="KX341" s="47"/>
      <c r="KY341" s="47"/>
      <c r="KZ341" s="47"/>
      <c r="LA341" s="47"/>
      <c r="LB341" s="47"/>
      <c r="LC341" s="47"/>
      <c r="LD341" s="47"/>
      <c r="LE341" s="47"/>
      <c r="LF341" s="47"/>
      <c r="LG341" s="47"/>
      <c r="LH341" s="47"/>
      <c r="LI341" s="47"/>
      <c r="LJ341" s="47"/>
      <c r="LK341" s="47"/>
      <c r="LL341" s="47"/>
      <c r="LM341" s="47"/>
      <c r="LN341" s="47"/>
      <c r="LO341" s="47"/>
      <c r="LP341" s="47"/>
      <c r="LQ341" s="47"/>
      <c r="LR341" s="47"/>
      <c r="LS341" s="47"/>
      <c r="LT341" s="47"/>
      <c r="LU341" s="47"/>
      <c r="LV341" s="47"/>
      <c r="LW341" s="47"/>
      <c r="LX341" s="47"/>
      <c r="LY341" s="47"/>
      <c r="LZ341" s="47"/>
      <c r="MA341" s="47"/>
      <c r="MB341" s="47"/>
      <c r="MC341" s="47"/>
      <c r="MD341" s="47"/>
      <c r="ME341" s="47"/>
      <c r="MF341" s="47"/>
      <c r="MG341" s="47"/>
      <c r="MH341" s="47"/>
      <c r="MI341" s="47"/>
      <c r="MJ341" s="47"/>
      <c r="MK341" s="47"/>
      <c r="ML341" s="47"/>
      <c r="MM341" s="47"/>
      <c r="MN341" s="47"/>
      <c r="MO341" s="47"/>
      <c r="MP341" s="47"/>
      <c r="MQ341" s="47"/>
      <c r="MR341" s="47"/>
      <c r="MS341" s="47"/>
      <c r="MT341" s="47"/>
      <c r="MU341" s="47"/>
      <c r="MV341" s="47"/>
      <c r="MW341" s="47"/>
      <c r="MX341" s="47"/>
      <c r="MY341" s="47"/>
      <c r="MZ341" s="47"/>
      <c r="NA341" s="47"/>
      <c r="NB341" s="47"/>
      <c r="NC341" s="47"/>
      <c r="ND341" s="47"/>
      <c r="NE341" s="47"/>
      <c r="NF341" s="47"/>
      <c r="NG341" s="47"/>
      <c r="NH341" s="47"/>
      <c r="NI341" s="47"/>
      <c r="NJ341" s="47"/>
      <c r="NK341" s="47"/>
      <c r="NL341" s="47"/>
      <c r="NM341" s="47"/>
      <c r="NN341" s="47"/>
      <c r="NO341" s="47"/>
      <c r="NP341" s="47"/>
      <c r="NQ341" s="47"/>
      <c r="NR341" s="47"/>
      <c r="NS341" s="47"/>
      <c r="NT341" s="47"/>
      <c r="NU341" s="47"/>
      <c r="NV341" s="47"/>
      <c r="NW341" s="47"/>
      <c r="NX341" s="47"/>
      <c r="NY341" s="47"/>
      <c r="NZ341" s="47"/>
      <c r="OA341" s="47"/>
      <c r="OB341" s="47"/>
      <c r="OC341" s="47"/>
      <c r="OD341" s="47"/>
      <c r="OE341" s="47"/>
      <c r="OF341" s="47"/>
      <c r="OG341" s="47"/>
      <c r="OH341" s="47"/>
      <c r="OI341" s="47"/>
      <c r="OJ341" s="47"/>
      <c r="OK341" s="47"/>
      <c r="OL341" s="47"/>
      <c r="OM341" s="47"/>
      <c r="ON341" s="47"/>
      <c r="OO341" s="47"/>
      <c r="OP341" s="47"/>
      <c r="OQ341" s="47"/>
      <c r="OR341" s="47"/>
      <c r="OS341" s="47"/>
      <c r="OT341" s="47"/>
      <c r="OU341" s="47"/>
      <c r="OV341" s="47"/>
      <c r="OW341" s="47"/>
      <c r="OX341" s="47"/>
      <c r="OY341" s="47"/>
      <c r="OZ341" s="47"/>
      <c r="PA341" s="47"/>
      <c r="PB341" s="47"/>
      <c r="PC341" s="47"/>
      <c r="PD341" s="47"/>
      <c r="PE341" s="47"/>
      <c r="PF341" s="47"/>
      <c r="PG341" s="47"/>
      <c r="PH341" s="47"/>
      <c r="PI341" s="47"/>
      <c r="PJ341" s="47"/>
      <c r="PK341" s="47"/>
      <c r="PL341" s="47"/>
      <c r="PM341" s="47"/>
      <c r="PN341" s="47"/>
      <c r="PO341" s="47"/>
      <c r="PP341" s="47"/>
      <c r="PQ341" s="47"/>
      <c r="PR341" s="47"/>
      <c r="PS341" s="47"/>
      <c r="PT341" s="47"/>
      <c r="PU341" s="47"/>
      <c r="PV341" s="47"/>
      <c r="PW341" s="47"/>
      <c r="PX341" s="47"/>
      <c r="PY341" s="47"/>
      <c r="PZ341" s="47"/>
      <c r="QA341" s="47"/>
      <c r="QB341" s="47"/>
      <c r="QC341" s="47"/>
      <c r="QD341" s="47"/>
      <c r="QE341" s="47"/>
      <c r="QF341" s="47"/>
      <c r="QG341" s="47"/>
      <c r="QH341" s="47"/>
      <c r="QI341" s="47"/>
      <c r="QJ341" s="47"/>
      <c r="QK341" s="47"/>
      <c r="QL341" s="47"/>
      <c r="QM341" s="47"/>
      <c r="QN341" s="47"/>
      <c r="QO341" s="47"/>
      <c r="QP341" s="47"/>
      <c r="QQ341" s="47"/>
      <c r="QR341" s="47"/>
      <c r="QS341" s="47"/>
      <c r="QT341" s="47"/>
      <c r="QU341" s="47"/>
      <c r="QV341" s="47"/>
      <c r="QW341" s="47"/>
      <c r="QX341" s="47"/>
      <c r="QY341" s="47"/>
      <c r="QZ341" s="47"/>
      <c r="RA341" s="47"/>
      <c r="RB341" s="47"/>
      <c r="RC341" s="47"/>
      <c r="RD341" s="47"/>
      <c r="RE341" s="47"/>
      <c r="RF341" s="47"/>
      <c r="RG341" s="47"/>
      <c r="RH341" s="47"/>
      <c r="RI341" s="47"/>
      <c r="RJ341" s="47"/>
      <c r="RK341" s="47"/>
      <c r="RL341" s="47"/>
      <c r="RM341" s="47"/>
      <c r="RN341" s="47"/>
      <c r="RO341" s="47"/>
      <c r="RP341" s="47"/>
      <c r="RQ341" s="47"/>
      <c r="RR341" s="47"/>
      <c r="RS341" s="47"/>
      <c r="RT341" s="47"/>
      <c r="RU341" s="47"/>
      <c r="RV341" s="47"/>
      <c r="RW341" s="47"/>
      <c r="RX341" s="47"/>
      <c r="RY341" s="47"/>
      <c r="RZ341" s="47"/>
      <c r="SA341" s="47"/>
    </row>
    <row r="342" spans="1:495" s="48" customFormat="1" ht="16.5" customHeight="1">
      <c r="A342" s="133"/>
      <c r="B342" s="86"/>
      <c r="C342" s="35" t="s">
        <v>8</v>
      </c>
      <c r="D342" s="20">
        <v>0</v>
      </c>
      <c r="E342" s="20">
        <v>0</v>
      </c>
      <c r="F342" s="20">
        <v>0</v>
      </c>
      <c r="G342" s="1">
        <v>0</v>
      </c>
      <c r="H342" s="86"/>
      <c r="I342" s="86"/>
      <c r="J342" s="89"/>
      <c r="K342" s="80"/>
      <c r="L342" s="75"/>
      <c r="M342" s="83"/>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c r="BC342" s="47"/>
      <c r="BD342" s="47"/>
      <c r="BE342" s="47"/>
      <c r="BF342" s="47"/>
      <c r="BG342" s="47"/>
      <c r="BH342" s="47"/>
      <c r="BI342" s="47"/>
      <c r="BJ342" s="47"/>
      <c r="BK342" s="47"/>
      <c r="BL342" s="47"/>
      <c r="BM342" s="47"/>
      <c r="BN342" s="47"/>
      <c r="BO342" s="47"/>
      <c r="BP342" s="47"/>
      <c r="BQ342" s="47"/>
      <c r="BR342" s="47"/>
      <c r="BS342" s="47"/>
      <c r="BT342" s="47"/>
      <c r="BU342" s="47"/>
      <c r="BV342" s="47"/>
      <c r="BW342" s="47"/>
      <c r="BX342" s="47"/>
      <c r="BY342" s="47"/>
      <c r="BZ342" s="47"/>
      <c r="CA342" s="47"/>
      <c r="CB342" s="47"/>
      <c r="CC342" s="47"/>
      <c r="CD342" s="47"/>
      <c r="CE342" s="47"/>
      <c r="CF342" s="47"/>
      <c r="CG342" s="47"/>
      <c r="CH342" s="47"/>
      <c r="CI342" s="47"/>
      <c r="CJ342" s="47"/>
      <c r="CK342" s="47"/>
      <c r="CL342" s="47"/>
      <c r="CM342" s="47"/>
      <c r="CN342" s="47"/>
      <c r="CO342" s="47"/>
      <c r="CP342" s="47"/>
      <c r="CQ342" s="47"/>
      <c r="CR342" s="47"/>
      <c r="CS342" s="47"/>
      <c r="CT342" s="47"/>
      <c r="CU342" s="47"/>
      <c r="CV342" s="47"/>
      <c r="CW342" s="47"/>
      <c r="CX342" s="47"/>
      <c r="CY342" s="47"/>
      <c r="CZ342" s="47"/>
      <c r="DA342" s="47"/>
      <c r="DB342" s="47"/>
      <c r="DC342" s="47"/>
      <c r="DD342" s="47"/>
      <c r="DE342" s="47"/>
      <c r="DF342" s="47"/>
      <c r="DG342" s="47"/>
      <c r="DH342" s="47"/>
      <c r="DI342" s="47"/>
      <c r="DJ342" s="47"/>
      <c r="DK342" s="47"/>
      <c r="DL342" s="47"/>
      <c r="DM342" s="47"/>
      <c r="DN342" s="47"/>
      <c r="DO342" s="47"/>
      <c r="DP342" s="47"/>
      <c r="DQ342" s="47"/>
      <c r="DR342" s="47"/>
      <c r="DS342" s="47"/>
      <c r="DT342" s="47"/>
      <c r="DU342" s="47"/>
      <c r="DV342" s="47"/>
      <c r="DW342" s="47"/>
      <c r="DX342" s="47"/>
      <c r="DY342" s="47"/>
      <c r="DZ342" s="47"/>
      <c r="EA342" s="47"/>
      <c r="EB342" s="47"/>
      <c r="EC342" s="47"/>
      <c r="ED342" s="47"/>
      <c r="EE342" s="47"/>
      <c r="EF342" s="47"/>
      <c r="EG342" s="47"/>
      <c r="EH342" s="47"/>
      <c r="EI342" s="47"/>
      <c r="EJ342" s="47"/>
      <c r="EK342" s="47"/>
      <c r="EL342" s="47"/>
      <c r="EM342" s="47"/>
      <c r="EN342" s="47"/>
      <c r="EO342" s="47"/>
      <c r="EP342" s="47"/>
      <c r="EQ342" s="47"/>
      <c r="ER342" s="47"/>
      <c r="ES342" s="47"/>
      <c r="ET342" s="47"/>
      <c r="EU342" s="47"/>
      <c r="EV342" s="47"/>
      <c r="EW342" s="47"/>
      <c r="EX342" s="47"/>
      <c r="EY342" s="47"/>
      <c r="EZ342" s="47"/>
      <c r="FA342" s="47"/>
      <c r="FB342" s="47"/>
      <c r="FC342" s="47"/>
      <c r="FD342" s="47"/>
      <c r="FE342" s="47"/>
      <c r="FF342" s="47"/>
      <c r="FG342" s="47"/>
      <c r="FH342" s="47"/>
      <c r="FI342" s="47"/>
      <c r="FJ342" s="47"/>
      <c r="FK342" s="47"/>
      <c r="FL342" s="47"/>
      <c r="FM342" s="47"/>
      <c r="FN342" s="47"/>
      <c r="FO342" s="47"/>
      <c r="FP342" s="47"/>
      <c r="FQ342" s="47"/>
      <c r="FR342" s="47"/>
      <c r="FS342" s="47"/>
      <c r="FT342" s="47"/>
      <c r="FU342" s="47"/>
      <c r="FV342" s="47"/>
      <c r="FW342" s="47"/>
      <c r="FX342" s="47"/>
      <c r="FY342" s="47"/>
      <c r="FZ342" s="47"/>
      <c r="GA342" s="47"/>
      <c r="GB342" s="47"/>
      <c r="GC342" s="47"/>
      <c r="GD342" s="47"/>
      <c r="GE342" s="47"/>
      <c r="GF342" s="47"/>
      <c r="GG342" s="47"/>
      <c r="GH342" s="47"/>
      <c r="GI342" s="47"/>
      <c r="GJ342" s="47"/>
      <c r="GK342" s="47"/>
      <c r="GL342" s="47"/>
      <c r="GM342" s="47"/>
      <c r="GN342" s="47"/>
      <c r="GO342" s="47"/>
      <c r="GP342" s="47"/>
      <c r="GQ342" s="47"/>
      <c r="GR342" s="47"/>
      <c r="GS342" s="47"/>
      <c r="GT342" s="47"/>
      <c r="GU342" s="47"/>
      <c r="GV342" s="47"/>
      <c r="GW342" s="47"/>
      <c r="GX342" s="47"/>
      <c r="GY342" s="47"/>
      <c r="GZ342" s="47"/>
      <c r="HA342" s="47"/>
      <c r="HB342" s="47"/>
      <c r="HC342" s="47"/>
      <c r="HD342" s="47"/>
      <c r="HE342" s="47"/>
      <c r="HF342" s="47"/>
      <c r="HG342" s="47"/>
      <c r="HH342" s="47"/>
      <c r="HI342" s="47"/>
      <c r="HJ342" s="47"/>
      <c r="HK342" s="47"/>
      <c r="HL342" s="47"/>
      <c r="HM342" s="47"/>
      <c r="HN342" s="47"/>
      <c r="HO342" s="47"/>
      <c r="HP342" s="47"/>
      <c r="HQ342" s="47"/>
      <c r="HR342" s="47"/>
      <c r="HS342" s="47"/>
      <c r="HT342" s="47"/>
      <c r="HU342" s="47"/>
      <c r="HV342" s="47"/>
      <c r="HW342" s="47"/>
      <c r="HX342" s="47"/>
      <c r="HY342" s="47"/>
      <c r="HZ342" s="47"/>
      <c r="IA342" s="47"/>
      <c r="IB342" s="47"/>
      <c r="IC342" s="47"/>
      <c r="ID342" s="47"/>
      <c r="IE342" s="47"/>
      <c r="IF342" s="47"/>
      <c r="IG342" s="47"/>
      <c r="IH342" s="47"/>
      <c r="II342" s="47"/>
      <c r="IJ342" s="47"/>
      <c r="IK342" s="47"/>
      <c r="IL342" s="47"/>
      <c r="IM342" s="47"/>
      <c r="IN342" s="47"/>
      <c r="IO342" s="47"/>
      <c r="IP342" s="47"/>
      <c r="IQ342" s="47"/>
      <c r="IR342" s="47"/>
      <c r="IS342" s="47"/>
      <c r="IT342" s="47"/>
      <c r="IU342" s="47"/>
      <c r="IV342" s="47"/>
      <c r="IW342" s="47"/>
      <c r="IX342" s="47"/>
      <c r="IY342" s="47"/>
      <c r="IZ342" s="47"/>
      <c r="JA342" s="47"/>
      <c r="JB342" s="47"/>
      <c r="JC342" s="47"/>
      <c r="JD342" s="47"/>
      <c r="JE342" s="47"/>
      <c r="JF342" s="47"/>
      <c r="JG342" s="47"/>
      <c r="JH342" s="47"/>
      <c r="JI342" s="47"/>
      <c r="JJ342" s="47"/>
      <c r="JK342" s="47"/>
      <c r="JL342" s="47"/>
      <c r="JM342" s="47"/>
      <c r="JN342" s="47"/>
      <c r="JO342" s="47"/>
      <c r="JP342" s="47"/>
      <c r="JQ342" s="47"/>
      <c r="JR342" s="47"/>
      <c r="JS342" s="47"/>
      <c r="JT342" s="47"/>
      <c r="JU342" s="47"/>
      <c r="JV342" s="47"/>
      <c r="JW342" s="47"/>
      <c r="JX342" s="47"/>
      <c r="JY342" s="47"/>
      <c r="JZ342" s="47"/>
      <c r="KA342" s="47"/>
      <c r="KB342" s="47"/>
      <c r="KC342" s="47"/>
      <c r="KD342" s="47"/>
      <c r="KE342" s="47"/>
      <c r="KF342" s="47"/>
      <c r="KG342" s="47"/>
      <c r="KH342" s="47"/>
      <c r="KI342" s="47"/>
      <c r="KJ342" s="47"/>
      <c r="KK342" s="47"/>
      <c r="KL342" s="47"/>
      <c r="KM342" s="47"/>
      <c r="KN342" s="47"/>
      <c r="KO342" s="47"/>
      <c r="KP342" s="47"/>
      <c r="KQ342" s="47"/>
      <c r="KR342" s="47"/>
      <c r="KS342" s="47"/>
      <c r="KT342" s="47"/>
      <c r="KU342" s="47"/>
      <c r="KV342" s="47"/>
      <c r="KW342" s="47"/>
      <c r="KX342" s="47"/>
      <c r="KY342" s="47"/>
      <c r="KZ342" s="47"/>
      <c r="LA342" s="47"/>
      <c r="LB342" s="47"/>
      <c r="LC342" s="47"/>
      <c r="LD342" s="47"/>
      <c r="LE342" s="47"/>
      <c r="LF342" s="47"/>
      <c r="LG342" s="47"/>
      <c r="LH342" s="47"/>
      <c r="LI342" s="47"/>
      <c r="LJ342" s="47"/>
      <c r="LK342" s="47"/>
      <c r="LL342" s="47"/>
      <c r="LM342" s="47"/>
      <c r="LN342" s="47"/>
      <c r="LO342" s="47"/>
      <c r="LP342" s="47"/>
      <c r="LQ342" s="47"/>
      <c r="LR342" s="47"/>
      <c r="LS342" s="47"/>
      <c r="LT342" s="47"/>
      <c r="LU342" s="47"/>
      <c r="LV342" s="47"/>
      <c r="LW342" s="47"/>
      <c r="LX342" s="47"/>
      <c r="LY342" s="47"/>
      <c r="LZ342" s="47"/>
      <c r="MA342" s="47"/>
      <c r="MB342" s="47"/>
      <c r="MC342" s="47"/>
      <c r="MD342" s="47"/>
      <c r="ME342" s="47"/>
      <c r="MF342" s="47"/>
      <c r="MG342" s="47"/>
      <c r="MH342" s="47"/>
      <c r="MI342" s="47"/>
      <c r="MJ342" s="47"/>
      <c r="MK342" s="47"/>
      <c r="ML342" s="47"/>
      <c r="MM342" s="47"/>
      <c r="MN342" s="47"/>
      <c r="MO342" s="47"/>
      <c r="MP342" s="47"/>
      <c r="MQ342" s="47"/>
      <c r="MR342" s="47"/>
      <c r="MS342" s="47"/>
      <c r="MT342" s="47"/>
      <c r="MU342" s="47"/>
      <c r="MV342" s="47"/>
      <c r="MW342" s="47"/>
      <c r="MX342" s="47"/>
      <c r="MY342" s="47"/>
      <c r="MZ342" s="47"/>
      <c r="NA342" s="47"/>
      <c r="NB342" s="47"/>
      <c r="NC342" s="47"/>
      <c r="ND342" s="47"/>
      <c r="NE342" s="47"/>
      <c r="NF342" s="47"/>
      <c r="NG342" s="47"/>
      <c r="NH342" s="47"/>
      <c r="NI342" s="47"/>
      <c r="NJ342" s="47"/>
      <c r="NK342" s="47"/>
      <c r="NL342" s="47"/>
      <c r="NM342" s="47"/>
      <c r="NN342" s="47"/>
      <c r="NO342" s="47"/>
      <c r="NP342" s="47"/>
      <c r="NQ342" s="47"/>
      <c r="NR342" s="47"/>
      <c r="NS342" s="47"/>
      <c r="NT342" s="47"/>
      <c r="NU342" s="47"/>
      <c r="NV342" s="47"/>
      <c r="NW342" s="47"/>
      <c r="NX342" s="47"/>
      <c r="NY342" s="47"/>
      <c r="NZ342" s="47"/>
      <c r="OA342" s="47"/>
      <c r="OB342" s="47"/>
      <c r="OC342" s="47"/>
      <c r="OD342" s="47"/>
      <c r="OE342" s="47"/>
      <c r="OF342" s="47"/>
      <c r="OG342" s="47"/>
      <c r="OH342" s="47"/>
      <c r="OI342" s="47"/>
      <c r="OJ342" s="47"/>
      <c r="OK342" s="47"/>
      <c r="OL342" s="47"/>
      <c r="OM342" s="47"/>
      <c r="ON342" s="47"/>
      <c r="OO342" s="47"/>
      <c r="OP342" s="47"/>
      <c r="OQ342" s="47"/>
      <c r="OR342" s="47"/>
      <c r="OS342" s="47"/>
      <c r="OT342" s="47"/>
      <c r="OU342" s="47"/>
      <c r="OV342" s="47"/>
      <c r="OW342" s="47"/>
      <c r="OX342" s="47"/>
      <c r="OY342" s="47"/>
      <c r="OZ342" s="47"/>
      <c r="PA342" s="47"/>
      <c r="PB342" s="47"/>
      <c r="PC342" s="47"/>
      <c r="PD342" s="47"/>
      <c r="PE342" s="47"/>
      <c r="PF342" s="47"/>
      <c r="PG342" s="47"/>
      <c r="PH342" s="47"/>
      <c r="PI342" s="47"/>
      <c r="PJ342" s="47"/>
      <c r="PK342" s="47"/>
      <c r="PL342" s="47"/>
      <c r="PM342" s="47"/>
      <c r="PN342" s="47"/>
      <c r="PO342" s="47"/>
      <c r="PP342" s="47"/>
      <c r="PQ342" s="47"/>
      <c r="PR342" s="47"/>
      <c r="PS342" s="47"/>
      <c r="PT342" s="47"/>
      <c r="PU342" s="47"/>
      <c r="PV342" s="47"/>
      <c r="PW342" s="47"/>
      <c r="PX342" s="47"/>
      <c r="PY342" s="47"/>
      <c r="PZ342" s="47"/>
      <c r="QA342" s="47"/>
      <c r="QB342" s="47"/>
      <c r="QC342" s="47"/>
      <c r="QD342" s="47"/>
      <c r="QE342" s="47"/>
      <c r="QF342" s="47"/>
      <c r="QG342" s="47"/>
      <c r="QH342" s="47"/>
      <c r="QI342" s="47"/>
      <c r="QJ342" s="47"/>
      <c r="QK342" s="47"/>
      <c r="QL342" s="47"/>
      <c r="QM342" s="47"/>
      <c r="QN342" s="47"/>
      <c r="QO342" s="47"/>
      <c r="QP342" s="47"/>
      <c r="QQ342" s="47"/>
      <c r="QR342" s="47"/>
      <c r="QS342" s="47"/>
      <c r="QT342" s="47"/>
      <c r="QU342" s="47"/>
      <c r="QV342" s="47"/>
      <c r="QW342" s="47"/>
      <c r="QX342" s="47"/>
      <c r="QY342" s="47"/>
      <c r="QZ342" s="47"/>
      <c r="RA342" s="47"/>
      <c r="RB342" s="47"/>
      <c r="RC342" s="47"/>
      <c r="RD342" s="47"/>
      <c r="RE342" s="47"/>
      <c r="RF342" s="47"/>
      <c r="RG342" s="47"/>
      <c r="RH342" s="47"/>
      <c r="RI342" s="47"/>
      <c r="RJ342" s="47"/>
      <c r="RK342" s="47"/>
      <c r="RL342" s="47"/>
      <c r="RM342" s="47"/>
      <c r="RN342" s="47"/>
      <c r="RO342" s="47"/>
      <c r="RP342" s="47"/>
      <c r="RQ342" s="47"/>
      <c r="RR342" s="47"/>
      <c r="RS342" s="47"/>
      <c r="RT342" s="47"/>
      <c r="RU342" s="47"/>
      <c r="RV342" s="47"/>
      <c r="RW342" s="47"/>
      <c r="RX342" s="47"/>
      <c r="RY342" s="47"/>
      <c r="RZ342" s="47"/>
      <c r="SA342" s="47"/>
    </row>
    <row r="343" spans="1:495" s="48" customFormat="1" ht="15" customHeight="1">
      <c r="A343" s="131" t="s">
        <v>204</v>
      </c>
      <c r="B343" s="94" t="s">
        <v>205</v>
      </c>
      <c r="C343" s="35" t="s">
        <v>4</v>
      </c>
      <c r="D343" s="20">
        <v>2014.2</v>
      </c>
      <c r="E343" s="20">
        <v>0</v>
      </c>
      <c r="F343" s="20">
        <v>0</v>
      </c>
      <c r="G343" s="1">
        <f>F343/D343</f>
        <v>0</v>
      </c>
      <c r="H343" s="94" t="s">
        <v>239</v>
      </c>
      <c r="I343" s="94" t="s">
        <v>294</v>
      </c>
      <c r="J343" s="87" t="s">
        <v>146</v>
      </c>
      <c r="K343" s="78" t="s">
        <v>51</v>
      </c>
      <c r="L343" s="75" t="s">
        <v>304</v>
      </c>
      <c r="M343" s="81">
        <v>809</v>
      </c>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c r="BA343" s="47"/>
      <c r="BB343" s="47"/>
      <c r="BC343" s="47"/>
      <c r="BD343" s="47"/>
      <c r="BE343" s="47"/>
      <c r="BF343" s="47"/>
      <c r="BG343" s="47"/>
      <c r="BH343" s="47"/>
      <c r="BI343" s="47"/>
      <c r="BJ343" s="47"/>
      <c r="BK343" s="47"/>
      <c r="BL343" s="47"/>
      <c r="BM343" s="47"/>
      <c r="BN343" s="47"/>
      <c r="BO343" s="47"/>
      <c r="BP343" s="47"/>
      <c r="BQ343" s="47"/>
      <c r="BR343" s="47"/>
      <c r="BS343" s="47"/>
      <c r="BT343" s="47"/>
      <c r="BU343" s="47"/>
      <c r="BV343" s="47"/>
      <c r="BW343" s="47"/>
      <c r="BX343" s="47"/>
      <c r="BY343" s="47"/>
      <c r="BZ343" s="47"/>
      <c r="CA343" s="47"/>
      <c r="CB343" s="47"/>
      <c r="CC343" s="47"/>
      <c r="CD343" s="47"/>
      <c r="CE343" s="47"/>
      <c r="CF343" s="47"/>
      <c r="CG343" s="47"/>
      <c r="CH343" s="47"/>
      <c r="CI343" s="47"/>
      <c r="CJ343" s="47"/>
      <c r="CK343" s="47"/>
      <c r="CL343" s="47"/>
      <c r="CM343" s="47"/>
      <c r="CN343" s="47"/>
      <c r="CO343" s="47"/>
      <c r="CP343" s="47"/>
      <c r="CQ343" s="47"/>
      <c r="CR343" s="47"/>
      <c r="CS343" s="47"/>
      <c r="CT343" s="47"/>
      <c r="CU343" s="47"/>
      <c r="CV343" s="47"/>
      <c r="CW343" s="47"/>
      <c r="CX343" s="47"/>
      <c r="CY343" s="47"/>
      <c r="CZ343" s="47"/>
      <c r="DA343" s="47"/>
      <c r="DB343" s="47"/>
      <c r="DC343" s="47"/>
      <c r="DD343" s="47"/>
      <c r="DE343" s="47"/>
      <c r="DF343" s="47"/>
      <c r="DG343" s="47"/>
      <c r="DH343" s="47"/>
      <c r="DI343" s="47"/>
      <c r="DJ343" s="47"/>
      <c r="DK343" s="47"/>
      <c r="DL343" s="47"/>
      <c r="DM343" s="47"/>
      <c r="DN343" s="47"/>
      <c r="DO343" s="47"/>
      <c r="DP343" s="47"/>
      <c r="DQ343" s="47"/>
      <c r="DR343" s="47"/>
      <c r="DS343" s="47"/>
      <c r="DT343" s="47"/>
      <c r="DU343" s="47"/>
      <c r="DV343" s="47"/>
      <c r="DW343" s="47"/>
      <c r="DX343" s="47"/>
      <c r="DY343" s="47"/>
      <c r="DZ343" s="47"/>
      <c r="EA343" s="47"/>
      <c r="EB343" s="47"/>
      <c r="EC343" s="47"/>
      <c r="ED343" s="47"/>
      <c r="EE343" s="47"/>
      <c r="EF343" s="47"/>
      <c r="EG343" s="47"/>
      <c r="EH343" s="47"/>
      <c r="EI343" s="47"/>
      <c r="EJ343" s="47"/>
      <c r="EK343" s="47"/>
      <c r="EL343" s="47"/>
      <c r="EM343" s="47"/>
      <c r="EN343" s="47"/>
      <c r="EO343" s="47"/>
      <c r="EP343" s="47"/>
      <c r="EQ343" s="47"/>
      <c r="ER343" s="47"/>
      <c r="ES343" s="47"/>
      <c r="ET343" s="47"/>
      <c r="EU343" s="47"/>
      <c r="EV343" s="47"/>
      <c r="EW343" s="47"/>
      <c r="EX343" s="47"/>
      <c r="EY343" s="47"/>
      <c r="EZ343" s="47"/>
      <c r="FA343" s="47"/>
      <c r="FB343" s="47"/>
      <c r="FC343" s="47"/>
      <c r="FD343" s="47"/>
      <c r="FE343" s="47"/>
      <c r="FF343" s="47"/>
      <c r="FG343" s="47"/>
      <c r="FH343" s="47"/>
      <c r="FI343" s="47"/>
      <c r="FJ343" s="47"/>
      <c r="FK343" s="47"/>
      <c r="FL343" s="47"/>
      <c r="FM343" s="47"/>
      <c r="FN343" s="47"/>
      <c r="FO343" s="47"/>
      <c r="FP343" s="47"/>
      <c r="FQ343" s="47"/>
      <c r="FR343" s="47"/>
      <c r="FS343" s="47"/>
      <c r="FT343" s="47"/>
      <c r="FU343" s="47"/>
      <c r="FV343" s="47"/>
      <c r="FW343" s="47"/>
      <c r="FX343" s="47"/>
      <c r="FY343" s="47"/>
      <c r="FZ343" s="47"/>
      <c r="GA343" s="47"/>
      <c r="GB343" s="47"/>
      <c r="GC343" s="47"/>
      <c r="GD343" s="47"/>
      <c r="GE343" s="47"/>
      <c r="GF343" s="47"/>
      <c r="GG343" s="47"/>
      <c r="GH343" s="47"/>
      <c r="GI343" s="47"/>
      <c r="GJ343" s="47"/>
      <c r="GK343" s="47"/>
      <c r="GL343" s="47"/>
      <c r="GM343" s="47"/>
      <c r="GN343" s="47"/>
      <c r="GO343" s="47"/>
      <c r="GP343" s="47"/>
      <c r="GQ343" s="47"/>
      <c r="GR343" s="47"/>
      <c r="GS343" s="47"/>
      <c r="GT343" s="47"/>
      <c r="GU343" s="47"/>
      <c r="GV343" s="47"/>
      <c r="GW343" s="47"/>
      <c r="GX343" s="47"/>
      <c r="GY343" s="47"/>
      <c r="GZ343" s="47"/>
      <c r="HA343" s="47"/>
      <c r="HB343" s="47"/>
      <c r="HC343" s="47"/>
      <c r="HD343" s="47"/>
      <c r="HE343" s="47"/>
      <c r="HF343" s="47"/>
      <c r="HG343" s="47"/>
      <c r="HH343" s="47"/>
      <c r="HI343" s="47"/>
      <c r="HJ343" s="47"/>
      <c r="HK343" s="47"/>
      <c r="HL343" s="47"/>
      <c r="HM343" s="47"/>
      <c r="HN343" s="47"/>
      <c r="HO343" s="47"/>
      <c r="HP343" s="47"/>
      <c r="HQ343" s="47"/>
      <c r="HR343" s="47"/>
      <c r="HS343" s="47"/>
      <c r="HT343" s="47"/>
      <c r="HU343" s="47"/>
      <c r="HV343" s="47"/>
      <c r="HW343" s="47"/>
      <c r="HX343" s="47"/>
      <c r="HY343" s="47"/>
      <c r="HZ343" s="47"/>
      <c r="IA343" s="47"/>
      <c r="IB343" s="47"/>
      <c r="IC343" s="47"/>
      <c r="ID343" s="47"/>
      <c r="IE343" s="47"/>
      <c r="IF343" s="47"/>
      <c r="IG343" s="47"/>
      <c r="IH343" s="47"/>
      <c r="II343" s="47"/>
      <c r="IJ343" s="47"/>
      <c r="IK343" s="47"/>
      <c r="IL343" s="47"/>
      <c r="IM343" s="47"/>
      <c r="IN343" s="47"/>
      <c r="IO343" s="47"/>
      <c r="IP343" s="47"/>
      <c r="IQ343" s="47"/>
      <c r="IR343" s="47"/>
      <c r="IS343" s="47"/>
      <c r="IT343" s="47"/>
      <c r="IU343" s="47"/>
      <c r="IV343" s="47"/>
      <c r="IW343" s="47"/>
      <c r="IX343" s="47"/>
      <c r="IY343" s="47"/>
      <c r="IZ343" s="47"/>
      <c r="JA343" s="47"/>
      <c r="JB343" s="47"/>
      <c r="JC343" s="47"/>
      <c r="JD343" s="47"/>
      <c r="JE343" s="47"/>
      <c r="JF343" s="47"/>
      <c r="JG343" s="47"/>
      <c r="JH343" s="47"/>
      <c r="JI343" s="47"/>
      <c r="JJ343" s="47"/>
      <c r="JK343" s="47"/>
      <c r="JL343" s="47"/>
      <c r="JM343" s="47"/>
      <c r="JN343" s="47"/>
      <c r="JO343" s="47"/>
      <c r="JP343" s="47"/>
      <c r="JQ343" s="47"/>
      <c r="JR343" s="47"/>
      <c r="JS343" s="47"/>
      <c r="JT343" s="47"/>
      <c r="JU343" s="47"/>
      <c r="JV343" s="47"/>
      <c r="JW343" s="47"/>
      <c r="JX343" s="47"/>
      <c r="JY343" s="47"/>
      <c r="JZ343" s="47"/>
      <c r="KA343" s="47"/>
      <c r="KB343" s="47"/>
      <c r="KC343" s="47"/>
      <c r="KD343" s="47"/>
      <c r="KE343" s="47"/>
      <c r="KF343" s="47"/>
      <c r="KG343" s="47"/>
      <c r="KH343" s="47"/>
      <c r="KI343" s="47"/>
      <c r="KJ343" s="47"/>
      <c r="KK343" s="47"/>
      <c r="KL343" s="47"/>
      <c r="KM343" s="47"/>
      <c r="KN343" s="47"/>
      <c r="KO343" s="47"/>
      <c r="KP343" s="47"/>
      <c r="KQ343" s="47"/>
      <c r="KR343" s="47"/>
      <c r="KS343" s="47"/>
      <c r="KT343" s="47"/>
      <c r="KU343" s="47"/>
      <c r="KV343" s="47"/>
      <c r="KW343" s="47"/>
      <c r="KX343" s="47"/>
      <c r="KY343" s="47"/>
      <c r="KZ343" s="47"/>
      <c r="LA343" s="47"/>
      <c r="LB343" s="47"/>
      <c r="LC343" s="47"/>
      <c r="LD343" s="47"/>
      <c r="LE343" s="47"/>
      <c r="LF343" s="47"/>
      <c r="LG343" s="47"/>
      <c r="LH343" s="47"/>
      <c r="LI343" s="47"/>
      <c r="LJ343" s="47"/>
      <c r="LK343" s="47"/>
      <c r="LL343" s="47"/>
      <c r="LM343" s="47"/>
      <c r="LN343" s="47"/>
      <c r="LO343" s="47"/>
      <c r="LP343" s="47"/>
      <c r="LQ343" s="47"/>
      <c r="LR343" s="47"/>
      <c r="LS343" s="47"/>
      <c r="LT343" s="47"/>
      <c r="LU343" s="47"/>
      <c r="LV343" s="47"/>
      <c r="LW343" s="47"/>
      <c r="LX343" s="47"/>
      <c r="LY343" s="47"/>
      <c r="LZ343" s="47"/>
      <c r="MA343" s="47"/>
      <c r="MB343" s="47"/>
      <c r="MC343" s="47"/>
      <c r="MD343" s="47"/>
      <c r="ME343" s="47"/>
      <c r="MF343" s="47"/>
      <c r="MG343" s="47"/>
      <c r="MH343" s="47"/>
      <c r="MI343" s="47"/>
      <c r="MJ343" s="47"/>
      <c r="MK343" s="47"/>
      <c r="ML343" s="47"/>
      <c r="MM343" s="47"/>
      <c r="MN343" s="47"/>
      <c r="MO343" s="47"/>
      <c r="MP343" s="47"/>
      <c r="MQ343" s="47"/>
      <c r="MR343" s="47"/>
      <c r="MS343" s="47"/>
      <c r="MT343" s="47"/>
      <c r="MU343" s="47"/>
      <c r="MV343" s="47"/>
      <c r="MW343" s="47"/>
      <c r="MX343" s="47"/>
      <c r="MY343" s="47"/>
      <c r="MZ343" s="47"/>
      <c r="NA343" s="47"/>
      <c r="NB343" s="47"/>
      <c r="NC343" s="47"/>
      <c r="ND343" s="47"/>
      <c r="NE343" s="47"/>
      <c r="NF343" s="47"/>
      <c r="NG343" s="47"/>
      <c r="NH343" s="47"/>
      <c r="NI343" s="47"/>
      <c r="NJ343" s="47"/>
      <c r="NK343" s="47"/>
      <c r="NL343" s="47"/>
      <c r="NM343" s="47"/>
      <c r="NN343" s="47"/>
      <c r="NO343" s="47"/>
      <c r="NP343" s="47"/>
      <c r="NQ343" s="47"/>
      <c r="NR343" s="47"/>
      <c r="NS343" s="47"/>
      <c r="NT343" s="47"/>
      <c r="NU343" s="47"/>
      <c r="NV343" s="47"/>
      <c r="NW343" s="47"/>
      <c r="NX343" s="47"/>
      <c r="NY343" s="47"/>
      <c r="NZ343" s="47"/>
      <c r="OA343" s="47"/>
      <c r="OB343" s="47"/>
      <c r="OC343" s="47"/>
      <c r="OD343" s="47"/>
      <c r="OE343" s="47"/>
      <c r="OF343" s="47"/>
      <c r="OG343" s="47"/>
      <c r="OH343" s="47"/>
      <c r="OI343" s="47"/>
      <c r="OJ343" s="47"/>
      <c r="OK343" s="47"/>
      <c r="OL343" s="47"/>
      <c r="OM343" s="47"/>
      <c r="ON343" s="47"/>
      <c r="OO343" s="47"/>
      <c r="OP343" s="47"/>
      <c r="OQ343" s="47"/>
      <c r="OR343" s="47"/>
      <c r="OS343" s="47"/>
      <c r="OT343" s="47"/>
      <c r="OU343" s="47"/>
      <c r="OV343" s="47"/>
      <c r="OW343" s="47"/>
      <c r="OX343" s="47"/>
      <c r="OY343" s="47"/>
      <c r="OZ343" s="47"/>
      <c r="PA343" s="47"/>
      <c r="PB343" s="47"/>
      <c r="PC343" s="47"/>
      <c r="PD343" s="47"/>
      <c r="PE343" s="47"/>
      <c r="PF343" s="47"/>
      <c r="PG343" s="47"/>
      <c r="PH343" s="47"/>
      <c r="PI343" s="47"/>
      <c r="PJ343" s="47"/>
      <c r="PK343" s="47"/>
      <c r="PL343" s="47"/>
      <c r="PM343" s="47"/>
      <c r="PN343" s="47"/>
      <c r="PO343" s="47"/>
      <c r="PP343" s="47"/>
      <c r="PQ343" s="47"/>
      <c r="PR343" s="47"/>
      <c r="PS343" s="47"/>
      <c r="PT343" s="47"/>
      <c r="PU343" s="47"/>
      <c r="PV343" s="47"/>
      <c r="PW343" s="47"/>
      <c r="PX343" s="47"/>
      <c r="PY343" s="47"/>
      <c r="PZ343" s="47"/>
      <c r="QA343" s="47"/>
      <c r="QB343" s="47"/>
      <c r="QC343" s="47"/>
      <c r="QD343" s="47"/>
      <c r="QE343" s="47"/>
      <c r="QF343" s="47"/>
      <c r="QG343" s="47"/>
      <c r="QH343" s="47"/>
      <c r="QI343" s="47"/>
      <c r="QJ343" s="47"/>
      <c r="QK343" s="47"/>
      <c r="QL343" s="47"/>
      <c r="QM343" s="47"/>
      <c r="QN343" s="47"/>
      <c r="QO343" s="47"/>
      <c r="QP343" s="47"/>
      <c r="QQ343" s="47"/>
      <c r="QR343" s="47"/>
      <c r="QS343" s="47"/>
      <c r="QT343" s="47"/>
      <c r="QU343" s="47"/>
      <c r="QV343" s="47"/>
      <c r="QW343" s="47"/>
      <c r="QX343" s="47"/>
      <c r="QY343" s="47"/>
      <c r="QZ343" s="47"/>
      <c r="RA343" s="47"/>
      <c r="RB343" s="47"/>
      <c r="RC343" s="47"/>
      <c r="RD343" s="47"/>
      <c r="RE343" s="47"/>
      <c r="RF343" s="47"/>
      <c r="RG343" s="47"/>
      <c r="RH343" s="47"/>
      <c r="RI343" s="47"/>
      <c r="RJ343" s="47"/>
      <c r="RK343" s="47"/>
      <c r="RL343" s="47"/>
      <c r="RM343" s="47"/>
      <c r="RN343" s="47"/>
      <c r="RO343" s="47"/>
      <c r="RP343" s="47"/>
      <c r="RQ343" s="47"/>
      <c r="RR343" s="47"/>
      <c r="RS343" s="47"/>
      <c r="RT343" s="47"/>
      <c r="RU343" s="47"/>
      <c r="RV343" s="47"/>
      <c r="RW343" s="47"/>
      <c r="RX343" s="47"/>
      <c r="RY343" s="47"/>
      <c r="RZ343" s="47"/>
      <c r="SA343" s="47"/>
    </row>
    <row r="344" spans="1:495" s="48" customFormat="1" ht="15" customHeight="1">
      <c r="A344" s="132"/>
      <c r="B344" s="85"/>
      <c r="C344" s="35" t="s">
        <v>5</v>
      </c>
      <c r="D344" s="20">
        <v>2014.2</v>
      </c>
      <c r="E344" s="20">
        <v>0</v>
      </c>
      <c r="F344" s="20">
        <v>0</v>
      </c>
      <c r="G344" s="1">
        <f>F344/D344</f>
        <v>0</v>
      </c>
      <c r="H344" s="85"/>
      <c r="I344" s="85"/>
      <c r="J344" s="88"/>
      <c r="K344" s="79"/>
      <c r="L344" s="75"/>
      <c r="M344" s="82"/>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c r="BA344" s="47"/>
      <c r="BB344" s="47"/>
      <c r="BC344" s="47"/>
      <c r="BD344" s="47"/>
      <c r="BE344" s="47"/>
      <c r="BF344" s="47"/>
      <c r="BG344" s="47"/>
      <c r="BH344" s="47"/>
      <c r="BI344" s="47"/>
      <c r="BJ344" s="47"/>
      <c r="BK344" s="47"/>
      <c r="BL344" s="47"/>
      <c r="BM344" s="47"/>
      <c r="BN344" s="47"/>
      <c r="BO344" s="47"/>
      <c r="BP344" s="47"/>
      <c r="BQ344" s="47"/>
      <c r="BR344" s="47"/>
      <c r="BS344" s="47"/>
      <c r="BT344" s="47"/>
      <c r="BU344" s="47"/>
      <c r="BV344" s="47"/>
      <c r="BW344" s="47"/>
      <c r="BX344" s="47"/>
      <c r="BY344" s="47"/>
      <c r="BZ344" s="47"/>
      <c r="CA344" s="47"/>
      <c r="CB344" s="47"/>
      <c r="CC344" s="47"/>
      <c r="CD344" s="47"/>
      <c r="CE344" s="47"/>
      <c r="CF344" s="47"/>
      <c r="CG344" s="47"/>
      <c r="CH344" s="47"/>
      <c r="CI344" s="47"/>
      <c r="CJ344" s="47"/>
      <c r="CK344" s="47"/>
      <c r="CL344" s="47"/>
      <c r="CM344" s="47"/>
      <c r="CN344" s="47"/>
      <c r="CO344" s="47"/>
      <c r="CP344" s="47"/>
      <c r="CQ344" s="47"/>
      <c r="CR344" s="47"/>
      <c r="CS344" s="47"/>
      <c r="CT344" s="47"/>
      <c r="CU344" s="47"/>
      <c r="CV344" s="47"/>
      <c r="CW344" s="47"/>
      <c r="CX344" s="47"/>
      <c r="CY344" s="47"/>
      <c r="CZ344" s="47"/>
      <c r="DA344" s="47"/>
      <c r="DB344" s="47"/>
      <c r="DC344" s="47"/>
      <c r="DD344" s="47"/>
      <c r="DE344" s="47"/>
      <c r="DF344" s="47"/>
      <c r="DG344" s="47"/>
      <c r="DH344" s="47"/>
      <c r="DI344" s="47"/>
      <c r="DJ344" s="47"/>
      <c r="DK344" s="47"/>
      <c r="DL344" s="47"/>
      <c r="DM344" s="47"/>
      <c r="DN344" s="47"/>
      <c r="DO344" s="47"/>
      <c r="DP344" s="47"/>
      <c r="DQ344" s="47"/>
      <c r="DR344" s="47"/>
      <c r="DS344" s="47"/>
      <c r="DT344" s="47"/>
      <c r="DU344" s="47"/>
      <c r="DV344" s="47"/>
      <c r="DW344" s="47"/>
      <c r="DX344" s="47"/>
      <c r="DY344" s="47"/>
      <c r="DZ344" s="47"/>
      <c r="EA344" s="47"/>
      <c r="EB344" s="47"/>
      <c r="EC344" s="47"/>
      <c r="ED344" s="47"/>
      <c r="EE344" s="47"/>
      <c r="EF344" s="47"/>
      <c r="EG344" s="47"/>
      <c r="EH344" s="47"/>
      <c r="EI344" s="47"/>
      <c r="EJ344" s="47"/>
      <c r="EK344" s="47"/>
      <c r="EL344" s="47"/>
      <c r="EM344" s="47"/>
      <c r="EN344" s="47"/>
      <c r="EO344" s="47"/>
      <c r="EP344" s="47"/>
      <c r="EQ344" s="47"/>
      <c r="ER344" s="47"/>
      <c r="ES344" s="47"/>
      <c r="ET344" s="47"/>
      <c r="EU344" s="47"/>
      <c r="EV344" s="47"/>
      <c r="EW344" s="47"/>
      <c r="EX344" s="47"/>
      <c r="EY344" s="47"/>
      <c r="EZ344" s="47"/>
      <c r="FA344" s="47"/>
      <c r="FB344" s="47"/>
      <c r="FC344" s="47"/>
      <c r="FD344" s="47"/>
      <c r="FE344" s="47"/>
      <c r="FF344" s="47"/>
      <c r="FG344" s="47"/>
      <c r="FH344" s="47"/>
      <c r="FI344" s="47"/>
      <c r="FJ344" s="47"/>
      <c r="FK344" s="47"/>
      <c r="FL344" s="47"/>
      <c r="FM344" s="47"/>
      <c r="FN344" s="47"/>
      <c r="FO344" s="47"/>
      <c r="FP344" s="47"/>
      <c r="FQ344" s="47"/>
      <c r="FR344" s="47"/>
      <c r="FS344" s="47"/>
      <c r="FT344" s="47"/>
      <c r="FU344" s="47"/>
      <c r="FV344" s="47"/>
      <c r="FW344" s="47"/>
      <c r="FX344" s="47"/>
      <c r="FY344" s="47"/>
      <c r="FZ344" s="47"/>
      <c r="GA344" s="47"/>
      <c r="GB344" s="47"/>
      <c r="GC344" s="47"/>
      <c r="GD344" s="47"/>
      <c r="GE344" s="47"/>
      <c r="GF344" s="47"/>
      <c r="GG344" s="47"/>
      <c r="GH344" s="47"/>
      <c r="GI344" s="47"/>
      <c r="GJ344" s="47"/>
      <c r="GK344" s="47"/>
      <c r="GL344" s="47"/>
      <c r="GM344" s="47"/>
      <c r="GN344" s="47"/>
      <c r="GO344" s="47"/>
      <c r="GP344" s="47"/>
      <c r="GQ344" s="47"/>
      <c r="GR344" s="47"/>
      <c r="GS344" s="47"/>
      <c r="GT344" s="47"/>
      <c r="GU344" s="47"/>
      <c r="GV344" s="47"/>
      <c r="GW344" s="47"/>
      <c r="GX344" s="47"/>
      <c r="GY344" s="47"/>
      <c r="GZ344" s="47"/>
      <c r="HA344" s="47"/>
      <c r="HB344" s="47"/>
      <c r="HC344" s="47"/>
      <c r="HD344" s="47"/>
      <c r="HE344" s="47"/>
      <c r="HF344" s="47"/>
      <c r="HG344" s="47"/>
      <c r="HH344" s="47"/>
      <c r="HI344" s="47"/>
      <c r="HJ344" s="47"/>
      <c r="HK344" s="47"/>
      <c r="HL344" s="47"/>
      <c r="HM344" s="47"/>
      <c r="HN344" s="47"/>
      <c r="HO344" s="47"/>
      <c r="HP344" s="47"/>
      <c r="HQ344" s="47"/>
      <c r="HR344" s="47"/>
      <c r="HS344" s="47"/>
      <c r="HT344" s="47"/>
      <c r="HU344" s="47"/>
      <c r="HV344" s="47"/>
      <c r="HW344" s="47"/>
      <c r="HX344" s="47"/>
      <c r="HY344" s="47"/>
      <c r="HZ344" s="47"/>
      <c r="IA344" s="47"/>
      <c r="IB344" s="47"/>
      <c r="IC344" s="47"/>
      <c r="ID344" s="47"/>
      <c r="IE344" s="47"/>
      <c r="IF344" s="47"/>
      <c r="IG344" s="47"/>
      <c r="IH344" s="47"/>
      <c r="II344" s="47"/>
      <c r="IJ344" s="47"/>
      <c r="IK344" s="47"/>
      <c r="IL344" s="47"/>
      <c r="IM344" s="47"/>
      <c r="IN344" s="47"/>
      <c r="IO344" s="47"/>
      <c r="IP344" s="47"/>
      <c r="IQ344" s="47"/>
      <c r="IR344" s="47"/>
      <c r="IS344" s="47"/>
      <c r="IT344" s="47"/>
      <c r="IU344" s="47"/>
      <c r="IV344" s="47"/>
      <c r="IW344" s="47"/>
      <c r="IX344" s="47"/>
      <c r="IY344" s="47"/>
      <c r="IZ344" s="47"/>
      <c r="JA344" s="47"/>
      <c r="JB344" s="47"/>
      <c r="JC344" s="47"/>
      <c r="JD344" s="47"/>
      <c r="JE344" s="47"/>
      <c r="JF344" s="47"/>
      <c r="JG344" s="47"/>
      <c r="JH344" s="47"/>
      <c r="JI344" s="47"/>
      <c r="JJ344" s="47"/>
      <c r="JK344" s="47"/>
      <c r="JL344" s="47"/>
      <c r="JM344" s="47"/>
      <c r="JN344" s="47"/>
      <c r="JO344" s="47"/>
      <c r="JP344" s="47"/>
      <c r="JQ344" s="47"/>
      <c r="JR344" s="47"/>
      <c r="JS344" s="47"/>
      <c r="JT344" s="47"/>
      <c r="JU344" s="47"/>
      <c r="JV344" s="47"/>
      <c r="JW344" s="47"/>
      <c r="JX344" s="47"/>
      <c r="JY344" s="47"/>
      <c r="JZ344" s="47"/>
      <c r="KA344" s="47"/>
      <c r="KB344" s="47"/>
      <c r="KC344" s="47"/>
      <c r="KD344" s="47"/>
      <c r="KE344" s="47"/>
      <c r="KF344" s="47"/>
      <c r="KG344" s="47"/>
      <c r="KH344" s="47"/>
      <c r="KI344" s="47"/>
      <c r="KJ344" s="47"/>
      <c r="KK344" s="47"/>
      <c r="KL344" s="47"/>
      <c r="KM344" s="47"/>
      <c r="KN344" s="47"/>
      <c r="KO344" s="47"/>
      <c r="KP344" s="47"/>
      <c r="KQ344" s="47"/>
      <c r="KR344" s="47"/>
      <c r="KS344" s="47"/>
      <c r="KT344" s="47"/>
      <c r="KU344" s="47"/>
      <c r="KV344" s="47"/>
      <c r="KW344" s="47"/>
      <c r="KX344" s="47"/>
      <c r="KY344" s="47"/>
      <c r="KZ344" s="47"/>
      <c r="LA344" s="47"/>
      <c r="LB344" s="47"/>
      <c r="LC344" s="47"/>
      <c r="LD344" s="47"/>
      <c r="LE344" s="47"/>
      <c r="LF344" s="47"/>
      <c r="LG344" s="47"/>
      <c r="LH344" s="47"/>
      <c r="LI344" s="47"/>
      <c r="LJ344" s="47"/>
      <c r="LK344" s="47"/>
      <c r="LL344" s="47"/>
      <c r="LM344" s="47"/>
      <c r="LN344" s="47"/>
      <c r="LO344" s="47"/>
      <c r="LP344" s="47"/>
      <c r="LQ344" s="47"/>
      <c r="LR344" s="47"/>
      <c r="LS344" s="47"/>
      <c r="LT344" s="47"/>
      <c r="LU344" s="47"/>
      <c r="LV344" s="47"/>
      <c r="LW344" s="47"/>
      <c r="LX344" s="47"/>
      <c r="LY344" s="47"/>
      <c r="LZ344" s="47"/>
      <c r="MA344" s="47"/>
      <c r="MB344" s="47"/>
      <c r="MC344" s="47"/>
      <c r="MD344" s="47"/>
      <c r="ME344" s="47"/>
      <c r="MF344" s="47"/>
      <c r="MG344" s="47"/>
      <c r="MH344" s="47"/>
      <c r="MI344" s="47"/>
      <c r="MJ344" s="47"/>
      <c r="MK344" s="47"/>
      <c r="ML344" s="47"/>
      <c r="MM344" s="47"/>
      <c r="MN344" s="47"/>
      <c r="MO344" s="47"/>
      <c r="MP344" s="47"/>
      <c r="MQ344" s="47"/>
      <c r="MR344" s="47"/>
      <c r="MS344" s="47"/>
      <c r="MT344" s="47"/>
      <c r="MU344" s="47"/>
      <c r="MV344" s="47"/>
      <c r="MW344" s="47"/>
      <c r="MX344" s="47"/>
      <c r="MY344" s="47"/>
      <c r="MZ344" s="47"/>
      <c r="NA344" s="47"/>
      <c r="NB344" s="47"/>
      <c r="NC344" s="47"/>
      <c r="ND344" s="47"/>
      <c r="NE344" s="47"/>
      <c r="NF344" s="47"/>
      <c r="NG344" s="47"/>
      <c r="NH344" s="47"/>
      <c r="NI344" s="47"/>
      <c r="NJ344" s="47"/>
      <c r="NK344" s="47"/>
      <c r="NL344" s="47"/>
      <c r="NM344" s="47"/>
      <c r="NN344" s="47"/>
      <c r="NO344" s="47"/>
      <c r="NP344" s="47"/>
      <c r="NQ344" s="47"/>
      <c r="NR344" s="47"/>
      <c r="NS344" s="47"/>
      <c r="NT344" s="47"/>
      <c r="NU344" s="47"/>
      <c r="NV344" s="47"/>
      <c r="NW344" s="47"/>
      <c r="NX344" s="47"/>
      <c r="NY344" s="47"/>
      <c r="NZ344" s="47"/>
      <c r="OA344" s="47"/>
      <c r="OB344" s="47"/>
      <c r="OC344" s="47"/>
      <c r="OD344" s="47"/>
      <c r="OE344" s="47"/>
      <c r="OF344" s="47"/>
      <c r="OG344" s="47"/>
      <c r="OH344" s="47"/>
      <c r="OI344" s="47"/>
      <c r="OJ344" s="47"/>
      <c r="OK344" s="47"/>
      <c r="OL344" s="47"/>
      <c r="OM344" s="47"/>
      <c r="ON344" s="47"/>
      <c r="OO344" s="47"/>
      <c r="OP344" s="47"/>
      <c r="OQ344" s="47"/>
      <c r="OR344" s="47"/>
      <c r="OS344" s="47"/>
      <c r="OT344" s="47"/>
      <c r="OU344" s="47"/>
      <c r="OV344" s="47"/>
      <c r="OW344" s="47"/>
      <c r="OX344" s="47"/>
      <c r="OY344" s="47"/>
      <c r="OZ344" s="47"/>
      <c r="PA344" s="47"/>
      <c r="PB344" s="47"/>
      <c r="PC344" s="47"/>
      <c r="PD344" s="47"/>
      <c r="PE344" s="47"/>
      <c r="PF344" s="47"/>
      <c r="PG344" s="47"/>
      <c r="PH344" s="47"/>
      <c r="PI344" s="47"/>
      <c r="PJ344" s="47"/>
      <c r="PK344" s="47"/>
      <c r="PL344" s="47"/>
      <c r="PM344" s="47"/>
      <c r="PN344" s="47"/>
      <c r="PO344" s="47"/>
      <c r="PP344" s="47"/>
      <c r="PQ344" s="47"/>
      <c r="PR344" s="47"/>
      <c r="PS344" s="47"/>
      <c r="PT344" s="47"/>
      <c r="PU344" s="47"/>
      <c r="PV344" s="47"/>
      <c r="PW344" s="47"/>
      <c r="PX344" s="47"/>
      <c r="PY344" s="47"/>
      <c r="PZ344" s="47"/>
      <c r="QA344" s="47"/>
      <c r="QB344" s="47"/>
      <c r="QC344" s="47"/>
      <c r="QD344" s="47"/>
      <c r="QE344" s="47"/>
      <c r="QF344" s="47"/>
      <c r="QG344" s="47"/>
      <c r="QH344" s="47"/>
      <c r="QI344" s="47"/>
      <c r="QJ344" s="47"/>
      <c r="QK344" s="47"/>
      <c r="QL344" s="47"/>
      <c r="QM344" s="47"/>
      <c r="QN344" s="47"/>
      <c r="QO344" s="47"/>
      <c r="QP344" s="47"/>
      <c r="QQ344" s="47"/>
      <c r="QR344" s="47"/>
      <c r="QS344" s="47"/>
      <c r="QT344" s="47"/>
      <c r="QU344" s="47"/>
      <c r="QV344" s="47"/>
      <c r="QW344" s="47"/>
      <c r="QX344" s="47"/>
      <c r="QY344" s="47"/>
      <c r="QZ344" s="47"/>
      <c r="RA344" s="47"/>
      <c r="RB344" s="47"/>
      <c r="RC344" s="47"/>
      <c r="RD344" s="47"/>
      <c r="RE344" s="47"/>
      <c r="RF344" s="47"/>
      <c r="RG344" s="47"/>
      <c r="RH344" s="47"/>
      <c r="RI344" s="47"/>
      <c r="RJ344" s="47"/>
      <c r="RK344" s="47"/>
      <c r="RL344" s="47"/>
      <c r="RM344" s="47"/>
      <c r="RN344" s="47"/>
      <c r="RO344" s="47"/>
      <c r="RP344" s="47"/>
      <c r="RQ344" s="47"/>
      <c r="RR344" s="47"/>
      <c r="RS344" s="47"/>
      <c r="RT344" s="47"/>
      <c r="RU344" s="47"/>
      <c r="RV344" s="47"/>
      <c r="RW344" s="47"/>
      <c r="RX344" s="47"/>
      <c r="RY344" s="47"/>
      <c r="RZ344" s="47"/>
      <c r="SA344" s="47"/>
    </row>
    <row r="345" spans="1:495" s="48" customFormat="1" ht="15" customHeight="1">
      <c r="A345" s="132"/>
      <c r="B345" s="85"/>
      <c r="C345" s="35" t="s">
        <v>6</v>
      </c>
      <c r="D345" s="20">
        <v>0</v>
      </c>
      <c r="E345" s="20">
        <v>0</v>
      </c>
      <c r="F345" s="20">
        <v>0</v>
      </c>
      <c r="G345" s="1">
        <v>0</v>
      </c>
      <c r="H345" s="85"/>
      <c r="I345" s="85"/>
      <c r="J345" s="88"/>
      <c r="K345" s="79"/>
      <c r="L345" s="75"/>
      <c r="M345" s="82"/>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c r="BC345" s="47"/>
      <c r="BD345" s="47"/>
      <c r="BE345" s="47"/>
      <c r="BF345" s="47"/>
      <c r="BG345" s="47"/>
      <c r="BH345" s="47"/>
      <c r="BI345" s="47"/>
      <c r="BJ345" s="47"/>
      <c r="BK345" s="47"/>
      <c r="BL345" s="47"/>
      <c r="BM345" s="47"/>
      <c r="BN345" s="47"/>
      <c r="BO345" s="47"/>
      <c r="BP345" s="47"/>
      <c r="BQ345" s="47"/>
      <c r="BR345" s="47"/>
      <c r="BS345" s="47"/>
      <c r="BT345" s="47"/>
      <c r="BU345" s="47"/>
      <c r="BV345" s="47"/>
      <c r="BW345" s="47"/>
      <c r="BX345" s="47"/>
      <c r="BY345" s="47"/>
      <c r="BZ345" s="47"/>
      <c r="CA345" s="47"/>
      <c r="CB345" s="47"/>
      <c r="CC345" s="47"/>
      <c r="CD345" s="47"/>
      <c r="CE345" s="47"/>
      <c r="CF345" s="47"/>
      <c r="CG345" s="47"/>
      <c r="CH345" s="47"/>
      <c r="CI345" s="47"/>
      <c r="CJ345" s="47"/>
      <c r="CK345" s="47"/>
      <c r="CL345" s="47"/>
      <c r="CM345" s="47"/>
      <c r="CN345" s="47"/>
      <c r="CO345" s="47"/>
      <c r="CP345" s="47"/>
      <c r="CQ345" s="47"/>
      <c r="CR345" s="47"/>
      <c r="CS345" s="47"/>
      <c r="CT345" s="47"/>
      <c r="CU345" s="47"/>
      <c r="CV345" s="47"/>
      <c r="CW345" s="47"/>
      <c r="CX345" s="47"/>
      <c r="CY345" s="47"/>
      <c r="CZ345" s="47"/>
      <c r="DA345" s="47"/>
      <c r="DB345" s="47"/>
      <c r="DC345" s="47"/>
      <c r="DD345" s="47"/>
      <c r="DE345" s="47"/>
      <c r="DF345" s="47"/>
      <c r="DG345" s="47"/>
      <c r="DH345" s="47"/>
      <c r="DI345" s="47"/>
      <c r="DJ345" s="47"/>
      <c r="DK345" s="47"/>
      <c r="DL345" s="47"/>
      <c r="DM345" s="47"/>
      <c r="DN345" s="47"/>
      <c r="DO345" s="47"/>
      <c r="DP345" s="47"/>
      <c r="DQ345" s="47"/>
      <c r="DR345" s="47"/>
      <c r="DS345" s="47"/>
      <c r="DT345" s="47"/>
      <c r="DU345" s="47"/>
      <c r="DV345" s="47"/>
      <c r="DW345" s="47"/>
      <c r="DX345" s="47"/>
      <c r="DY345" s="47"/>
      <c r="DZ345" s="47"/>
      <c r="EA345" s="47"/>
      <c r="EB345" s="47"/>
      <c r="EC345" s="47"/>
      <c r="ED345" s="47"/>
      <c r="EE345" s="47"/>
      <c r="EF345" s="47"/>
      <c r="EG345" s="47"/>
      <c r="EH345" s="47"/>
      <c r="EI345" s="47"/>
      <c r="EJ345" s="47"/>
      <c r="EK345" s="47"/>
      <c r="EL345" s="47"/>
      <c r="EM345" s="47"/>
      <c r="EN345" s="47"/>
      <c r="EO345" s="47"/>
      <c r="EP345" s="47"/>
      <c r="EQ345" s="47"/>
      <c r="ER345" s="47"/>
      <c r="ES345" s="47"/>
      <c r="ET345" s="47"/>
      <c r="EU345" s="47"/>
      <c r="EV345" s="47"/>
      <c r="EW345" s="47"/>
      <c r="EX345" s="47"/>
      <c r="EY345" s="47"/>
      <c r="EZ345" s="47"/>
      <c r="FA345" s="47"/>
      <c r="FB345" s="47"/>
      <c r="FC345" s="47"/>
      <c r="FD345" s="47"/>
      <c r="FE345" s="47"/>
      <c r="FF345" s="47"/>
      <c r="FG345" s="47"/>
      <c r="FH345" s="47"/>
      <c r="FI345" s="47"/>
      <c r="FJ345" s="47"/>
      <c r="FK345" s="47"/>
      <c r="FL345" s="47"/>
      <c r="FM345" s="47"/>
      <c r="FN345" s="47"/>
      <c r="FO345" s="47"/>
      <c r="FP345" s="47"/>
      <c r="FQ345" s="47"/>
      <c r="FR345" s="47"/>
      <c r="FS345" s="47"/>
      <c r="FT345" s="47"/>
      <c r="FU345" s="47"/>
      <c r="FV345" s="47"/>
      <c r="FW345" s="47"/>
      <c r="FX345" s="47"/>
      <c r="FY345" s="47"/>
      <c r="FZ345" s="47"/>
      <c r="GA345" s="47"/>
      <c r="GB345" s="47"/>
      <c r="GC345" s="47"/>
      <c r="GD345" s="47"/>
      <c r="GE345" s="47"/>
      <c r="GF345" s="47"/>
      <c r="GG345" s="47"/>
      <c r="GH345" s="47"/>
      <c r="GI345" s="47"/>
      <c r="GJ345" s="47"/>
      <c r="GK345" s="47"/>
      <c r="GL345" s="47"/>
      <c r="GM345" s="47"/>
      <c r="GN345" s="47"/>
      <c r="GO345" s="47"/>
      <c r="GP345" s="47"/>
      <c r="GQ345" s="47"/>
      <c r="GR345" s="47"/>
      <c r="GS345" s="47"/>
      <c r="GT345" s="47"/>
      <c r="GU345" s="47"/>
      <c r="GV345" s="47"/>
      <c r="GW345" s="47"/>
      <c r="GX345" s="47"/>
      <c r="GY345" s="47"/>
      <c r="GZ345" s="47"/>
      <c r="HA345" s="47"/>
      <c r="HB345" s="47"/>
      <c r="HC345" s="47"/>
      <c r="HD345" s="47"/>
      <c r="HE345" s="47"/>
      <c r="HF345" s="47"/>
      <c r="HG345" s="47"/>
      <c r="HH345" s="47"/>
      <c r="HI345" s="47"/>
      <c r="HJ345" s="47"/>
      <c r="HK345" s="47"/>
      <c r="HL345" s="47"/>
      <c r="HM345" s="47"/>
      <c r="HN345" s="47"/>
      <c r="HO345" s="47"/>
      <c r="HP345" s="47"/>
      <c r="HQ345" s="47"/>
      <c r="HR345" s="47"/>
      <c r="HS345" s="47"/>
      <c r="HT345" s="47"/>
      <c r="HU345" s="47"/>
      <c r="HV345" s="47"/>
      <c r="HW345" s="47"/>
      <c r="HX345" s="47"/>
      <c r="HY345" s="47"/>
      <c r="HZ345" s="47"/>
      <c r="IA345" s="47"/>
      <c r="IB345" s="47"/>
      <c r="IC345" s="47"/>
      <c r="ID345" s="47"/>
      <c r="IE345" s="47"/>
      <c r="IF345" s="47"/>
      <c r="IG345" s="47"/>
      <c r="IH345" s="47"/>
      <c r="II345" s="47"/>
      <c r="IJ345" s="47"/>
      <c r="IK345" s="47"/>
      <c r="IL345" s="47"/>
      <c r="IM345" s="47"/>
      <c r="IN345" s="47"/>
      <c r="IO345" s="47"/>
      <c r="IP345" s="47"/>
      <c r="IQ345" s="47"/>
      <c r="IR345" s="47"/>
      <c r="IS345" s="47"/>
      <c r="IT345" s="47"/>
      <c r="IU345" s="47"/>
      <c r="IV345" s="47"/>
      <c r="IW345" s="47"/>
      <c r="IX345" s="47"/>
      <c r="IY345" s="47"/>
      <c r="IZ345" s="47"/>
      <c r="JA345" s="47"/>
      <c r="JB345" s="47"/>
      <c r="JC345" s="47"/>
      <c r="JD345" s="47"/>
      <c r="JE345" s="47"/>
      <c r="JF345" s="47"/>
      <c r="JG345" s="47"/>
      <c r="JH345" s="47"/>
      <c r="JI345" s="47"/>
      <c r="JJ345" s="47"/>
      <c r="JK345" s="47"/>
      <c r="JL345" s="47"/>
      <c r="JM345" s="47"/>
      <c r="JN345" s="47"/>
      <c r="JO345" s="47"/>
      <c r="JP345" s="47"/>
      <c r="JQ345" s="47"/>
      <c r="JR345" s="47"/>
      <c r="JS345" s="47"/>
      <c r="JT345" s="47"/>
      <c r="JU345" s="47"/>
      <c r="JV345" s="47"/>
      <c r="JW345" s="47"/>
      <c r="JX345" s="47"/>
      <c r="JY345" s="47"/>
      <c r="JZ345" s="47"/>
      <c r="KA345" s="47"/>
      <c r="KB345" s="47"/>
      <c r="KC345" s="47"/>
      <c r="KD345" s="47"/>
      <c r="KE345" s="47"/>
      <c r="KF345" s="47"/>
      <c r="KG345" s="47"/>
      <c r="KH345" s="47"/>
      <c r="KI345" s="47"/>
      <c r="KJ345" s="47"/>
      <c r="KK345" s="47"/>
      <c r="KL345" s="47"/>
      <c r="KM345" s="47"/>
      <c r="KN345" s="47"/>
      <c r="KO345" s="47"/>
      <c r="KP345" s="47"/>
      <c r="KQ345" s="47"/>
      <c r="KR345" s="47"/>
      <c r="KS345" s="47"/>
      <c r="KT345" s="47"/>
      <c r="KU345" s="47"/>
      <c r="KV345" s="47"/>
      <c r="KW345" s="47"/>
      <c r="KX345" s="47"/>
      <c r="KY345" s="47"/>
      <c r="KZ345" s="47"/>
      <c r="LA345" s="47"/>
      <c r="LB345" s="47"/>
      <c r="LC345" s="47"/>
      <c r="LD345" s="47"/>
      <c r="LE345" s="47"/>
      <c r="LF345" s="47"/>
      <c r="LG345" s="47"/>
      <c r="LH345" s="47"/>
      <c r="LI345" s="47"/>
      <c r="LJ345" s="47"/>
      <c r="LK345" s="47"/>
      <c r="LL345" s="47"/>
      <c r="LM345" s="47"/>
      <c r="LN345" s="47"/>
      <c r="LO345" s="47"/>
      <c r="LP345" s="47"/>
      <c r="LQ345" s="47"/>
      <c r="LR345" s="47"/>
      <c r="LS345" s="47"/>
      <c r="LT345" s="47"/>
      <c r="LU345" s="47"/>
      <c r="LV345" s="47"/>
      <c r="LW345" s="47"/>
      <c r="LX345" s="47"/>
      <c r="LY345" s="47"/>
      <c r="LZ345" s="47"/>
      <c r="MA345" s="47"/>
      <c r="MB345" s="47"/>
      <c r="MC345" s="47"/>
      <c r="MD345" s="47"/>
      <c r="ME345" s="47"/>
      <c r="MF345" s="47"/>
      <c r="MG345" s="47"/>
      <c r="MH345" s="47"/>
      <c r="MI345" s="47"/>
      <c r="MJ345" s="47"/>
      <c r="MK345" s="47"/>
      <c r="ML345" s="47"/>
      <c r="MM345" s="47"/>
      <c r="MN345" s="47"/>
      <c r="MO345" s="47"/>
      <c r="MP345" s="47"/>
      <c r="MQ345" s="47"/>
      <c r="MR345" s="47"/>
      <c r="MS345" s="47"/>
      <c r="MT345" s="47"/>
      <c r="MU345" s="47"/>
      <c r="MV345" s="47"/>
      <c r="MW345" s="47"/>
      <c r="MX345" s="47"/>
      <c r="MY345" s="47"/>
      <c r="MZ345" s="47"/>
      <c r="NA345" s="47"/>
      <c r="NB345" s="47"/>
      <c r="NC345" s="47"/>
      <c r="ND345" s="47"/>
      <c r="NE345" s="47"/>
      <c r="NF345" s="47"/>
      <c r="NG345" s="47"/>
      <c r="NH345" s="47"/>
      <c r="NI345" s="47"/>
      <c r="NJ345" s="47"/>
      <c r="NK345" s="47"/>
      <c r="NL345" s="47"/>
      <c r="NM345" s="47"/>
      <c r="NN345" s="47"/>
      <c r="NO345" s="47"/>
      <c r="NP345" s="47"/>
      <c r="NQ345" s="47"/>
      <c r="NR345" s="47"/>
      <c r="NS345" s="47"/>
      <c r="NT345" s="47"/>
      <c r="NU345" s="47"/>
      <c r="NV345" s="47"/>
      <c r="NW345" s="47"/>
      <c r="NX345" s="47"/>
      <c r="NY345" s="47"/>
      <c r="NZ345" s="47"/>
      <c r="OA345" s="47"/>
      <c r="OB345" s="47"/>
      <c r="OC345" s="47"/>
      <c r="OD345" s="47"/>
      <c r="OE345" s="47"/>
      <c r="OF345" s="47"/>
      <c r="OG345" s="47"/>
      <c r="OH345" s="47"/>
      <c r="OI345" s="47"/>
      <c r="OJ345" s="47"/>
      <c r="OK345" s="47"/>
      <c r="OL345" s="47"/>
      <c r="OM345" s="47"/>
      <c r="ON345" s="47"/>
      <c r="OO345" s="47"/>
      <c r="OP345" s="47"/>
      <c r="OQ345" s="47"/>
      <c r="OR345" s="47"/>
      <c r="OS345" s="47"/>
      <c r="OT345" s="47"/>
      <c r="OU345" s="47"/>
      <c r="OV345" s="47"/>
      <c r="OW345" s="47"/>
      <c r="OX345" s="47"/>
      <c r="OY345" s="47"/>
      <c r="OZ345" s="47"/>
      <c r="PA345" s="47"/>
      <c r="PB345" s="47"/>
      <c r="PC345" s="47"/>
      <c r="PD345" s="47"/>
      <c r="PE345" s="47"/>
      <c r="PF345" s="47"/>
      <c r="PG345" s="47"/>
      <c r="PH345" s="47"/>
      <c r="PI345" s="47"/>
      <c r="PJ345" s="47"/>
      <c r="PK345" s="47"/>
      <c r="PL345" s="47"/>
      <c r="PM345" s="47"/>
      <c r="PN345" s="47"/>
      <c r="PO345" s="47"/>
      <c r="PP345" s="47"/>
      <c r="PQ345" s="47"/>
      <c r="PR345" s="47"/>
      <c r="PS345" s="47"/>
      <c r="PT345" s="47"/>
      <c r="PU345" s="47"/>
      <c r="PV345" s="47"/>
      <c r="PW345" s="47"/>
      <c r="PX345" s="47"/>
      <c r="PY345" s="47"/>
      <c r="PZ345" s="47"/>
      <c r="QA345" s="47"/>
      <c r="QB345" s="47"/>
      <c r="QC345" s="47"/>
      <c r="QD345" s="47"/>
      <c r="QE345" s="47"/>
      <c r="QF345" s="47"/>
      <c r="QG345" s="47"/>
      <c r="QH345" s="47"/>
      <c r="QI345" s="47"/>
      <c r="QJ345" s="47"/>
      <c r="QK345" s="47"/>
      <c r="QL345" s="47"/>
      <c r="QM345" s="47"/>
      <c r="QN345" s="47"/>
      <c r="QO345" s="47"/>
      <c r="QP345" s="47"/>
      <c r="QQ345" s="47"/>
      <c r="QR345" s="47"/>
      <c r="QS345" s="47"/>
      <c r="QT345" s="47"/>
      <c r="QU345" s="47"/>
      <c r="QV345" s="47"/>
      <c r="QW345" s="47"/>
      <c r="QX345" s="47"/>
      <c r="QY345" s="47"/>
      <c r="QZ345" s="47"/>
      <c r="RA345" s="47"/>
      <c r="RB345" s="47"/>
      <c r="RC345" s="47"/>
      <c r="RD345" s="47"/>
      <c r="RE345" s="47"/>
      <c r="RF345" s="47"/>
      <c r="RG345" s="47"/>
      <c r="RH345" s="47"/>
      <c r="RI345" s="47"/>
      <c r="RJ345" s="47"/>
      <c r="RK345" s="47"/>
      <c r="RL345" s="47"/>
      <c r="RM345" s="47"/>
      <c r="RN345" s="47"/>
      <c r="RO345" s="47"/>
      <c r="RP345" s="47"/>
      <c r="RQ345" s="47"/>
      <c r="RR345" s="47"/>
      <c r="RS345" s="47"/>
      <c r="RT345" s="47"/>
      <c r="RU345" s="47"/>
      <c r="RV345" s="47"/>
      <c r="RW345" s="47"/>
      <c r="RX345" s="47"/>
      <c r="RY345" s="47"/>
      <c r="RZ345" s="47"/>
      <c r="SA345" s="47"/>
    </row>
    <row r="346" spans="1:495" s="48" customFormat="1" ht="15" customHeight="1">
      <c r="A346" s="132"/>
      <c r="B346" s="85"/>
      <c r="C346" s="35" t="s">
        <v>7</v>
      </c>
      <c r="D346" s="20">
        <v>0</v>
      </c>
      <c r="E346" s="20">
        <v>0</v>
      </c>
      <c r="F346" s="20">
        <v>0</v>
      </c>
      <c r="G346" s="1">
        <v>0</v>
      </c>
      <c r="H346" s="85"/>
      <c r="I346" s="85"/>
      <c r="J346" s="88"/>
      <c r="K346" s="79"/>
      <c r="L346" s="75"/>
      <c r="M346" s="82"/>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c r="BC346" s="47"/>
      <c r="BD346" s="47"/>
      <c r="BE346" s="47"/>
      <c r="BF346" s="47"/>
      <c r="BG346" s="47"/>
      <c r="BH346" s="47"/>
      <c r="BI346" s="47"/>
      <c r="BJ346" s="47"/>
      <c r="BK346" s="47"/>
      <c r="BL346" s="47"/>
      <c r="BM346" s="47"/>
      <c r="BN346" s="47"/>
      <c r="BO346" s="47"/>
      <c r="BP346" s="47"/>
      <c r="BQ346" s="47"/>
      <c r="BR346" s="47"/>
      <c r="BS346" s="47"/>
      <c r="BT346" s="47"/>
      <c r="BU346" s="47"/>
      <c r="BV346" s="47"/>
      <c r="BW346" s="47"/>
      <c r="BX346" s="47"/>
      <c r="BY346" s="47"/>
      <c r="BZ346" s="47"/>
      <c r="CA346" s="47"/>
      <c r="CB346" s="47"/>
      <c r="CC346" s="47"/>
      <c r="CD346" s="47"/>
      <c r="CE346" s="47"/>
      <c r="CF346" s="47"/>
      <c r="CG346" s="47"/>
      <c r="CH346" s="47"/>
      <c r="CI346" s="47"/>
      <c r="CJ346" s="47"/>
      <c r="CK346" s="47"/>
      <c r="CL346" s="47"/>
      <c r="CM346" s="47"/>
      <c r="CN346" s="47"/>
      <c r="CO346" s="47"/>
      <c r="CP346" s="47"/>
      <c r="CQ346" s="47"/>
      <c r="CR346" s="47"/>
      <c r="CS346" s="47"/>
      <c r="CT346" s="47"/>
      <c r="CU346" s="47"/>
      <c r="CV346" s="47"/>
      <c r="CW346" s="47"/>
      <c r="CX346" s="47"/>
      <c r="CY346" s="47"/>
      <c r="CZ346" s="47"/>
      <c r="DA346" s="47"/>
      <c r="DB346" s="47"/>
      <c r="DC346" s="47"/>
      <c r="DD346" s="47"/>
      <c r="DE346" s="47"/>
      <c r="DF346" s="47"/>
      <c r="DG346" s="47"/>
      <c r="DH346" s="47"/>
      <c r="DI346" s="47"/>
      <c r="DJ346" s="47"/>
      <c r="DK346" s="47"/>
      <c r="DL346" s="47"/>
      <c r="DM346" s="47"/>
      <c r="DN346" s="47"/>
      <c r="DO346" s="47"/>
      <c r="DP346" s="47"/>
      <c r="DQ346" s="47"/>
      <c r="DR346" s="47"/>
      <c r="DS346" s="47"/>
      <c r="DT346" s="47"/>
      <c r="DU346" s="47"/>
      <c r="DV346" s="47"/>
      <c r="DW346" s="47"/>
      <c r="DX346" s="47"/>
      <c r="DY346" s="47"/>
      <c r="DZ346" s="47"/>
      <c r="EA346" s="47"/>
      <c r="EB346" s="47"/>
      <c r="EC346" s="47"/>
      <c r="ED346" s="47"/>
      <c r="EE346" s="47"/>
      <c r="EF346" s="47"/>
      <c r="EG346" s="47"/>
      <c r="EH346" s="47"/>
      <c r="EI346" s="47"/>
      <c r="EJ346" s="47"/>
      <c r="EK346" s="47"/>
      <c r="EL346" s="47"/>
      <c r="EM346" s="47"/>
      <c r="EN346" s="47"/>
      <c r="EO346" s="47"/>
      <c r="EP346" s="47"/>
      <c r="EQ346" s="47"/>
      <c r="ER346" s="47"/>
      <c r="ES346" s="47"/>
      <c r="ET346" s="47"/>
      <c r="EU346" s="47"/>
      <c r="EV346" s="47"/>
      <c r="EW346" s="47"/>
      <c r="EX346" s="47"/>
      <c r="EY346" s="47"/>
      <c r="EZ346" s="47"/>
      <c r="FA346" s="47"/>
      <c r="FB346" s="47"/>
      <c r="FC346" s="47"/>
      <c r="FD346" s="47"/>
      <c r="FE346" s="47"/>
      <c r="FF346" s="47"/>
      <c r="FG346" s="47"/>
      <c r="FH346" s="47"/>
      <c r="FI346" s="47"/>
      <c r="FJ346" s="47"/>
      <c r="FK346" s="47"/>
      <c r="FL346" s="47"/>
      <c r="FM346" s="47"/>
      <c r="FN346" s="47"/>
      <c r="FO346" s="47"/>
      <c r="FP346" s="47"/>
      <c r="FQ346" s="47"/>
      <c r="FR346" s="47"/>
      <c r="FS346" s="47"/>
      <c r="FT346" s="47"/>
      <c r="FU346" s="47"/>
      <c r="FV346" s="47"/>
      <c r="FW346" s="47"/>
      <c r="FX346" s="47"/>
      <c r="FY346" s="47"/>
      <c r="FZ346" s="47"/>
      <c r="GA346" s="47"/>
      <c r="GB346" s="47"/>
      <c r="GC346" s="47"/>
      <c r="GD346" s="47"/>
      <c r="GE346" s="47"/>
      <c r="GF346" s="47"/>
      <c r="GG346" s="47"/>
      <c r="GH346" s="47"/>
      <c r="GI346" s="47"/>
      <c r="GJ346" s="47"/>
      <c r="GK346" s="47"/>
      <c r="GL346" s="47"/>
      <c r="GM346" s="47"/>
      <c r="GN346" s="47"/>
      <c r="GO346" s="47"/>
      <c r="GP346" s="47"/>
      <c r="GQ346" s="47"/>
      <c r="GR346" s="47"/>
      <c r="GS346" s="47"/>
      <c r="GT346" s="47"/>
      <c r="GU346" s="47"/>
      <c r="GV346" s="47"/>
      <c r="GW346" s="47"/>
      <c r="GX346" s="47"/>
      <c r="GY346" s="47"/>
      <c r="GZ346" s="47"/>
      <c r="HA346" s="47"/>
      <c r="HB346" s="47"/>
      <c r="HC346" s="47"/>
      <c r="HD346" s="47"/>
      <c r="HE346" s="47"/>
      <c r="HF346" s="47"/>
      <c r="HG346" s="47"/>
      <c r="HH346" s="47"/>
      <c r="HI346" s="47"/>
      <c r="HJ346" s="47"/>
      <c r="HK346" s="47"/>
      <c r="HL346" s="47"/>
      <c r="HM346" s="47"/>
      <c r="HN346" s="47"/>
      <c r="HO346" s="47"/>
      <c r="HP346" s="47"/>
      <c r="HQ346" s="47"/>
      <c r="HR346" s="47"/>
      <c r="HS346" s="47"/>
      <c r="HT346" s="47"/>
      <c r="HU346" s="47"/>
      <c r="HV346" s="47"/>
      <c r="HW346" s="47"/>
      <c r="HX346" s="47"/>
      <c r="HY346" s="47"/>
      <c r="HZ346" s="47"/>
      <c r="IA346" s="47"/>
      <c r="IB346" s="47"/>
      <c r="IC346" s="47"/>
      <c r="ID346" s="47"/>
      <c r="IE346" s="47"/>
      <c r="IF346" s="47"/>
      <c r="IG346" s="47"/>
      <c r="IH346" s="47"/>
      <c r="II346" s="47"/>
      <c r="IJ346" s="47"/>
      <c r="IK346" s="47"/>
      <c r="IL346" s="47"/>
      <c r="IM346" s="47"/>
      <c r="IN346" s="47"/>
      <c r="IO346" s="47"/>
      <c r="IP346" s="47"/>
      <c r="IQ346" s="47"/>
      <c r="IR346" s="47"/>
      <c r="IS346" s="47"/>
      <c r="IT346" s="47"/>
      <c r="IU346" s="47"/>
      <c r="IV346" s="47"/>
      <c r="IW346" s="47"/>
      <c r="IX346" s="47"/>
      <c r="IY346" s="47"/>
      <c r="IZ346" s="47"/>
      <c r="JA346" s="47"/>
      <c r="JB346" s="47"/>
      <c r="JC346" s="47"/>
      <c r="JD346" s="47"/>
      <c r="JE346" s="47"/>
      <c r="JF346" s="47"/>
      <c r="JG346" s="47"/>
      <c r="JH346" s="47"/>
      <c r="JI346" s="47"/>
      <c r="JJ346" s="47"/>
      <c r="JK346" s="47"/>
      <c r="JL346" s="47"/>
      <c r="JM346" s="47"/>
      <c r="JN346" s="47"/>
      <c r="JO346" s="47"/>
      <c r="JP346" s="47"/>
      <c r="JQ346" s="47"/>
      <c r="JR346" s="47"/>
      <c r="JS346" s="47"/>
      <c r="JT346" s="47"/>
      <c r="JU346" s="47"/>
      <c r="JV346" s="47"/>
      <c r="JW346" s="47"/>
      <c r="JX346" s="47"/>
      <c r="JY346" s="47"/>
      <c r="JZ346" s="47"/>
      <c r="KA346" s="47"/>
      <c r="KB346" s="47"/>
      <c r="KC346" s="47"/>
      <c r="KD346" s="47"/>
      <c r="KE346" s="47"/>
      <c r="KF346" s="47"/>
      <c r="KG346" s="47"/>
      <c r="KH346" s="47"/>
      <c r="KI346" s="47"/>
      <c r="KJ346" s="47"/>
      <c r="KK346" s="47"/>
      <c r="KL346" s="47"/>
      <c r="KM346" s="47"/>
      <c r="KN346" s="47"/>
      <c r="KO346" s="47"/>
      <c r="KP346" s="47"/>
      <c r="KQ346" s="47"/>
      <c r="KR346" s="47"/>
      <c r="KS346" s="47"/>
      <c r="KT346" s="47"/>
      <c r="KU346" s="47"/>
      <c r="KV346" s="47"/>
      <c r="KW346" s="47"/>
      <c r="KX346" s="47"/>
      <c r="KY346" s="47"/>
      <c r="KZ346" s="47"/>
      <c r="LA346" s="47"/>
      <c r="LB346" s="47"/>
      <c r="LC346" s="47"/>
      <c r="LD346" s="47"/>
      <c r="LE346" s="47"/>
      <c r="LF346" s="47"/>
      <c r="LG346" s="47"/>
      <c r="LH346" s="47"/>
      <c r="LI346" s="47"/>
      <c r="LJ346" s="47"/>
      <c r="LK346" s="47"/>
      <c r="LL346" s="47"/>
      <c r="LM346" s="47"/>
      <c r="LN346" s="47"/>
      <c r="LO346" s="47"/>
      <c r="LP346" s="47"/>
      <c r="LQ346" s="47"/>
      <c r="LR346" s="47"/>
      <c r="LS346" s="47"/>
      <c r="LT346" s="47"/>
      <c r="LU346" s="47"/>
      <c r="LV346" s="47"/>
      <c r="LW346" s="47"/>
      <c r="LX346" s="47"/>
      <c r="LY346" s="47"/>
      <c r="LZ346" s="47"/>
      <c r="MA346" s="47"/>
      <c r="MB346" s="47"/>
      <c r="MC346" s="47"/>
      <c r="MD346" s="47"/>
      <c r="ME346" s="47"/>
      <c r="MF346" s="47"/>
      <c r="MG346" s="47"/>
      <c r="MH346" s="47"/>
      <c r="MI346" s="47"/>
      <c r="MJ346" s="47"/>
      <c r="MK346" s="47"/>
      <c r="ML346" s="47"/>
      <c r="MM346" s="47"/>
      <c r="MN346" s="47"/>
      <c r="MO346" s="47"/>
      <c r="MP346" s="47"/>
      <c r="MQ346" s="47"/>
      <c r="MR346" s="47"/>
      <c r="MS346" s="47"/>
      <c r="MT346" s="47"/>
      <c r="MU346" s="47"/>
      <c r="MV346" s="47"/>
      <c r="MW346" s="47"/>
      <c r="MX346" s="47"/>
      <c r="MY346" s="47"/>
      <c r="MZ346" s="47"/>
      <c r="NA346" s="47"/>
      <c r="NB346" s="47"/>
      <c r="NC346" s="47"/>
      <c r="ND346" s="47"/>
      <c r="NE346" s="47"/>
      <c r="NF346" s="47"/>
      <c r="NG346" s="47"/>
      <c r="NH346" s="47"/>
      <c r="NI346" s="47"/>
      <c r="NJ346" s="47"/>
      <c r="NK346" s="47"/>
      <c r="NL346" s="47"/>
      <c r="NM346" s="47"/>
      <c r="NN346" s="47"/>
      <c r="NO346" s="47"/>
      <c r="NP346" s="47"/>
      <c r="NQ346" s="47"/>
      <c r="NR346" s="47"/>
      <c r="NS346" s="47"/>
      <c r="NT346" s="47"/>
      <c r="NU346" s="47"/>
      <c r="NV346" s="47"/>
      <c r="NW346" s="47"/>
      <c r="NX346" s="47"/>
      <c r="NY346" s="47"/>
      <c r="NZ346" s="47"/>
      <c r="OA346" s="47"/>
      <c r="OB346" s="47"/>
      <c r="OC346" s="47"/>
      <c r="OD346" s="47"/>
      <c r="OE346" s="47"/>
      <c r="OF346" s="47"/>
      <c r="OG346" s="47"/>
      <c r="OH346" s="47"/>
      <c r="OI346" s="47"/>
      <c r="OJ346" s="47"/>
      <c r="OK346" s="47"/>
      <c r="OL346" s="47"/>
      <c r="OM346" s="47"/>
      <c r="ON346" s="47"/>
      <c r="OO346" s="47"/>
      <c r="OP346" s="47"/>
      <c r="OQ346" s="47"/>
      <c r="OR346" s="47"/>
      <c r="OS346" s="47"/>
      <c r="OT346" s="47"/>
      <c r="OU346" s="47"/>
      <c r="OV346" s="47"/>
      <c r="OW346" s="47"/>
      <c r="OX346" s="47"/>
      <c r="OY346" s="47"/>
      <c r="OZ346" s="47"/>
      <c r="PA346" s="47"/>
      <c r="PB346" s="47"/>
      <c r="PC346" s="47"/>
      <c r="PD346" s="47"/>
      <c r="PE346" s="47"/>
      <c r="PF346" s="47"/>
      <c r="PG346" s="47"/>
      <c r="PH346" s="47"/>
      <c r="PI346" s="47"/>
      <c r="PJ346" s="47"/>
      <c r="PK346" s="47"/>
      <c r="PL346" s="47"/>
      <c r="PM346" s="47"/>
      <c r="PN346" s="47"/>
      <c r="PO346" s="47"/>
      <c r="PP346" s="47"/>
      <c r="PQ346" s="47"/>
      <c r="PR346" s="47"/>
      <c r="PS346" s="47"/>
      <c r="PT346" s="47"/>
      <c r="PU346" s="47"/>
      <c r="PV346" s="47"/>
      <c r="PW346" s="47"/>
      <c r="PX346" s="47"/>
      <c r="PY346" s="47"/>
      <c r="PZ346" s="47"/>
      <c r="QA346" s="47"/>
      <c r="QB346" s="47"/>
      <c r="QC346" s="47"/>
      <c r="QD346" s="47"/>
      <c r="QE346" s="47"/>
      <c r="QF346" s="47"/>
      <c r="QG346" s="47"/>
      <c r="QH346" s="47"/>
      <c r="QI346" s="47"/>
      <c r="QJ346" s="47"/>
      <c r="QK346" s="47"/>
      <c r="QL346" s="47"/>
      <c r="QM346" s="47"/>
      <c r="QN346" s="47"/>
      <c r="QO346" s="47"/>
      <c r="QP346" s="47"/>
      <c r="QQ346" s="47"/>
      <c r="QR346" s="47"/>
      <c r="QS346" s="47"/>
      <c r="QT346" s="47"/>
      <c r="QU346" s="47"/>
      <c r="QV346" s="47"/>
      <c r="QW346" s="47"/>
      <c r="QX346" s="47"/>
      <c r="QY346" s="47"/>
      <c r="QZ346" s="47"/>
      <c r="RA346" s="47"/>
      <c r="RB346" s="47"/>
      <c r="RC346" s="47"/>
      <c r="RD346" s="47"/>
      <c r="RE346" s="47"/>
      <c r="RF346" s="47"/>
      <c r="RG346" s="47"/>
      <c r="RH346" s="47"/>
      <c r="RI346" s="47"/>
      <c r="RJ346" s="47"/>
      <c r="RK346" s="47"/>
      <c r="RL346" s="47"/>
      <c r="RM346" s="47"/>
      <c r="RN346" s="47"/>
      <c r="RO346" s="47"/>
      <c r="RP346" s="47"/>
      <c r="RQ346" s="47"/>
      <c r="RR346" s="47"/>
      <c r="RS346" s="47"/>
      <c r="RT346" s="47"/>
      <c r="RU346" s="47"/>
      <c r="RV346" s="47"/>
      <c r="RW346" s="47"/>
      <c r="RX346" s="47"/>
      <c r="RY346" s="47"/>
      <c r="RZ346" s="47"/>
      <c r="SA346" s="47"/>
    </row>
    <row r="347" spans="1:495" s="48" customFormat="1" ht="45" customHeight="1">
      <c r="A347" s="133"/>
      <c r="B347" s="86"/>
      <c r="C347" s="35" t="s">
        <v>8</v>
      </c>
      <c r="D347" s="20">
        <v>0</v>
      </c>
      <c r="E347" s="20">
        <v>0</v>
      </c>
      <c r="F347" s="20">
        <v>0</v>
      </c>
      <c r="G347" s="1">
        <v>0</v>
      </c>
      <c r="H347" s="86"/>
      <c r="I347" s="86"/>
      <c r="J347" s="89"/>
      <c r="K347" s="80"/>
      <c r="L347" s="75"/>
      <c r="M347" s="83"/>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c r="BC347" s="47"/>
      <c r="BD347" s="47"/>
      <c r="BE347" s="47"/>
      <c r="BF347" s="47"/>
      <c r="BG347" s="47"/>
      <c r="BH347" s="47"/>
      <c r="BI347" s="47"/>
      <c r="BJ347" s="47"/>
      <c r="BK347" s="47"/>
      <c r="BL347" s="47"/>
      <c r="BM347" s="47"/>
      <c r="BN347" s="47"/>
      <c r="BO347" s="47"/>
      <c r="BP347" s="47"/>
      <c r="BQ347" s="47"/>
      <c r="BR347" s="47"/>
      <c r="BS347" s="47"/>
      <c r="BT347" s="47"/>
      <c r="BU347" s="47"/>
      <c r="BV347" s="47"/>
      <c r="BW347" s="47"/>
      <c r="BX347" s="47"/>
      <c r="BY347" s="47"/>
      <c r="BZ347" s="47"/>
      <c r="CA347" s="47"/>
      <c r="CB347" s="47"/>
      <c r="CC347" s="47"/>
      <c r="CD347" s="47"/>
      <c r="CE347" s="47"/>
      <c r="CF347" s="47"/>
      <c r="CG347" s="47"/>
      <c r="CH347" s="47"/>
      <c r="CI347" s="47"/>
      <c r="CJ347" s="47"/>
      <c r="CK347" s="47"/>
      <c r="CL347" s="47"/>
      <c r="CM347" s="47"/>
      <c r="CN347" s="47"/>
      <c r="CO347" s="47"/>
      <c r="CP347" s="47"/>
      <c r="CQ347" s="47"/>
      <c r="CR347" s="47"/>
      <c r="CS347" s="47"/>
      <c r="CT347" s="47"/>
      <c r="CU347" s="47"/>
      <c r="CV347" s="47"/>
      <c r="CW347" s="47"/>
      <c r="CX347" s="47"/>
      <c r="CY347" s="47"/>
      <c r="CZ347" s="47"/>
      <c r="DA347" s="47"/>
      <c r="DB347" s="47"/>
      <c r="DC347" s="47"/>
      <c r="DD347" s="47"/>
      <c r="DE347" s="47"/>
      <c r="DF347" s="47"/>
      <c r="DG347" s="47"/>
      <c r="DH347" s="47"/>
      <c r="DI347" s="47"/>
      <c r="DJ347" s="47"/>
      <c r="DK347" s="47"/>
      <c r="DL347" s="47"/>
      <c r="DM347" s="47"/>
      <c r="DN347" s="47"/>
      <c r="DO347" s="47"/>
      <c r="DP347" s="47"/>
      <c r="DQ347" s="47"/>
      <c r="DR347" s="47"/>
      <c r="DS347" s="47"/>
      <c r="DT347" s="47"/>
      <c r="DU347" s="47"/>
      <c r="DV347" s="47"/>
      <c r="DW347" s="47"/>
      <c r="DX347" s="47"/>
      <c r="DY347" s="47"/>
      <c r="DZ347" s="47"/>
      <c r="EA347" s="47"/>
      <c r="EB347" s="47"/>
      <c r="EC347" s="47"/>
      <c r="ED347" s="47"/>
      <c r="EE347" s="47"/>
      <c r="EF347" s="47"/>
      <c r="EG347" s="47"/>
      <c r="EH347" s="47"/>
      <c r="EI347" s="47"/>
      <c r="EJ347" s="47"/>
      <c r="EK347" s="47"/>
      <c r="EL347" s="47"/>
      <c r="EM347" s="47"/>
      <c r="EN347" s="47"/>
      <c r="EO347" s="47"/>
      <c r="EP347" s="47"/>
      <c r="EQ347" s="47"/>
      <c r="ER347" s="47"/>
      <c r="ES347" s="47"/>
      <c r="ET347" s="47"/>
      <c r="EU347" s="47"/>
      <c r="EV347" s="47"/>
      <c r="EW347" s="47"/>
      <c r="EX347" s="47"/>
      <c r="EY347" s="47"/>
      <c r="EZ347" s="47"/>
      <c r="FA347" s="47"/>
      <c r="FB347" s="47"/>
      <c r="FC347" s="47"/>
      <c r="FD347" s="47"/>
      <c r="FE347" s="47"/>
      <c r="FF347" s="47"/>
      <c r="FG347" s="47"/>
      <c r="FH347" s="47"/>
      <c r="FI347" s="47"/>
      <c r="FJ347" s="47"/>
      <c r="FK347" s="47"/>
      <c r="FL347" s="47"/>
      <c r="FM347" s="47"/>
      <c r="FN347" s="47"/>
      <c r="FO347" s="47"/>
      <c r="FP347" s="47"/>
      <c r="FQ347" s="47"/>
      <c r="FR347" s="47"/>
      <c r="FS347" s="47"/>
      <c r="FT347" s="47"/>
      <c r="FU347" s="47"/>
      <c r="FV347" s="47"/>
      <c r="FW347" s="47"/>
      <c r="FX347" s="47"/>
      <c r="FY347" s="47"/>
      <c r="FZ347" s="47"/>
      <c r="GA347" s="47"/>
      <c r="GB347" s="47"/>
      <c r="GC347" s="47"/>
      <c r="GD347" s="47"/>
      <c r="GE347" s="47"/>
      <c r="GF347" s="47"/>
      <c r="GG347" s="47"/>
      <c r="GH347" s="47"/>
      <c r="GI347" s="47"/>
      <c r="GJ347" s="47"/>
      <c r="GK347" s="47"/>
      <c r="GL347" s="47"/>
      <c r="GM347" s="47"/>
      <c r="GN347" s="47"/>
      <c r="GO347" s="47"/>
      <c r="GP347" s="47"/>
      <c r="GQ347" s="47"/>
      <c r="GR347" s="47"/>
      <c r="GS347" s="47"/>
      <c r="GT347" s="47"/>
      <c r="GU347" s="47"/>
      <c r="GV347" s="47"/>
      <c r="GW347" s="47"/>
      <c r="GX347" s="47"/>
      <c r="GY347" s="47"/>
      <c r="GZ347" s="47"/>
      <c r="HA347" s="47"/>
      <c r="HB347" s="47"/>
      <c r="HC347" s="47"/>
      <c r="HD347" s="47"/>
      <c r="HE347" s="47"/>
      <c r="HF347" s="47"/>
      <c r="HG347" s="47"/>
      <c r="HH347" s="47"/>
      <c r="HI347" s="47"/>
      <c r="HJ347" s="47"/>
      <c r="HK347" s="47"/>
      <c r="HL347" s="47"/>
      <c r="HM347" s="47"/>
      <c r="HN347" s="47"/>
      <c r="HO347" s="47"/>
      <c r="HP347" s="47"/>
      <c r="HQ347" s="47"/>
      <c r="HR347" s="47"/>
      <c r="HS347" s="47"/>
      <c r="HT347" s="47"/>
      <c r="HU347" s="47"/>
      <c r="HV347" s="47"/>
      <c r="HW347" s="47"/>
      <c r="HX347" s="47"/>
      <c r="HY347" s="47"/>
      <c r="HZ347" s="47"/>
      <c r="IA347" s="47"/>
      <c r="IB347" s="47"/>
      <c r="IC347" s="47"/>
      <c r="ID347" s="47"/>
      <c r="IE347" s="47"/>
      <c r="IF347" s="47"/>
      <c r="IG347" s="47"/>
      <c r="IH347" s="47"/>
      <c r="II347" s="47"/>
      <c r="IJ347" s="47"/>
      <c r="IK347" s="47"/>
      <c r="IL347" s="47"/>
      <c r="IM347" s="47"/>
      <c r="IN347" s="47"/>
      <c r="IO347" s="47"/>
      <c r="IP347" s="47"/>
      <c r="IQ347" s="47"/>
      <c r="IR347" s="47"/>
      <c r="IS347" s="47"/>
      <c r="IT347" s="47"/>
      <c r="IU347" s="47"/>
      <c r="IV347" s="47"/>
      <c r="IW347" s="47"/>
      <c r="IX347" s="47"/>
      <c r="IY347" s="47"/>
      <c r="IZ347" s="47"/>
      <c r="JA347" s="47"/>
      <c r="JB347" s="47"/>
      <c r="JC347" s="47"/>
      <c r="JD347" s="47"/>
      <c r="JE347" s="47"/>
      <c r="JF347" s="47"/>
      <c r="JG347" s="47"/>
      <c r="JH347" s="47"/>
      <c r="JI347" s="47"/>
      <c r="JJ347" s="47"/>
      <c r="JK347" s="47"/>
      <c r="JL347" s="47"/>
      <c r="JM347" s="47"/>
      <c r="JN347" s="47"/>
      <c r="JO347" s="47"/>
      <c r="JP347" s="47"/>
      <c r="JQ347" s="47"/>
      <c r="JR347" s="47"/>
      <c r="JS347" s="47"/>
      <c r="JT347" s="47"/>
      <c r="JU347" s="47"/>
      <c r="JV347" s="47"/>
      <c r="JW347" s="47"/>
      <c r="JX347" s="47"/>
      <c r="JY347" s="47"/>
      <c r="JZ347" s="47"/>
      <c r="KA347" s="47"/>
      <c r="KB347" s="47"/>
      <c r="KC347" s="47"/>
      <c r="KD347" s="47"/>
      <c r="KE347" s="47"/>
      <c r="KF347" s="47"/>
      <c r="KG347" s="47"/>
      <c r="KH347" s="47"/>
      <c r="KI347" s="47"/>
      <c r="KJ347" s="47"/>
      <c r="KK347" s="47"/>
      <c r="KL347" s="47"/>
      <c r="KM347" s="47"/>
      <c r="KN347" s="47"/>
      <c r="KO347" s="47"/>
      <c r="KP347" s="47"/>
      <c r="KQ347" s="47"/>
      <c r="KR347" s="47"/>
      <c r="KS347" s="47"/>
      <c r="KT347" s="47"/>
      <c r="KU347" s="47"/>
      <c r="KV347" s="47"/>
      <c r="KW347" s="47"/>
      <c r="KX347" s="47"/>
      <c r="KY347" s="47"/>
      <c r="KZ347" s="47"/>
      <c r="LA347" s="47"/>
      <c r="LB347" s="47"/>
      <c r="LC347" s="47"/>
      <c r="LD347" s="47"/>
      <c r="LE347" s="47"/>
      <c r="LF347" s="47"/>
      <c r="LG347" s="47"/>
      <c r="LH347" s="47"/>
      <c r="LI347" s="47"/>
      <c r="LJ347" s="47"/>
      <c r="LK347" s="47"/>
      <c r="LL347" s="47"/>
      <c r="LM347" s="47"/>
      <c r="LN347" s="47"/>
      <c r="LO347" s="47"/>
      <c r="LP347" s="47"/>
      <c r="LQ347" s="47"/>
      <c r="LR347" s="47"/>
      <c r="LS347" s="47"/>
      <c r="LT347" s="47"/>
      <c r="LU347" s="47"/>
      <c r="LV347" s="47"/>
      <c r="LW347" s="47"/>
      <c r="LX347" s="47"/>
      <c r="LY347" s="47"/>
      <c r="LZ347" s="47"/>
      <c r="MA347" s="47"/>
      <c r="MB347" s="47"/>
      <c r="MC347" s="47"/>
      <c r="MD347" s="47"/>
      <c r="ME347" s="47"/>
      <c r="MF347" s="47"/>
      <c r="MG347" s="47"/>
      <c r="MH347" s="47"/>
      <c r="MI347" s="47"/>
      <c r="MJ347" s="47"/>
      <c r="MK347" s="47"/>
      <c r="ML347" s="47"/>
      <c r="MM347" s="47"/>
      <c r="MN347" s="47"/>
      <c r="MO347" s="47"/>
      <c r="MP347" s="47"/>
      <c r="MQ347" s="47"/>
      <c r="MR347" s="47"/>
      <c r="MS347" s="47"/>
      <c r="MT347" s="47"/>
      <c r="MU347" s="47"/>
      <c r="MV347" s="47"/>
      <c r="MW347" s="47"/>
      <c r="MX347" s="47"/>
      <c r="MY347" s="47"/>
      <c r="MZ347" s="47"/>
      <c r="NA347" s="47"/>
      <c r="NB347" s="47"/>
      <c r="NC347" s="47"/>
      <c r="ND347" s="47"/>
      <c r="NE347" s="47"/>
      <c r="NF347" s="47"/>
      <c r="NG347" s="47"/>
      <c r="NH347" s="47"/>
      <c r="NI347" s="47"/>
      <c r="NJ347" s="47"/>
      <c r="NK347" s="47"/>
      <c r="NL347" s="47"/>
      <c r="NM347" s="47"/>
      <c r="NN347" s="47"/>
      <c r="NO347" s="47"/>
      <c r="NP347" s="47"/>
      <c r="NQ347" s="47"/>
      <c r="NR347" s="47"/>
      <c r="NS347" s="47"/>
      <c r="NT347" s="47"/>
      <c r="NU347" s="47"/>
      <c r="NV347" s="47"/>
      <c r="NW347" s="47"/>
      <c r="NX347" s="47"/>
      <c r="NY347" s="47"/>
      <c r="NZ347" s="47"/>
      <c r="OA347" s="47"/>
      <c r="OB347" s="47"/>
      <c r="OC347" s="47"/>
      <c r="OD347" s="47"/>
      <c r="OE347" s="47"/>
      <c r="OF347" s="47"/>
      <c r="OG347" s="47"/>
      <c r="OH347" s="47"/>
      <c r="OI347" s="47"/>
      <c r="OJ347" s="47"/>
      <c r="OK347" s="47"/>
      <c r="OL347" s="47"/>
      <c r="OM347" s="47"/>
      <c r="ON347" s="47"/>
      <c r="OO347" s="47"/>
      <c r="OP347" s="47"/>
      <c r="OQ347" s="47"/>
      <c r="OR347" s="47"/>
      <c r="OS347" s="47"/>
      <c r="OT347" s="47"/>
      <c r="OU347" s="47"/>
      <c r="OV347" s="47"/>
      <c r="OW347" s="47"/>
      <c r="OX347" s="47"/>
      <c r="OY347" s="47"/>
      <c r="OZ347" s="47"/>
      <c r="PA347" s="47"/>
      <c r="PB347" s="47"/>
      <c r="PC347" s="47"/>
      <c r="PD347" s="47"/>
      <c r="PE347" s="47"/>
      <c r="PF347" s="47"/>
      <c r="PG347" s="47"/>
      <c r="PH347" s="47"/>
      <c r="PI347" s="47"/>
      <c r="PJ347" s="47"/>
      <c r="PK347" s="47"/>
      <c r="PL347" s="47"/>
      <c r="PM347" s="47"/>
      <c r="PN347" s="47"/>
      <c r="PO347" s="47"/>
      <c r="PP347" s="47"/>
      <c r="PQ347" s="47"/>
      <c r="PR347" s="47"/>
      <c r="PS347" s="47"/>
      <c r="PT347" s="47"/>
      <c r="PU347" s="47"/>
      <c r="PV347" s="47"/>
      <c r="PW347" s="47"/>
      <c r="PX347" s="47"/>
      <c r="PY347" s="47"/>
      <c r="PZ347" s="47"/>
      <c r="QA347" s="47"/>
      <c r="QB347" s="47"/>
      <c r="QC347" s="47"/>
      <c r="QD347" s="47"/>
      <c r="QE347" s="47"/>
      <c r="QF347" s="47"/>
      <c r="QG347" s="47"/>
      <c r="QH347" s="47"/>
      <c r="QI347" s="47"/>
      <c r="QJ347" s="47"/>
      <c r="QK347" s="47"/>
      <c r="QL347" s="47"/>
      <c r="QM347" s="47"/>
      <c r="QN347" s="47"/>
      <c r="QO347" s="47"/>
      <c r="QP347" s="47"/>
      <c r="QQ347" s="47"/>
      <c r="QR347" s="47"/>
      <c r="QS347" s="47"/>
      <c r="QT347" s="47"/>
      <c r="QU347" s="47"/>
      <c r="QV347" s="47"/>
      <c r="QW347" s="47"/>
      <c r="QX347" s="47"/>
      <c r="QY347" s="47"/>
      <c r="QZ347" s="47"/>
      <c r="RA347" s="47"/>
      <c r="RB347" s="47"/>
      <c r="RC347" s="47"/>
      <c r="RD347" s="47"/>
      <c r="RE347" s="47"/>
      <c r="RF347" s="47"/>
      <c r="RG347" s="47"/>
      <c r="RH347" s="47"/>
      <c r="RI347" s="47"/>
      <c r="RJ347" s="47"/>
      <c r="RK347" s="47"/>
      <c r="RL347" s="47"/>
      <c r="RM347" s="47"/>
      <c r="RN347" s="47"/>
      <c r="RO347" s="47"/>
      <c r="RP347" s="47"/>
      <c r="RQ347" s="47"/>
      <c r="RR347" s="47"/>
      <c r="RS347" s="47"/>
      <c r="RT347" s="47"/>
      <c r="RU347" s="47"/>
      <c r="RV347" s="47"/>
      <c r="RW347" s="47"/>
      <c r="RX347" s="47"/>
      <c r="RY347" s="47"/>
      <c r="RZ347" s="47"/>
      <c r="SA347" s="47"/>
    </row>
    <row r="348" spans="1:495" s="48" customFormat="1" ht="15" customHeight="1">
      <c r="A348" s="131" t="s">
        <v>240</v>
      </c>
      <c r="B348" s="94" t="s">
        <v>206</v>
      </c>
      <c r="C348" s="35" t="s">
        <v>4</v>
      </c>
      <c r="D348" s="23">
        <v>37400</v>
      </c>
      <c r="E348" s="27">
        <f>SUM(E349:E352)</f>
        <v>826.3</v>
      </c>
      <c r="F348" s="27">
        <v>826.3</v>
      </c>
      <c r="G348" s="1">
        <f>F348/D348</f>
        <v>2.2093582887700535E-2</v>
      </c>
      <c r="H348" s="94" t="s">
        <v>241</v>
      </c>
      <c r="I348" s="94" t="s">
        <v>395</v>
      </c>
      <c r="J348" s="78" t="s">
        <v>146</v>
      </c>
      <c r="K348" s="78" t="s">
        <v>242</v>
      </c>
      <c r="L348" s="78" t="s">
        <v>370</v>
      </c>
      <c r="M348" s="81">
        <v>809</v>
      </c>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47"/>
      <c r="BB348" s="47"/>
      <c r="BC348" s="47"/>
      <c r="BD348" s="47"/>
      <c r="BE348" s="47"/>
      <c r="BF348" s="47"/>
      <c r="BG348" s="47"/>
      <c r="BH348" s="47"/>
      <c r="BI348" s="47"/>
      <c r="BJ348" s="47"/>
      <c r="BK348" s="47"/>
      <c r="BL348" s="47"/>
      <c r="BM348" s="47"/>
      <c r="BN348" s="47"/>
      <c r="BO348" s="47"/>
      <c r="BP348" s="47"/>
      <c r="BQ348" s="47"/>
      <c r="BR348" s="47"/>
      <c r="BS348" s="47"/>
      <c r="BT348" s="47"/>
      <c r="BU348" s="47"/>
      <c r="BV348" s="47"/>
      <c r="BW348" s="47"/>
      <c r="BX348" s="47"/>
      <c r="BY348" s="47"/>
      <c r="BZ348" s="47"/>
      <c r="CA348" s="47"/>
      <c r="CB348" s="47"/>
      <c r="CC348" s="47"/>
      <c r="CD348" s="47"/>
      <c r="CE348" s="47"/>
      <c r="CF348" s="47"/>
      <c r="CG348" s="47"/>
      <c r="CH348" s="47"/>
      <c r="CI348" s="47"/>
      <c r="CJ348" s="47"/>
      <c r="CK348" s="47"/>
      <c r="CL348" s="47"/>
      <c r="CM348" s="47"/>
      <c r="CN348" s="47"/>
      <c r="CO348" s="47"/>
      <c r="CP348" s="47"/>
      <c r="CQ348" s="47"/>
      <c r="CR348" s="47"/>
      <c r="CS348" s="47"/>
      <c r="CT348" s="47"/>
      <c r="CU348" s="47"/>
      <c r="CV348" s="47"/>
      <c r="CW348" s="47"/>
      <c r="CX348" s="47"/>
      <c r="CY348" s="47"/>
      <c r="CZ348" s="47"/>
      <c r="DA348" s="47"/>
      <c r="DB348" s="47"/>
      <c r="DC348" s="47"/>
      <c r="DD348" s="47"/>
      <c r="DE348" s="47"/>
      <c r="DF348" s="47"/>
      <c r="DG348" s="47"/>
      <c r="DH348" s="47"/>
      <c r="DI348" s="47"/>
      <c r="DJ348" s="47"/>
      <c r="DK348" s="47"/>
      <c r="DL348" s="47"/>
      <c r="DM348" s="47"/>
      <c r="DN348" s="47"/>
      <c r="DO348" s="47"/>
      <c r="DP348" s="47"/>
      <c r="DQ348" s="47"/>
      <c r="DR348" s="47"/>
      <c r="DS348" s="47"/>
      <c r="DT348" s="47"/>
      <c r="DU348" s="47"/>
      <c r="DV348" s="47"/>
      <c r="DW348" s="47"/>
      <c r="DX348" s="47"/>
      <c r="DY348" s="47"/>
      <c r="DZ348" s="47"/>
      <c r="EA348" s="47"/>
      <c r="EB348" s="47"/>
      <c r="EC348" s="47"/>
      <c r="ED348" s="47"/>
      <c r="EE348" s="47"/>
      <c r="EF348" s="47"/>
      <c r="EG348" s="47"/>
      <c r="EH348" s="47"/>
      <c r="EI348" s="47"/>
      <c r="EJ348" s="47"/>
      <c r="EK348" s="47"/>
      <c r="EL348" s="47"/>
      <c r="EM348" s="47"/>
      <c r="EN348" s="47"/>
      <c r="EO348" s="47"/>
      <c r="EP348" s="47"/>
      <c r="EQ348" s="47"/>
      <c r="ER348" s="47"/>
      <c r="ES348" s="47"/>
      <c r="ET348" s="47"/>
      <c r="EU348" s="47"/>
      <c r="EV348" s="47"/>
      <c r="EW348" s="47"/>
      <c r="EX348" s="47"/>
      <c r="EY348" s="47"/>
      <c r="EZ348" s="47"/>
      <c r="FA348" s="47"/>
      <c r="FB348" s="47"/>
      <c r="FC348" s="47"/>
      <c r="FD348" s="47"/>
      <c r="FE348" s="47"/>
      <c r="FF348" s="47"/>
      <c r="FG348" s="47"/>
      <c r="FH348" s="47"/>
      <c r="FI348" s="47"/>
      <c r="FJ348" s="47"/>
      <c r="FK348" s="47"/>
      <c r="FL348" s="47"/>
      <c r="FM348" s="47"/>
      <c r="FN348" s="47"/>
      <c r="FO348" s="47"/>
      <c r="FP348" s="47"/>
      <c r="FQ348" s="47"/>
      <c r="FR348" s="47"/>
      <c r="FS348" s="47"/>
      <c r="FT348" s="47"/>
      <c r="FU348" s="47"/>
      <c r="FV348" s="47"/>
      <c r="FW348" s="47"/>
      <c r="FX348" s="47"/>
      <c r="FY348" s="47"/>
      <c r="FZ348" s="47"/>
      <c r="GA348" s="47"/>
      <c r="GB348" s="47"/>
      <c r="GC348" s="47"/>
      <c r="GD348" s="47"/>
      <c r="GE348" s="47"/>
      <c r="GF348" s="47"/>
      <c r="GG348" s="47"/>
      <c r="GH348" s="47"/>
      <c r="GI348" s="47"/>
      <c r="GJ348" s="47"/>
      <c r="GK348" s="47"/>
      <c r="GL348" s="47"/>
      <c r="GM348" s="47"/>
      <c r="GN348" s="47"/>
      <c r="GO348" s="47"/>
      <c r="GP348" s="47"/>
      <c r="GQ348" s="47"/>
      <c r="GR348" s="47"/>
      <c r="GS348" s="47"/>
      <c r="GT348" s="47"/>
      <c r="GU348" s="47"/>
      <c r="GV348" s="47"/>
      <c r="GW348" s="47"/>
      <c r="GX348" s="47"/>
      <c r="GY348" s="47"/>
      <c r="GZ348" s="47"/>
      <c r="HA348" s="47"/>
      <c r="HB348" s="47"/>
      <c r="HC348" s="47"/>
      <c r="HD348" s="47"/>
      <c r="HE348" s="47"/>
      <c r="HF348" s="47"/>
      <c r="HG348" s="47"/>
      <c r="HH348" s="47"/>
      <c r="HI348" s="47"/>
      <c r="HJ348" s="47"/>
      <c r="HK348" s="47"/>
      <c r="HL348" s="47"/>
      <c r="HM348" s="47"/>
      <c r="HN348" s="47"/>
      <c r="HO348" s="47"/>
      <c r="HP348" s="47"/>
      <c r="HQ348" s="47"/>
      <c r="HR348" s="47"/>
      <c r="HS348" s="47"/>
      <c r="HT348" s="47"/>
      <c r="HU348" s="47"/>
      <c r="HV348" s="47"/>
      <c r="HW348" s="47"/>
      <c r="HX348" s="47"/>
      <c r="HY348" s="47"/>
      <c r="HZ348" s="47"/>
      <c r="IA348" s="47"/>
      <c r="IB348" s="47"/>
      <c r="IC348" s="47"/>
      <c r="ID348" s="47"/>
      <c r="IE348" s="47"/>
      <c r="IF348" s="47"/>
      <c r="IG348" s="47"/>
      <c r="IH348" s="47"/>
      <c r="II348" s="47"/>
      <c r="IJ348" s="47"/>
      <c r="IK348" s="47"/>
      <c r="IL348" s="47"/>
      <c r="IM348" s="47"/>
      <c r="IN348" s="47"/>
      <c r="IO348" s="47"/>
      <c r="IP348" s="47"/>
      <c r="IQ348" s="47"/>
      <c r="IR348" s="47"/>
      <c r="IS348" s="47"/>
      <c r="IT348" s="47"/>
      <c r="IU348" s="47"/>
      <c r="IV348" s="47"/>
      <c r="IW348" s="47"/>
      <c r="IX348" s="47"/>
      <c r="IY348" s="47"/>
      <c r="IZ348" s="47"/>
      <c r="JA348" s="47"/>
      <c r="JB348" s="47"/>
      <c r="JC348" s="47"/>
      <c r="JD348" s="47"/>
      <c r="JE348" s="47"/>
      <c r="JF348" s="47"/>
      <c r="JG348" s="47"/>
      <c r="JH348" s="47"/>
      <c r="JI348" s="47"/>
      <c r="JJ348" s="47"/>
      <c r="JK348" s="47"/>
      <c r="JL348" s="47"/>
      <c r="JM348" s="47"/>
      <c r="JN348" s="47"/>
      <c r="JO348" s="47"/>
      <c r="JP348" s="47"/>
      <c r="JQ348" s="47"/>
      <c r="JR348" s="47"/>
      <c r="JS348" s="47"/>
      <c r="JT348" s="47"/>
      <c r="JU348" s="47"/>
      <c r="JV348" s="47"/>
      <c r="JW348" s="47"/>
      <c r="JX348" s="47"/>
      <c r="JY348" s="47"/>
      <c r="JZ348" s="47"/>
      <c r="KA348" s="47"/>
      <c r="KB348" s="47"/>
      <c r="KC348" s="47"/>
      <c r="KD348" s="47"/>
      <c r="KE348" s="47"/>
      <c r="KF348" s="47"/>
      <c r="KG348" s="47"/>
      <c r="KH348" s="47"/>
      <c r="KI348" s="47"/>
      <c r="KJ348" s="47"/>
      <c r="KK348" s="47"/>
      <c r="KL348" s="47"/>
      <c r="KM348" s="47"/>
      <c r="KN348" s="47"/>
      <c r="KO348" s="47"/>
      <c r="KP348" s="47"/>
      <c r="KQ348" s="47"/>
      <c r="KR348" s="47"/>
      <c r="KS348" s="47"/>
      <c r="KT348" s="47"/>
      <c r="KU348" s="47"/>
      <c r="KV348" s="47"/>
      <c r="KW348" s="47"/>
      <c r="KX348" s="47"/>
      <c r="KY348" s="47"/>
      <c r="KZ348" s="47"/>
      <c r="LA348" s="47"/>
      <c r="LB348" s="47"/>
      <c r="LC348" s="47"/>
      <c r="LD348" s="47"/>
      <c r="LE348" s="47"/>
      <c r="LF348" s="47"/>
      <c r="LG348" s="47"/>
      <c r="LH348" s="47"/>
      <c r="LI348" s="47"/>
      <c r="LJ348" s="47"/>
      <c r="LK348" s="47"/>
      <c r="LL348" s="47"/>
      <c r="LM348" s="47"/>
      <c r="LN348" s="47"/>
      <c r="LO348" s="47"/>
      <c r="LP348" s="47"/>
      <c r="LQ348" s="47"/>
      <c r="LR348" s="47"/>
      <c r="LS348" s="47"/>
      <c r="LT348" s="47"/>
      <c r="LU348" s="47"/>
      <c r="LV348" s="47"/>
      <c r="LW348" s="47"/>
      <c r="LX348" s="47"/>
      <c r="LY348" s="47"/>
      <c r="LZ348" s="47"/>
      <c r="MA348" s="47"/>
      <c r="MB348" s="47"/>
      <c r="MC348" s="47"/>
      <c r="MD348" s="47"/>
      <c r="ME348" s="47"/>
      <c r="MF348" s="47"/>
      <c r="MG348" s="47"/>
      <c r="MH348" s="47"/>
      <c r="MI348" s="47"/>
      <c r="MJ348" s="47"/>
      <c r="MK348" s="47"/>
      <c r="ML348" s="47"/>
      <c r="MM348" s="47"/>
      <c r="MN348" s="47"/>
      <c r="MO348" s="47"/>
      <c r="MP348" s="47"/>
      <c r="MQ348" s="47"/>
      <c r="MR348" s="47"/>
      <c r="MS348" s="47"/>
      <c r="MT348" s="47"/>
      <c r="MU348" s="47"/>
      <c r="MV348" s="47"/>
      <c r="MW348" s="47"/>
      <c r="MX348" s="47"/>
      <c r="MY348" s="47"/>
      <c r="MZ348" s="47"/>
      <c r="NA348" s="47"/>
      <c r="NB348" s="47"/>
      <c r="NC348" s="47"/>
      <c r="ND348" s="47"/>
      <c r="NE348" s="47"/>
      <c r="NF348" s="47"/>
      <c r="NG348" s="47"/>
      <c r="NH348" s="47"/>
      <c r="NI348" s="47"/>
      <c r="NJ348" s="47"/>
      <c r="NK348" s="47"/>
      <c r="NL348" s="47"/>
      <c r="NM348" s="47"/>
      <c r="NN348" s="47"/>
      <c r="NO348" s="47"/>
      <c r="NP348" s="47"/>
      <c r="NQ348" s="47"/>
      <c r="NR348" s="47"/>
      <c r="NS348" s="47"/>
      <c r="NT348" s="47"/>
      <c r="NU348" s="47"/>
      <c r="NV348" s="47"/>
      <c r="NW348" s="47"/>
      <c r="NX348" s="47"/>
      <c r="NY348" s="47"/>
      <c r="NZ348" s="47"/>
      <c r="OA348" s="47"/>
      <c r="OB348" s="47"/>
      <c r="OC348" s="47"/>
      <c r="OD348" s="47"/>
      <c r="OE348" s="47"/>
      <c r="OF348" s="47"/>
      <c r="OG348" s="47"/>
      <c r="OH348" s="47"/>
      <c r="OI348" s="47"/>
      <c r="OJ348" s="47"/>
      <c r="OK348" s="47"/>
      <c r="OL348" s="47"/>
      <c r="OM348" s="47"/>
      <c r="ON348" s="47"/>
      <c r="OO348" s="47"/>
      <c r="OP348" s="47"/>
      <c r="OQ348" s="47"/>
      <c r="OR348" s="47"/>
      <c r="OS348" s="47"/>
      <c r="OT348" s="47"/>
      <c r="OU348" s="47"/>
      <c r="OV348" s="47"/>
      <c r="OW348" s="47"/>
      <c r="OX348" s="47"/>
      <c r="OY348" s="47"/>
      <c r="OZ348" s="47"/>
      <c r="PA348" s="47"/>
      <c r="PB348" s="47"/>
      <c r="PC348" s="47"/>
      <c r="PD348" s="47"/>
      <c r="PE348" s="47"/>
      <c r="PF348" s="47"/>
      <c r="PG348" s="47"/>
      <c r="PH348" s="47"/>
      <c r="PI348" s="47"/>
      <c r="PJ348" s="47"/>
      <c r="PK348" s="47"/>
      <c r="PL348" s="47"/>
      <c r="PM348" s="47"/>
      <c r="PN348" s="47"/>
      <c r="PO348" s="47"/>
      <c r="PP348" s="47"/>
      <c r="PQ348" s="47"/>
      <c r="PR348" s="47"/>
      <c r="PS348" s="47"/>
      <c r="PT348" s="47"/>
      <c r="PU348" s="47"/>
      <c r="PV348" s="47"/>
      <c r="PW348" s="47"/>
      <c r="PX348" s="47"/>
      <c r="PY348" s="47"/>
      <c r="PZ348" s="47"/>
      <c r="QA348" s="47"/>
      <c r="QB348" s="47"/>
      <c r="QC348" s="47"/>
      <c r="QD348" s="47"/>
      <c r="QE348" s="47"/>
      <c r="QF348" s="47"/>
      <c r="QG348" s="47"/>
      <c r="QH348" s="47"/>
      <c r="QI348" s="47"/>
      <c r="QJ348" s="47"/>
      <c r="QK348" s="47"/>
      <c r="QL348" s="47"/>
      <c r="QM348" s="47"/>
      <c r="QN348" s="47"/>
      <c r="QO348" s="47"/>
      <c r="QP348" s="47"/>
      <c r="QQ348" s="47"/>
      <c r="QR348" s="47"/>
      <c r="QS348" s="47"/>
      <c r="QT348" s="47"/>
      <c r="QU348" s="47"/>
      <c r="QV348" s="47"/>
      <c r="QW348" s="47"/>
      <c r="QX348" s="47"/>
      <c r="QY348" s="47"/>
      <c r="QZ348" s="47"/>
      <c r="RA348" s="47"/>
      <c r="RB348" s="47"/>
      <c r="RC348" s="47"/>
      <c r="RD348" s="47"/>
      <c r="RE348" s="47"/>
      <c r="RF348" s="47"/>
      <c r="RG348" s="47"/>
      <c r="RH348" s="47"/>
      <c r="RI348" s="47"/>
      <c r="RJ348" s="47"/>
      <c r="RK348" s="47"/>
      <c r="RL348" s="47"/>
      <c r="RM348" s="47"/>
      <c r="RN348" s="47"/>
      <c r="RO348" s="47"/>
      <c r="RP348" s="47"/>
      <c r="RQ348" s="47"/>
      <c r="RR348" s="47"/>
      <c r="RS348" s="47"/>
      <c r="RT348" s="47"/>
      <c r="RU348" s="47"/>
      <c r="RV348" s="47"/>
      <c r="RW348" s="47"/>
      <c r="RX348" s="47"/>
      <c r="RY348" s="47"/>
      <c r="RZ348" s="47"/>
      <c r="SA348" s="47"/>
    </row>
    <row r="349" spans="1:495" s="48" customFormat="1" ht="15" customHeight="1">
      <c r="A349" s="132"/>
      <c r="B349" s="85"/>
      <c r="C349" s="35" t="s">
        <v>5</v>
      </c>
      <c r="D349" s="23">
        <v>37400</v>
      </c>
      <c r="E349" s="27">
        <v>826.3</v>
      </c>
      <c r="F349" s="27">
        <v>826.3</v>
      </c>
      <c r="G349" s="1">
        <f>F349/D349</f>
        <v>2.2093582887700535E-2</v>
      </c>
      <c r="H349" s="85"/>
      <c r="I349" s="85"/>
      <c r="J349" s="79"/>
      <c r="K349" s="79"/>
      <c r="L349" s="79"/>
      <c r="M349" s="82"/>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c r="BC349" s="47"/>
      <c r="BD349" s="47"/>
      <c r="BE349" s="47"/>
      <c r="BF349" s="47"/>
      <c r="BG349" s="47"/>
      <c r="BH349" s="47"/>
      <c r="BI349" s="47"/>
      <c r="BJ349" s="47"/>
      <c r="BK349" s="47"/>
      <c r="BL349" s="47"/>
      <c r="BM349" s="47"/>
      <c r="BN349" s="47"/>
      <c r="BO349" s="47"/>
      <c r="BP349" s="47"/>
      <c r="BQ349" s="47"/>
      <c r="BR349" s="47"/>
      <c r="BS349" s="47"/>
      <c r="BT349" s="47"/>
      <c r="BU349" s="47"/>
      <c r="BV349" s="47"/>
      <c r="BW349" s="47"/>
      <c r="BX349" s="47"/>
      <c r="BY349" s="47"/>
      <c r="BZ349" s="47"/>
      <c r="CA349" s="47"/>
      <c r="CB349" s="47"/>
      <c r="CC349" s="47"/>
      <c r="CD349" s="47"/>
      <c r="CE349" s="47"/>
      <c r="CF349" s="47"/>
      <c r="CG349" s="47"/>
      <c r="CH349" s="47"/>
      <c r="CI349" s="47"/>
      <c r="CJ349" s="47"/>
      <c r="CK349" s="47"/>
      <c r="CL349" s="47"/>
      <c r="CM349" s="47"/>
      <c r="CN349" s="47"/>
      <c r="CO349" s="47"/>
      <c r="CP349" s="47"/>
      <c r="CQ349" s="47"/>
      <c r="CR349" s="47"/>
      <c r="CS349" s="47"/>
      <c r="CT349" s="47"/>
      <c r="CU349" s="47"/>
      <c r="CV349" s="47"/>
      <c r="CW349" s="47"/>
      <c r="CX349" s="47"/>
      <c r="CY349" s="47"/>
      <c r="CZ349" s="47"/>
      <c r="DA349" s="47"/>
      <c r="DB349" s="47"/>
      <c r="DC349" s="47"/>
      <c r="DD349" s="47"/>
      <c r="DE349" s="47"/>
      <c r="DF349" s="47"/>
      <c r="DG349" s="47"/>
      <c r="DH349" s="47"/>
      <c r="DI349" s="47"/>
      <c r="DJ349" s="47"/>
      <c r="DK349" s="47"/>
      <c r="DL349" s="47"/>
      <c r="DM349" s="47"/>
      <c r="DN349" s="47"/>
      <c r="DO349" s="47"/>
      <c r="DP349" s="47"/>
      <c r="DQ349" s="47"/>
      <c r="DR349" s="47"/>
      <c r="DS349" s="47"/>
      <c r="DT349" s="47"/>
      <c r="DU349" s="47"/>
      <c r="DV349" s="47"/>
      <c r="DW349" s="47"/>
      <c r="DX349" s="47"/>
      <c r="DY349" s="47"/>
      <c r="DZ349" s="47"/>
      <c r="EA349" s="47"/>
      <c r="EB349" s="47"/>
      <c r="EC349" s="47"/>
      <c r="ED349" s="47"/>
      <c r="EE349" s="47"/>
      <c r="EF349" s="47"/>
      <c r="EG349" s="47"/>
      <c r="EH349" s="47"/>
      <c r="EI349" s="47"/>
      <c r="EJ349" s="47"/>
      <c r="EK349" s="47"/>
      <c r="EL349" s="47"/>
      <c r="EM349" s="47"/>
      <c r="EN349" s="47"/>
      <c r="EO349" s="47"/>
      <c r="EP349" s="47"/>
      <c r="EQ349" s="47"/>
      <c r="ER349" s="47"/>
      <c r="ES349" s="47"/>
      <c r="ET349" s="47"/>
      <c r="EU349" s="47"/>
      <c r="EV349" s="47"/>
      <c r="EW349" s="47"/>
      <c r="EX349" s="47"/>
      <c r="EY349" s="47"/>
      <c r="EZ349" s="47"/>
      <c r="FA349" s="47"/>
      <c r="FB349" s="47"/>
      <c r="FC349" s="47"/>
      <c r="FD349" s="47"/>
      <c r="FE349" s="47"/>
      <c r="FF349" s="47"/>
      <c r="FG349" s="47"/>
      <c r="FH349" s="47"/>
      <c r="FI349" s="47"/>
      <c r="FJ349" s="47"/>
      <c r="FK349" s="47"/>
      <c r="FL349" s="47"/>
      <c r="FM349" s="47"/>
      <c r="FN349" s="47"/>
      <c r="FO349" s="47"/>
      <c r="FP349" s="47"/>
      <c r="FQ349" s="47"/>
      <c r="FR349" s="47"/>
      <c r="FS349" s="47"/>
      <c r="FT349" s="47"/>
      <c r="FU349" s="47"/>
      <c r="FV349" s="47"/>
      <c r="FW349" s="47"/>
      <c r="FX349" s="47"/>
      <c r="FY349" s="47"/>
      <c r="FZ349" s="47"/>
      <c r="GA349" s="47"/>
      <c r="GB349" s="47"/>
      <c r="GC349" s="47"/>
      <c r="GD349" s="47"/>
      <c r="GE349" s="47"/>
      <c r="GF349" s="47"/>
      <c r="GG349" s="47"/>
      <c r="GH349" s="47"/>
      <c r="GI349" s="47"/>
      <c r="GJ349" s="47"/>
      <c r="GK349" s="47"/>
      <c r="GL349" s="47"/>
      <c r="GM349" s="47"/>
      <c r="GN349" s="47"/>
      <c r="GO349" s="47"/>
      <c r="GP349" s="47"/>
      <c r="GQ349" s="47"/>
      <c r="GR349" s="47"/>
      <c r="GS349" s="47"/>
      <c r="GT349" s="47"/>
      <c r="GU349" s="47"/>
      <c r="GV349" s="47"/>
      <c r="GW349" s="47"/>
      <c r="GX349" s="47"/>
      <c r="GY349" s="47"/>
      <c r="GZ349" s="47"/>
      <c r="HA349" s="47"/>
      <c r="HB349" s="47"/>
      <c r="HC349" s="47"/>
      <c r="HD349" s="47"/>
      <c r="HE349" s="47"/>
      <c r="HF349" s="47"/>
      <c r="HG349" s="47"/>
      <c r="HH349" s="47"/>
      <c r="HI349" s="47"/>
      <c r="HJ349" s="47"/>
      <c r="HK349" s="47"/>
      <c r="HL349" s="47"/>
      <c r="HM349" s="47"/>
      <c r="HN349" s="47"/>
      <c r="HO349" s="47"/>
      <c r="HP349" s="47"/>
      <c r="HQ349" s="47"/>
      <c r="HR349" s="47"/>
      <c r="HS349" s="47"/>
      <c r="HT349" s="47"/>
      <c r="HU349" s="47"/>
      <c r="HV349" s="47"/>
      <c r="HW349" s="47"/>
      <c r="HX349" s="47"/>
      <c r="HY349" s="47"/>
      <c r="HZ349" s="47"/>
      <c r="IA349" s="47"/>
      <c r="IB349" s="47"/>
      <c r="IC349" s="47"/>
      <c r="ID349" s="47"/>
      <c r="IE349" s="47"/>
      <c r="IF349" s="47"/>
      <c r="IG349" s="47"/>
      <c r="IH349" s="47"/>
      <c r="II349" s="47"/>
      <c r="IJ349" s="47"/>
      <c r="IK349" s="47"/>
      <c r="IL349" s="47"/>
      <c r="IM349" s="47"/>
      <c r="IN349" s="47"/>
      <c r="IO349" s="47"/>
      <c r="IP349" s="47"/>
      <c r="IQ349" s="47"/>
      <c r="IR349" s="47"/>
      <c r="IS349" s="47"/>
      <c r="IT349" s="47"/>
      <c r="IU349" s="47"/>
      <c r="IV349" s="47"/>
      <c r="IW349" s="47"/>
      <c r="IX349" s="47"/>
      <c r="IY349" s="47"/>
      <c r="IZ349" s="47"/>
      <c r="JA349" s="47"/>
      <c r="JB349" s="47"/>
      <c r="JC349" s="47"/>
      <c r="JD349" s="47"/>
      <c r="JE349" s="47"/>
      <c r="JF349" s="47"/>
      <c r="JG349" s="47"/>
      <c r="JH349" s="47"/>
      <c r="JI349" s="47"/>
      <c r="JJ349" s="47"/>
      <c r="JK349" s="47"/>
      <c r="JL349" s="47"/>
      <c r="JM349" s="47"/>
      <c r="JN349" s="47"/>
      <c r="JO349" s="47"/>
      <c r="JP349" s="47"/>
      <c r="JQ349" s="47"/>
      <c r="JR349" s="47"/>
      <c r="JS349" s="47"/>
      <c r="JT349" s="47"/>
      <c r="JU349" s="47"/>
      <c r="JV349" s="47"/>
      <c r="JW349" s="47"/>
      <c r="JX349" s="47"/>
      <c r="JY349" s="47"/>
      <c r="JZ349" s="47"/>
      <c r="KA349" s="47"/>
      <c r="KB349" s="47"/>
      <c r="KC349" s="47"/>
      <c r="KD349" s="47"/>
      <c r="KE349" s="47"/>
      <c r="KF349" s="47"/>
      <c r="KG349" s="47"/>
      <c r="KH349" s="47"/>
      <c r="KI349" s="47"/>
      <c r="KJ349" s="47"/>
      <c r="KK349" s="47"/>
      <c r="KL349" s="47"/>
      <c r="KM349" s="47"/>
      <c r="KN349" s="47"/>
      <c r="KO349" s="47"/>
      <c r="KP349" s="47"/>
      <c r="KQ349" s="47"/>
      <c r="KR349" s="47"/>
      <c r="KS349" s="47"/>
      <c r="KT349" s="47"/>
      <c r="KU349" s="47"/>
      <c r="KV349" s="47"/>
      <c r="KW349" s="47"/>
      <c r="KX349" s="47"/>
      <c r="KY349" s="47"/>
      <c r="KZ349" s="47"/>
      <c r="LA349" s="47"/>
      <c r="LB349" s="47"/>
      <c r="LC349" s="47"/>
      <c r="LD349" s="47"/>
      <c r="LE349" s="47"/>
      <c r="LF349" s="47"/>
      <c r="LG349" s="47"/>
      <c r="LH349" s="47"/>
      <c r="LI349" s="47"/>
      <c r="LJ349" s="47"/>
      <c r="LK349" s="47"/>
      <c r="LL349" s="47"/>
      <c r="LM349" s="47"/>
      <c r="LN349" s="47"/>
      <c r="LO349" s="47"/>
      <c r="LP349" s="47"/>
      <c r="LQ349" s="47"/>
      <c r="LR349" s="47"/>
      <c r="LS349" s="47"/>
      <c r="LT349" s="47"/>
      <c r="LU349" s="47"/>
      <c r="LV349" s="47"/>
      <c r="LW349" s="47"/>
      <c r="LX349" s="47"/>
      <c r="LY349" s="47"/>
      <c r="LZ349" s="47"/>
      <c r="MA349" s="47"/>
      <c r="MB349" s="47"/>
      <c r="MC349" s="47"/>
      <c r="MD349" s="47"/>
      <c r="ME349" s="47"/>
      <c r="MF349" s="47"/>
      <c r="MG349" s="47"/>
      <c r="MH349" s="47"/>
      <c r="MI349" s="47"/>
      <c r="MJ349" s="47"/>
      <c r="MK349" s="47"/>
      <c r="ML349" s="47"/>
      <c r="MM349" s="47"/>
      <c r="MN349" s="47"/>
      <c r="MO349" s="47"/>
      <c r="MP349" s="47"/>
      <c r="MQ349" s="47"/>
      <c r="MR349" s="47"/>
      <c r="MS349" s="47"/>
      <c r="MT349" s="47"/>
      <c r="MU349" s="47"/>
      <c r="MV349" s="47"/>
      <c r="MW349" s="47"/>
      <c r="MX349" s="47"/>
      <c r="MY349" s="47"/>
      <c r="MZ349" s="47"/>
      <c r="NA349" s="47"/>
      <c r="NB349" s="47"/>
      <c r="NC349" s="47"/>
      <c r="ND349" s="47"/>
      <c r="NE349" s="47"/>
      <c r="NF349" s="47"/>
      <c r="NG349" s="47"/>
      <c r="NH349" s="47"/>
      <c r="NI349" s="47"/>
      <c r="NJ349" s="47"/>
      <c r="NK349" s="47"/>
      <c r="NL349" s="47"/>
      <c r="NM349" s="47"/>
      <c r="NN349" s="47"/>
      <c r="NO349" s="47"/>
      <c r="NP349" s="47"/>
      <c r="NQ349" s="47"/>
      <c r="NR349" s="47"/>
      <c r="NS349" s="47"/>
      <c r="NT349" s="47"/>
      <c r="NU349" s="47"/>
      <c r="NV349" s="47"/>
      <c r="NW349" s="47"/>
      <c r="NX349" s="47"/>
      <c r="NY349" s="47"/>
      <c r="NZ349" s="47"/>
      <c r="OA349" s="47"/>
      <c r="OB349" s="47"/>
      <c r="OC349" s="47"/>
      <c r="OD349" s="47"/>
      <c r="OE349" s="47"/>
      <c r="OF349" s="47"/>
      <c r="OG349" s="47"/>
      <c r="OH349" s="47"/>
      <c r="OI349" s="47"/>
      <c r="OJ349" s="47"/>
      <c r="OK349" s="47"/>
      <c r="OL349" s="47"/>
      <c r="OM349" s="47"/>
      <c r="ON349" s="47"/>
      <c r="OO349" s="47"/>
      <c r="OP349" s="47"/>
      <c r="OQ349" s="47"/>
      <c r="OR349" s="47"/>
      <c r="OS349" s="47"/>
      <c r="OT349" s="47"/>
      <c r="OU349" s="47"/>
      <c r="OV349" s="47"/>
      <c r="OW349" s="47"/>
      <c r="OX349" s="47"/>
      <c r="OY349" s="47"/>
      <c r="OZ349" s="47"/>
      <c r="PA349" s="47"/>
      <c r="PB349" s="47"/>
      <c r="PC349" s="47"/>
      <c r="PD349" s="47"/>
      <c r="PE349" s="47"/>
      <c r="PF349" s="47"/>
      <c r="PG349" s="47"/>
      <c r="PH349" s="47"/>
      <c r="PI349" s="47"/>
      <c r="PJ349" s="47"/>
      <c r="PK349" s="47"/>
      <c r="PL349" s="47"/>
      <c r="PM349" s="47"/>
      <c r="PN349" s="47"/>
      <c r="PO349" s="47"/>
      <c r="PP349" s="47"/>
      <c r="PQ349" s="47"/>
      <c r="PR349" s="47"/>
      <c r="PS349" s="47"/>
      <c r="PT349" s="47"/>
      <c r="PU349" s="47"/>
      <c r="PV349" s="47"/>
      <c r="PW349" s="47"/>
      <c r="PX349" s="47"/>
      <c r="PY349" s="47"/>
      <c r="PZ349" s="47"/>
      <c r="QA349" s="47"/>
      <c r="QB349" s="47"/>
      <c r="QC349" s="47"/>
      <c r="QD349" s="47"/>
      <c r="QE349" s="47"/>
      <c r="QF349" s="47"/>
      <c r="QG349" s="47"/>
      <c r="QH349" s="47"/>
      <c r="QI349" s="47"/>
      <c r="QJ349" s="47"/>
      <c r="QK349" s="47"/>
      <c r="QL349" s="47"/>
      <c r="QM349" s="47"/>
      <c r="QN349" s="47"/>
      <c r="QO349" s="47"/>
      <c r="QP349" s="47"/>
      <c r="QQ349" s="47"/>
      <c r="QR349" s="47"/>
      <c r="QS349" s="47"/>
      <c r="QT349" s="47"/>
      <c r="QU349" s="47"/>
      <c r="QV349" s="47"/>
      <c r="QW349" s="47"/>
      <c r="QX349" s="47"/>
      <c r="QY349" s="47"/>
      <c r="QZ349" s="47"/>
      <c r="RA349" s="47"/>
      <c r="RB349" s="47"/>
      <c r="RC349" s="47"/>
      <c r="RD349" s="47"/>
      <c r="RE349" s="47"/>
      <c r="RF349" s="47"/>
      <c r="RG349" s="47"/>
      <c r="RH349" s="47"/>
      <c r="RI349" s="47"/>
      <c r="RJ349" s="47"/>
      <c r="RK349" s="47"/>
      <c r="RL349" s="47"/>
      <c r="RM349" s="47"/>
      <c r="RN349" s="47"/>
      <c r="RO349" s="47"/>
      <c r="RP349" s="47"/>
      <c r="RQ349" s="47"/>
      <c r="RR349" s="47"/>
      <c r="RS349" s="47"/>
      <c r="RT349" s="47"/>
      <c r="RU349" s="47"/>
      <c r="RV349" s="47"/>
      <c r="RW349" s="47"/>
      <c r="RX349" s="47"/>
      <c r="RY349" s="47"/>
      <c r="RZ349" s="47"/>
      <c r="SA349" s="47"/>
    </row>
    <row r="350" spans="1:495" s="48" customFormat="1" ht="15" customHeight="1">
      <c r="A350" s="132"/>
      <c r="B350" s="85"/>
      <c r="C350" s="35" t="s">
        <v>6</v>
      </c>
      <c r="D350" s="20">
        <v>0</v>
      </c>
      <c r="E350" s="20">
        <v>0</v>
      </c>
      <c r="F350" s="20">
        <v>0</v>
      </c>
      <c r="G350" s="1">
        <v>0</v>
      </c>
      <c r="H350" s="85"/>
      <c r="I350" s="85"/>
      <c r="J350" s="79"/>
      <c r="K350" s="79"/>
      <c r="L350" s="79"/>
      <c r="M350" s="82"/>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c r="BF350" s="47"/>
      <c r="BG350" s="47"/>
      <c r="BH350" s="47"/>
      <c r="BI350" s="47"/>
      <c r="BJ350" s="47"/>
      <c r="BK350" s="47"/>
      <c r="BL350" s="47"/>
      <c r="BM350" s="47"/>
      <c r="BN350" s="47"/>
      <c r="BO350" s="47"/>
      <c r="BP350" s="47"/>
      <c r="BQ350" s="47"/>
      <c r="BR350" s="47"/>
      <c r="BS350" s="47"/>
      <c r="BT350" s="47"/>
      <c r="BU350" s="47"/>
      <c r="BV350" s="47"/>
      <c r="BW350" s="47"/>
      <c r="BX350" s="47"/>
      <c r="BY350" s="47"/>
      <c r="BZ350" s="47"/>
      <c r="CA350" s="47"/>
      <c r="CB350" s="47"/>
      <c r="CC350" s="47"/>
      <c r="CD350" s="47"/>
      <c r="CE350" s="47"/>
      <c r="CF350" s="47"/>
      <c r="CG350" s="47"/>
      <c r="CH350" s="47"/>
      <c r="CI350" s="47"/>
      <c r="CJ350" s="47"/>
      <c r="CK350" s="47"/>
      <c r="CL350" s="47"/>
      <c r="CM350" s="47"/>
      <c r="CN350" s="47"/>
      <c r="CO350" s="47"/>
      <c r="CP350" s="47"/>
      <c r="CQ350" s="47"/>
      <c r="CR350" s="47"/>
      <c r="CS350" s="47"/>
      <c r="CT350" s="47"/>
      <c r="CU350" s="47"/>
      <c r="CV350" s="47"/>
      <c r="CW350" s="47"/>
      <c r="CX350" s="47"/>
      <c r="CY350" s="47"/>
      <c r="CZ350" s="47"/>
      <c r="DA350" s="47"/>
      <c r="DB350" s="47"/>
      <c r="DC350" s="47"/>
      <c r="DD350" s="47"/>
      <c r="DE350" s="47"/>
      <c r="DF350" s="47"/>
      <c r="DG350" s="47"/>
      <c r="DH350" s="47"/>
      <c r="DI350" s="47"/>
      <c r="DJ350" s="47"/>
      <c r="DK350" s="47"/>
      <c r="DL350" s="47"/>
      <c r="DM350" s="47"/>
      <c r="DN350" s="47"/>
      <c r="DO350" s="47"/>
      <c r="DP350" s="47"/>
      <c r="DQ350" s="47"/>
      <c r="DR350" s="47"/>
      <c r="DS350" s="47"/>
      <c r="DT350" s="47"/>
      <c r="DU350" s="47"/>
      <c r="DV350" s="47"/>
      <c r="DW350" s="47"/>
      <c r="DX350" s="47"/>
      <c r="DY350" s="47"/>
      <c r="DZ350" s="47"/>
      <c r="EA350" s="47"/>
      <c r="EB350" s="47"/>
      <c r="EC350" s="47"/>
      <c r="ED350" s="47"/>
      <c r="EE350" s="47"/>
      <c r="EF350" s="47"/>
      <c r="EG350" s="47"/>
      <c r="EH350" s="47"/>
      <c r="EI350" s="47"/>
      <c r="EJ350" s="47"/>
      <c r="EK350" s="47"/>
      <c r="EL350" s="47"/>
      <c r="EM350" s="47"/>
      <c r="EN350" s="47"/>
      <c r="EO350" s="47"/>
      <c r="EP350" s="47"/>
      <c r="EQ350" s="47"/>
      <c r="ER350" s="47"/>
      <c r="ES350" s="47"/>
      <c r="ET350" s="47"/>
      <c r="EU350" s="47"/>
      <c r="EV350" s="47"/>
      <c r="EW350" s="47"/>
      <c r="EX350" s="47"/>
      <c r="EY350" s="47"/>
      <c r="EZ350" s="47"/>
      <c r="FA350" s="47"/>
      <c r="FB350" s="47"/>
      <c r="FC350" s="47"/>
      <c r="FD350" s="47"/>
      <c r="FE350" s="47"/>
      <c r="FF350" s="47"/>
      <c r="FG350" s="47"/>
      <c r="FH350" s="47"/>
      <c r="FI350" s="47"/>
      <c r="FJ350" s="47"/>
      <c r="FK350" s="47"/>
      <c r="FL350" s="47"/>
      <c r="FM350" s="47"/>
      <c r="FN350" s="47"/>
      <c r="FO350" s="47"/>
      <c r="FP350" s="47"/>
      <c r="FQ350" s="47"/>
      <c r="FR350" s="47"/>
      <c r="FS350" s="47"/>
      <c r="FT350" s="47"/>
      <c r="FU350" s="47"/>
      <c r="FV350" s="47"/>
      <c r="FW350" s="47"/>
      <c r="FX350" s="47"/>
      <c r="FY350" s="47"/>
      <c r="FZ350" s="47"/>
      <c r="GA350" s="47"/>
      <c r="GB350" s="47"/>
      <c r="GC350" s="47"/>
      <c r="GD350" s="47"/>
      <c r="GE350" s="47"/>
      <c r="GF350" s="47"/>
      <c r="GG350" s="47"/>
      <c r="GH350" s="47"/>
      <c r="GI350" s="47"/>
      <c r="GJ350" s="47"/>
      <c r="GK350" s="47"/>
      <c r="GL350" s="47"/>
      <c r="GM350" s="47"/>
      <c r="GN350" s="47"/>
      <c r="GO350" s="47"/>
      <c r="GP350" s="47"/>
      <c r="GQ350" s="47"/>
      <c r="GR350" s="47"/>
      <c r="GS350" s="47"/>
      <c r="GT350" s="47"/>
      <c r="GU350" s="47"/>
      <c r="GV350" s="47"/>
      <c r="GW350" s="47"/>
      <c r="GX350" s="47"/>
      <c r="GY350" s="47"/>
      <c r="GZ350" s="47"/>
      <c r="HA350" s="47"/>
      <c r="HB350" s="47"/>
      <c r="HC350" s="47"/>
      <c r="HD350" s="47"/>
      <c r="HE350" s="47"/>
      <c r="HF350" s="47"/>
      <c r="HG350" s="47"/>
      <c r="HH350" s="47"/>
      <c r="HI350" s="47"/>
      <c r="HJ350" s="47"/>
      <c r="HK350" s="47"/>
      <c r="HL350" s="47"/>
      <c r="HM350" s="47"/>
      <c r="HN350" s="47"/>
      <c r="HO350" s="47"/>
      <c r="HP350" s="47"/>
      <c r="HQ350" s="47"/>
      <c r="HR350" s="47"/>
      <c r="HS350" s="47"/>
      <c r="HT350" s="47"/>
      <c r="HU350" s="47"/>
      <c r="HV350" s="47"/>
      <c r="HW350" s="47"/>
      <c r="HX350" s="47"/>
      <c r="HY350" s="47"/>
      <c r="HZ350" s="47"/>
      <c r="IA350" s="47"/>
      <c r="IB350" s="47"/>
      <c r="IC350" s="47"/>
      <c r="ID350" s="47"/>
      <c r="IE350" s="47"/>
      <c r="IF350" s="47"/>
      <c r="IG350" s="47"/>
      <c r="IH350" s="47"/>
      <c r="II350" s="47"/>
      <c r="IJ350" s="47"/>
      <c r="IK350" s="47"/>
      <c r="IL350" s="47"/>
      <c r="IM350" s="47"/>
      <c r="IN350" s="47"/>
      <c r="IO350" s="47"/>
      <c r="IP350" s="47"/>
      <c r="IQ350" s="47"/>
      <c r="IR350" s="47"/>
      <c r="IS350" s="47"/>
      <c r="IT350" s="47"/>
      <c r="IU350" s="47"/>
      <c r="IV350" s="47"/>
      <c r="IW350" s="47"/>
      <c r="IX350" s="47"/>
      <c r="IY350" s="47"/>
      <c r="IZ350" s="47"/>
      <c r="JA350" s="47"/>
      <c r="JB350" s="47"/>
      <c r="JC350" s="47"/>
      <c r="JD350" s="47"/>
      <c r="JE350" s="47"/>
      <c r="JF350" s="47"/>
      <c r="JG350" s="47"/>
      <c r="JH350" s="47"/>
      <c r="JI350" s="47"/>
      <c r="JJ350" s="47"/>
      <c r="JK350" s="47"/>
      <c r="JL350" s="47"/>
      <c r="JM350" s="47"/>
      <c r="JN350" s="47"/>
      <c r="JO350" s="47"/>
      <c r="JP350" s="47"/>
      <c r="JQ350" s="47"/>
      <c r="JR350" s="47"/>
      <c r="JS350" s="47"/>
      <c r="JT350" s="47"/>
      <c r="JU350" s="47"/>
      <c r="JV350" s="47"/>
      <c r="JW350" s="47"/>
      <c r="JX350" s="47"/>
      <c r="JY350" s="47"/>
      <c r="JZ350" s="47"/>
      <c r="KA350" s="47"/>
      <c r="KB350" s="47"/>
      <c r="KC350" s="47"/>
      <c r="KD350" s="47"/>
      <c r="KE350" s="47"/>
      <c r="KF350" s="47"/>
      <c r="KG350" s="47"/>
      <c r="KH350" s="47"/>
      <c r="KI350" s="47"/>
      <c r="KJ350" s="47"/>
      <c r="KK350" s="47"/>
      <c r="KL350" s="47"/>
      <c r="KM350" s="47"/>
      <c r="KN350" s="47"/>
      <c r="KO350" s="47"/>
      <c r="KP350" s="47"/>
      <c r="KQ350" s="47"/>
      <c r="KR350" s="47"/>
      <c r="KS350" s="47"/>
      <c r="KT350" s="47"/>
      <c r="KU350" s="47"/>
      <c r="KV350" s="47"/>
      <c r="KW350" s="47"/>
      <c r="KX350" s="47"/>
      <c r="KY350" s="47"/>
      <c r="KZ350" s="47"/>
      <c r="LA350" s="47"/>
      <c r="LB350" s="47"/>
      <c r="LC350" s="47"/>
      <c r="LD350" s="47"/>
      <c r="LE350" s="47"/>
      <c r="LF350" s="47"/>
      <c r="LG350" s="47"/>
      <c r="LH350" s="47"/>
      <c r="LI350" s="47"/>
      <c r="LJ350" s="47"/>
      <c r="LK350" s="47"/>
      <c r="LL350" s="47"/>
      <c r="LM350" s="47"/>
      <c r="LN350" s="47"/>
      <c r="LO350" s="47"/>
      <c r="LP350" s="47"/>
      <c r="LQ350" s="47"/>
      <c r="LR350" s="47"/>
      <c r="LS350" s="47"/>
      <c r="LT350" s="47"/>
      <c r="LU350" s="47"/>
      <c r="LV350" s="47"/>
      <c r="LW350" s="47"/>
      <c r="LX350" s="47"/>
      <c r="LY350" s="47"/>
      <c r="LZ350" s="47"/>
      <c r="MA350" s="47"/>
      <c r="MB350" s="47"/>
      <c r="MC350" s="47"/>
      <c r="MD350" s="47"/>
      <c r="ME350" s="47"/>
      <c r="MF350" s="47"/>
      <c r="MG350" s="47"/>
      <c r="MH350" s="47"/>
      <c r="MI350" s="47"/>
      <c r="MJ350" s="47"/>
      <c r="MK350" s="47"/>
      <c r="ML350" s="47"/>
      <c r="MM350" s="47"/>
      <c r="MN350" s="47"/>
      <c r="MO350" s="47"/>
      <c r="MP350" s="47"/>
      <c r="MQ350" s="47"/>
      <c r="MR350" s="47"/>
      <c r="MS350" s="47"/>
      <c r="MT350" s="47"/>
      <c r="MU350" s="47"/>
      <c r="MV350" s="47"/>
      <c r="MW350" s="47"/>
      <c r="MX350" s="47"/>
      <c r="MY350" s="47"/>
      <c r="MZ350" s="47"/>
      <c r="NA350" s="47"/>
      <c r="NB350" s="47"/>
      <c r="NC350" s="47"/>
      <c r="ND350" s="47"/>
      <c r="NE350" s="47"/>
      <c r="NF350" s="47"/>
      <c r="NG350" s="47"/>
      <c r="NH350" s="47"/>
      <c r="NI350" s="47"/>
      <c r="NJ350" s="47"/>
      <c r="NK350" s="47"/>
      <c r="NL350" s="47"/>
      <c r="NM350" s="47"/>
      <c r="NN350" s="47"/>
      <c r="NO350" s="47"/>
      <c r="NP350" s="47"/>
      <c r="NQ350" s="47"/>
      <c r="NR350" s="47"/>
      <c r="NS350" s="47"/>
      <c r="NT350" s="47"/>
      <c r="NU350" s="47"/>
      <c r="NV350" s="47"/>
      <c r="NW350" s="47"/>
      <c r="NX350" s="47"/>
      <c r="NY350" s="47"/>
      <c r="NZ350" s="47"/>
      <c r="OA350" s="47"/>
      <c r="OB350" s="47"/>
      <c r="OC350" s="47"/>
      <c r="OD350" s="47"/>
      <c r="OE350" s="47"/>
      <c r="OF350" s="47"/>
      <c r="OG350" s="47"/>
      <c r="OH350" s="47"/>
      <c r="OI350" s="47"/>
      <c r="OJ350" s="47"/>
      <c r="OK350" s="47"/>
      <c r="OL350" s="47"/>
      <c r="OM350" s="47"/>
      <c r="ON350" s="47"/>
      <c r="OO350" s="47"/>
      <c r="OP350" s="47"/>
      <c r="OQ350" s="47"/>
      <c r="OR350" s="47"/>
      <c r="OS350" s="47"/>
      <c r="OT350" s="47"/>
      <c r="OU350" s="47"/>
      <c r="OV350" s="47"/>
      <c r="OW350" s="47"/>
      <c r="OX350" s="47"/>
      <c r="OY350" s="47"/>
      <c r="OZ350" s="47"/>
      <c r="PA350" s="47"/>
      <c r="PB350" s="47"/>
      <c r="PC350" s="47"/>
      <c r="PD350" s="47"/>
      <c r="PE350" s="47"/>
      <c r="PF350" s="47"/>
      <c r="PG350" s="47"/>
      <c r="PH350" s="47"/>
      <c r="PI350" s="47"/>
      <c r="PJ350" s="47"/>
      <c r="PK350" s="47"/>
      <c r="PL350" s="47"/>
      <c r="PM350" s="47"/>
      <c r="PN350" s="47"/>
      <c r="PO350" s="47"/>
      <c r="PP350" s="47"/>
      <c r="PQ350" s="47"/>
      <c r="PR350" s="47"/>
      <c r="PS350" s="47"/>
      <c r="PT350" s="47"/>
      <c r="PU350" s="47"/>
      <c r="PV350" s="47"/>
      <c r="PW350" s="47"/>
      <c r="PX350" s="47"/>
      <c r="PY350" s="47"/>
      <c r="PZ350" s="47"/>
      <c r="QA350" s="47"/>
      <c r="QB350" s="47"/>
      <c r="QC350" s="47"/>
      <c r="QD350" s="47"/>
      <c r="QE350" s="47"/>
      <c r="QF350" s="47"/>
      <c r="QG350" s="47"/>
      <c r="QH350" s="47"/>
      <c r="QI350" s="47"/>
      <c r="QJ350" s="47"/>
      <c r="QK350" s="47"/>
      <c r="QL350" s="47"/>
      <c r="QM350" s="47"/>
      <c r="QN350" s="47"/>
      <c r="QO350" s="47"/>
      <c r="QP350" s="47"/>
      <c r="QQ350" s="47"/>
      <c r="QR350" s="47"/>
      <c r="QS350" s="47"/>
      <c r="QT350" s="47"/>
      <c r="QU350" s="47"/>
      <c r="QV350" s="47"/>
      <c r="QW350" s="47"/>
      <c r="QX350" s="47"/>
      <c r="QY350" s="47"/>
      <c r="QZ350" s="47"/>
      <c r="RA350" s="47"/>
      <c r="RB350" s="47"/>
      <c r="RC350" s="47"/>
      <c r="RD350" s="47"/>
      <c r="RE350" s="47"/>
      <c r="RF350" s="47"/>
      <c r="RG350" s="47"/>
      <c r="RH350" s="47"/>
      <c r="RI350" s="47"/>
      <c r="RJ350" s="47"/>
      <c r="RK350" s="47"/>
      <c r="RL350" s="47"/>
      <c r="RM350" s="47"/>
      <c r="RN350" s="47"/>
      <c r="RO350" s="47"/>
      <c r="RP350" s="47"/>
      <c r="RQ350" s="47"/>
      <c r="RR350" s="47"/>
      <c r="RS350" s="47"/>
      <c r="RT350" s="47"/>
      <c r="RU350" s="47"/>
      <c r="RV350" s="47"/>
      <c r="RW350" s="47"/>
      <c r="RX350" s="47"/>
      <c r="RY350" s="47"/>
      <c r="RZ350" s="47"/>
      <c r="SA350" s="47"/>
    </row>
    <row r="351" spans="1:495" s="48" customFormat="1" ht="15" customHeight="1">
      <c r="A351" s="132"/>
      <c r="B351" s="85"/>
      <c r="C351" s="35" t="s">
        <v>7</v>
      </c>
      <c r="D351" s="20">
        <v>0</v>
      </c>
      <c r="E351" s="20">
        <v>0</v>
      </c>
      <c r="F351" s="20">
        <v>0</v>
      </c>
      <c r="G351" s="1">
        <v>0</v>
      </c>
      <c r="H351" s="85"/>
      <c r="I351" s="85"/>
      <c r="J351" s="79"/>
      <c r="K351" s="79"/>
      <c r="L351" s="79"/>
      <c r="M351" s="82"/>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c r="BC351" s="47"/>
      <c r="BD351" s="47"/>
      <c r="BE351" s="47"/>
      <c r="BF351" s="47"/>
      <c r="BG351" s="47"/>
      <c r="BH351" s="47"/>
      <c r="BI351" s="47"/>
      <c r="BJ351" s="47"/>
      <c r="BK351" s="47"/>
      <c r="BL351" s="47"/>
      <c r="BM351" s="47"/>
      <c r="BN351" s="47"/>
      <c r="BO351" s="47"/>
      <c r="BP351" s="47"/>
      <c r="BQ351" s="47"/>
      <c r="BR351" s="47"/>
      <c r="BS351" s="47"/>
      <c r="BT351" s="47"/>
      <c r="BU351" s="47"/>
      <c r="BV351" s="47"/>
      <c r="BW351" s="47"/>
      <c r="BX351" s="47"/>
      <c r="BY351" s="47"/>
      <c r="BZ351" s="47"/>
      <c r="CA351" s="47"/>
      <c r="CB351" s="47"/>
      <c r="CC351" s="47"/>
      <c r="CD351" s="47"/>
      <c r="CE351" s="47"/>
      <c r="CF351" s="47"/>
      <c r="CG351" s="47"/>
      <c r="CH351" s="47"/>
      <c r="CI351" s="47"/>
      <c r="CJ351" s="47"/>
      <c r="CK351" s="47"/>
      <c r="CL351" s="47"/>
      <c r="CM351" s="47"/>
      <c r="CN351" s="47"/>
      <c r="CO351" s="47"/>
      <c r="CP351" s="47"/>
      <c r="CQ351" s="47"/>
      <c r="CR351" s="47"/>
      <c r="CS351" s="47"/>
      <c r="CT351" s="47"/>
      <c r="CU351" s="47"/>
      <c r="CV351" s="47"/>
      <c r="CW351" s="47"/>
      <c r="CX351" s="47"/>
      <c r="CY351" s="47"/>
      <c r="CZ351" s="47"/>
      <c r="DA351" s="47"/>
      <c r="DB351" s="47"/>
      <c r="DC351" s="47"/>
      <c r="DD351" s="47"/>
      <c r="DE351" s="47"/>
      <c r="DF351" s="47"/>
      <c r="DG351" s="47"/>
      <c r="DH351" s="47"/>
      <c r="DI351" s="47"/>
      <c r="DJ351" s="47"/>
      <c r="DK351" s="47"/>
      <c r="DL351" s="47"/>
      <c r="DM351" s="47"/>
      <c r="DN351" s="47"/>
      <c r="DO351" s="47"/>
      <c r="DP351" s="47"/>
      <c r="DQ351" s="47"/>
      <c r="DR351" s="47"/>
      <c r="DS351" s="47"/>
      <c r="DT351" s="47"/>
      <c r="DU351" s="47"/>
      <c r="DV351" s="47"/>
      <c r="DW351" s="47"/>
      <c r="DX351" s="47"/>
      <c r="DY351" s="47"/>
      <c r="DZ351" s="47"/>
      <c r="EA351" s="47"/>
      <c r="EB351" s="47"/>
      <c r="EC351" s="47"/>
      <c r="ED351" s="47"/>
      <c r="EE351" s="47"/>
      <c r="EF351" s="47"/>
      <c r="EG351" s="47"/>
      <c r="EH351" s="47"/>
      <c r="EI351" s="47"/>
      <c r="EJ351" s="47"/>
      <c r="EK351" s="47"/>
      <c r="EL351" s="47"/>
      <c r="EM351" s="47"/>
      <c r="EN351" s="47"/>
      <c r="EO351" s="47"/>
      <c r="EP351" s="47"/>
      <c r="EQ351" s="47"/>
      <c r="ER351" s="47"/>
      <c r="ES351" s="47"/>
      <c r="ET351" s="47"/>
      <c r="EU351" s="47"/>
      <c r="EV351" s="47"/>
      <c r="EW351" s="47"/>
      <c r="EX351" s="47"/>
      <c r="EY351" s="47"/>
      <c r="EZ351" s="47"/>
      <c r="FA351" s="47"/>
      <c r="FB351" s="47"/>
      <c r="FC351" s="47"/>
      <c r="FD351" s="47"/>
      <c r="FE351" s="47"/>
      <c r="FF351" s="47"/>
      <c r="FG351" s="47"/>
      <c r="FH351" s="47"/>
      <c r="FI351" s="47"/>
      <c r="FJ351" s="47"/>
      <c r="FK351" s="47"/>
      <c r="FL351" s="47"/>
      <c r="FM351" s="47"/>
      <c r="FN351" s="47"/>
      <c r="FO351" s="47"/>
      <c r="FP351" s="47"/>
      <c r="FQ351" s="47"/>
      <c r="FR351" s="47"/>
      <c r="FS351" s="47"/>
      <c r="FT351" s="47"/>
      <c r="FU351" s="47"/>
      <c r="FV351" s="47"/>
      <c r="FW351" s="47"/>
      <c r="FX351" s="47"/>
      <c r="FY351" s="47"/>
      <c r="FZ351" s="47"/>
      <c r="GA351" s="47"/>
      <c r="GB351" s="47"/>
      <c r="GC351" s="47"/>
      <c r="GD351" s="47"/>
      <c r="GE351" s="47"/>
      <c r="GF351" s="47"/>
      <c r="GG351" s="47"/>
      <c r="GH351" s="47"/>
      <c r="GI351" s="47"/>
      <c r="GJ351" s="47"/>
      <c r="GK351" s="47"/>
      <c r="GL351" s="47"/>
      <c r="GM351" s="47"/>
      <c r="GN351" s="47"/>
      <c r="GO351" s="47"/>
      <c r="GP351" s="47"/>
      <c r="GQ351" s="47"/>
      <c r="GR351" s="47"/>
      <c r="GS351" s="47"/>
      <c r="GT351" s="47"/>
      <c r="GU351" s="47"/>
      <c r="GV351" s="47"/>
      <c r="GW351" s="47"/>
      <c r="GX351" s="47"/>
      <c r="GY351" s="47"/>
      <c r="GZ351" s="47"/>
      <c r="HA351" s="47"/>
      <c r="HB351" s="47"/>
      <c r="HC351" s="47"/>
      <c r="HD351" s="47"/>
      <c r="HE351" s="47"/>
      <c r="HF351" s="47"/>
      <c r="HG351" s="47"/>
      <c r="HH351" s="47"/>
      <c r="HI351" s="47"/>
      <c r="HJ351" s="47"/>
      <c r="HK351" s="47"/>
      <c r="HL351" s="47"/>
      <c r="HM351" s="47"/>
      <c r="HN351" s="47"/>
      <c r="HO351" s="47"/>
      <c r="HP351" s="47"/>
      <c r="HQ351" s="47"/>
      <c r="HR351" s="47"/>
      <c r="HS351" s="47"/>
      <c r="HT351" s="47"/>
      <c r="HU351" s="47"/>
      <c r="HV351" s="47"/>
      <c r="HW351" s="47"/>
      <c r="HX351" s="47"/>
      <c r="HY351" s="47"/>
      <c r="HZ351" s="47"/>
      <c r="IA351" s="47"/>
      <c r="IB351" s="47"/>
      <c r="IC351" s="47"/>
      <c r="ID351" s="47"/>
      <c r="IE351" s="47"/>
      <c r="IF351" s="47"/>
      <c r="IG351" s="47"/>
      <c r="IH351" s="47"/>
      <c r="II351" s="47"/>
      <c r="IJ351" s="47"/>
      <c r="IK351" s="47"/>
      <c r="IL351" s="47"/>
      <c r="IM351" s="47"/>
      <c r="IN351" s="47"/>
      <c r="IO351" s="47"/>
      <c r="IP351" s="47"/>
      <c r="IQ351" s="47"/>
      <c r="IR351" s="47"/>
      <c r="IS351" s="47"/>
      <c r="IT351" s="47"/>
      <c r="IU351" s="47"/>
      <c r="IV351" s="47"/>
      <c r="IW351" s="47"/>
      <c r="IX351" s="47"/>
      <c r="IY351" s="47"/>
      <c r="IZ351" s="47"/>
      <c r="JA351" s="47"/>
      <c r="JB351" s="47"/>
      <c r="JC351" s="47"/>
      <c r="JD351" s="47"/>
      <c r="JE351" s="47"/>
      <c r="JF351" s="47"/>
      <c r="JG351" s="47"/>
      <c r="JH351" s="47"/>
      <c r="JI351" s="47"/>
      <c r="JJ351" s="47"/>
      <c r="JK351" s="47"/>
      <c r="JL351" s="47"/>
      <c r="JM351" s="47"/>
      <c r="JN351" s="47"/>
      <c r="JO351" s="47"/>
      <c r="JP351" s="47"/>
      <c r="JQ351" s="47"/>
      <c r="JR351" s="47"/>
      <c r="JS351" s="47"/>
      <c r="JT351" s="47"/>
      <c r="JU351" s="47"/>
      <c r="JV351" s="47"/>
      <c r="JW351" s="47"/>
      <c r="JX351" s="47"/>
      <c r="JY351" s="47"/>
      <c r="JZ351" s="47"/>
      <c r="KA351" s="47"/>
      <c r="KB351" s="47"/>
      <c r="KC351" s="47"/>
      <c r="KD351" s="47"/>
      <c r="KE351" s="47"/>
      <c r="KF351" s="47"/>
      <c r="KG351" s="47"/>
      <c r="KH351" s="47"/>
      <c r="KI351" s="47"/>
      <c r="KJ351" s="47"/>
      <c r="KK351" s="47"/>
      <c r="KL351" s="47"/>
      <c r="KM351" s="47"/>
      <c r="KN351" s="47"/>
      <c r="KO351" s="47"/>
      <c r="KP351" s="47"/>
      <c r="KQ351" s="47"/>
      <c r="KR351" s="47"/>
      <c r="KS351" s="47"/>
      <c r="KT351" s="47"/>
      <c r="KU351" s="47"/>
      <c r="KV351" s="47"/>
      <c r="KW351" s="47"/>
      <c r="KX351" s="47"/>
      <c r="KY351" s="47"/>
      <c r="KZ351" s="47"/>
      <c r="LA351" s="47"/>
      <c r="LB351" s="47"/>
      <c r="LC351" s="47"/>
      <c r="LD351" s="47"/>
      <c r="LE351" s="47"/>
      <c r="LF351" s="47"/>
      <c r="LG351" s="47"/>
      <c r="LH351" s="47"/>
      <c r="LI351" s="47"/>
      <c r="LJ351" s="47"/>
      <c r="LK351" s="47"/>
      <c r="LL351" s="47"/>
      <c r="LM351" s="47"/>
      <c r="LN351" s="47"/>
      <c r="LO351" s="47"/>
      <c r="LP351" s="47"/>
      <c r="LQ351" s="47"/>
      <c r="LR351" s="47"/>
      <c r="LS351" s="47"/>
      <c r="LT351" s="47"/>
      <c r="LU351" s="47"/>
      <c r="LV351" s="47"/>
      <c r="LW351" s="47"/>
      <c r="LX351" s="47"/>
      <c r="LY351" s="47"/>
      <c r="LZ351" s="47"/>
      <c r="MA351" s="47"/>
      <c r="MB351" s="47"/>
      <c r="MC351" s="47"/>
      <c r="MD351" s="47"/>
      <c r="ME351" s="47"/>
      <c r="MF351" s="47"/>
      <c r="MG351" s="47"/>
      <c r="MH351" s="47"/>
      <c r="MI351" s="47"/>
      <c r="MJ351" s="47"/>
      <c r="MK351" s="47"/>
      <c r="ML351" s="47"/>
      <c r="MM351" s="47"/>
      <c r="MN351" s="47"/>
      <c r="MO351" s="47"/>
      <c r="MP351" s="47"/>
      <c r="MQ351" s="47"/>
      <c r="MR351" s="47"/>
      <c r="MS351" s="47"/>
      <c r="MT351" s="47"/>
      <c r="MU351" s="47"/>
      <c r="MV351" s="47"/>
      <c r="MW351" s="47"/>
      <c r="MX351" s="47"/>
      <c r="MY351" s="47"/>
      <c r="MZ351" s="47"/>
      <c r="NA351" s="47"/>
      <c r="NB351" s="47"/>
      <c r="NC351" s="47"/>
      <c r="ND351" s="47"/>
      <c r="NE351" s="47"/>
      <c r="NF351" s="47"/>
      <c r="NG351" s="47"/>
      <c r="NH351" s="47"/>
      <c r="NI351" s="47"/>
      <c r="NJ351" s="47"/>
      <c r="NK351" s="47"/>
      <c r="NL351" s="47"/>
      <c r="NM351" s="47"/>
      <c r="NN351" s="47"/>
      <c r="NO351" s="47"/>
      <c r="NP351" s="47"/>
      <c r="NQ351" s="47"/>
      <c r="NR351" s="47"/>
      <c r="NS351" s="47"/>
      <c r="NT351" s="47"/>
      <c r="NU351" s="47"/>
      <c r="NV351" s="47"/>
      <c r="NW351" s="47"/>
      <c r="NX351" s="47"/>
      <c r="NY351" s="47"/>
      <c r="NZ351" s="47"/>
      <c r="OA351" s="47"/>
      <c r="OB351" s="47"/>
      <c r="OC351" s="47"/>
      <c r="OD351" s="47"/>
      <c r="OE351" s="47"/>
      <c r="OF351" s="47"/>
      <c r="OG351" s="47"/>
      <c r="OH351" s="47"/>
      <c r="OI351" s="47"/>
      <c r="OJ351" s="47"/>
      <c r="OK351" s="47"/>
      <c r="OL351" s="47"/>
      <c r="OM351" s="47"/>
      <c r="ON351" s="47"/>
      <c r="OO351" s="47"/>
      <c r="OP351" s="47"/>
      <c r="OQ351" s="47"/>
      <c r="OR351" s="47"/>
      <c r="OS351" s="47"/>
      <c r="OT351" s="47"/>
      <c r="OU351" s="47"/>
      <c r="OV351" s="47"/>
      <c r="OW351" s="47"/>
      <c r="OX351" s="47"/>
      <c r="OY351" s="47"/>
      <c r="OZ351" s="47"/>
      <c r="PA351" s="47"/>
      <c r="PB351" s="47"/>
      <c r="PC351" s="47"/>
      <c r="PD351" s="47"/>
      <c r="PE351" s="47"/>
      <c r="PF351" s="47"/>
      <c r="PG351" s="47"/>
      <c r="PH351" s="47"/>
      <c r="PI351" s="47"/>
      <c r="PJ351" s="47"/>
      <c r="PK351" s="47"/>
      <c r="PL351" s="47"/>
      <c r="PM351" s="47"/>
      <c r="PN351" s="47"/>
      <c r="PO351" s="47"/>
      <c r="PP351" s="47"/>
      <c r="PQ351" s="47"/>
      <c r="PR351" s="47"/>
      <c r="PS351" s="47"/>
      <c r="PT351" s="47"/>
      <c r="PU351" s="47"/>
      <c r="PV351" s="47"/>
      <c r="PW351" s="47"/>
      <c r="PX351" s="47"/>
      <c r="PY351" s="47"/>
      <c r="PZ351" s="47"/>
      <c r="QA351" s="47"/>
      <c r="QB351" s="47"/>
      <c r="QC351" s="47"/>
      <c r="QD351" s="47"/>
      <c r="QE351" s="47"/>
      <c r="QF351" s="47"/>
      <c r="QG351" s="47"/>
      <c r="QH351" s="47"/>
      <c r="QI351" s="47"/>
      <c r="QJ351" s="47"/>
      <c r="QK351" s="47"/>
      <c r="QL351" s="47"/>
      <c r="QM351" s="47"/>
      <c r="QN351" s="47"/>
      <c r="QO351" s="47"/>
      <c r="QP351" s="47"/>
      <c r="QQ351" s="47"/>
      <c r="QR351" s="47"/>
      <c r="QS351" s="47"/>
      <c r="QT351" s="47"/>
      <c r="QU351" s="47"/>
      <c r="QV351" s="47"/>
      <c r="QW351" s="47"/>
      <c r="QX351" s="47"/>
      <c r="QY351" s="47"/>
      <c r="QZ351" s="47"/>
      <c r="RA351" s="47"/>
      <c r="RB351" s="47"/>
      <c r="RC351" s="47"/>
      <c r="RD351" s="47"/>
      <c r="RE351" s="47"/>
      <c r="RF351" s="47"/>
      <c r="RG351" s="47"/>
      <c r="RH351" s="47"/>
      <c r="RI351" s="47"/>
      <c r="RJ351" s="47"/>
      <c r="RK351" s="47"/>
      <c r="RL351" s="47"/>
      <c r="RM351" s="47"/>
      <c r="RN351" s="47"/>
      <c r="RO351" s="47"/>
      <c r="RP351" s="47"/>
      <c r="RQ351" s="47"/>
      <c r="RR351" s="47"/>
      <c r="RS351" s="47"/>
      <c r="RT351" s="47"/>
      <c r="RU351" s="47"/>
      <c r="RV351" s="47"/>
      <c r="RW351" s="47"/>
      <c r="RX351" s="47"/>
      <c r="RY351" s="47"/>
      <c r="RZ351" s="47"/>
      <c r="SA351" s="47"/>
    </row>
    <row r="352" spans="1:495" s="48" customFormat="1" ht="72" customHeight="1">
      <c r="A352" s="133"/>
      <c r="B352" s="86"/>
      <c r="C352" s="35" t="s">
        <v>8</v>
      </c>
      <c r="D352" s="20">
        <v>0</v>
      </c>
      <c r="E352" s="20">
        <v>0</v>
      </c>
      <c r="F352" s="20">
        <v>0</v>
      </c>
      <c r="G352" s="1">
        <v>0</v>
      </c>
      <c r="H352" s="86"/>
      <c r="I352" s="86"/>
      <c r="J352" s="80"/>
      <c r="K352" s="80"/>
      <c r="L352" s="80"/>
      <c r="M352" s="83"/>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c r="BE352" s="47"/>
      <c r="BF352" s="47"/>
      <c r="BG352" s="47"/>
      <c r="BH352" s="47"/>
      <c r="BI352" s="47"/>
      <c r="BJ352" s="47"/>
      <c r="BK352" s="47"/>
      <c r="BL352" s="47"/>
      <c r="BM352" s="47"/>
      <c r="BN352" s="47"/>
      <c r="BO352" s="47"/>
      <c r="BP352" s="47"/>
      <c r="BQ352" s="47"/>
      <c r="BR352" s="47"/>
      <c r="BS352" s="47"/>
      <c r="BT352" s="47"/>
      <c r="BU352" s="47"/>
      <c r="BV352" s="47"/>
      <c r="BW352" s="47"/>
      <c r="BX352" s="47"/>
      <c r="BY352" s="47"/>
      <c r="BZ352" s="47"/>
      <c r="CA352" s="47"/>
      <c r="CB352" s="47"/>
      <c r="CC352" s="47"/>
      <c r="CD352" s="47"/>
      <c r="CE352" s="47"/>
      <c r="CF352" s="47"/>
      <c r="CG352" s="47"/>
      <c r="CH352" s="47"/>
      <c r="CI352" s="47"/>
      <c r="CJ352" s="47"/>
      <c r="CK352" s="47"/>
      <c r="CL352" s="47"/>
      <c r="CM352" s="47"/>
      <c r="CN352" s="47"/>
      <c r="CO352" s="47"/>
      <c r="CP352" s="47"/>
      <c r="CQ352" s="47"/>
      <c r="CR352" s="47"/>
      <c r="CS352" s="47"/>
      <c r="CT352" s="47"/>
      <c r="CU352" s="47"/>
      <c r="CV352" s="47"/>
      <c r="CW352" s="47"/>
      <c r="CX352" s="47"/>
      <c r="CY352" s="47"/>
      <c r="CZ352" s="47"/>
      <c r="DA352" s="47"/>
      <c r="DB352" s="47"/>
      <c r="DC352" s="47"/>
      <c r="DD352" s="47"/>
      <c r="DE352" s="47"/>
      <c r="DF352" s="47"/>
      <c r="DG352" s="47"/>
      <c r="DH352" s="47"/>
      <c r="DI352" s="47"/>
      <c r="DJ352" s="47"/>
      <c r="DK352" s="47"/>
      <c r="DL352" s="47"/>
      <c r="DM352" s="47"/>
      <c r="DN352" s="47"/>
      <c r="DO352" s="47"/>
      <c r="DP352" s="47"/>
      <c r="DQ352" s="47"/>
      <c r="DR352" s="47"/>
      <c r="DS352" s="47"/>
      <c r="DT352" s="47"/>
      <c r="DU352" s="47"/>
      <c r="DV352" s="47"/>
      <c r="DW352" s="47"/>
      <c r="DX352" s="47"/>
      <c r="DY352" s="47"/>
      <c r="DZ352" s="47"/>
      <c r="EA352" s="47"/>
      <c r="EB352" s="47"/>
      <c r="EC352" s="47"/>
      <c r="ED352" s="47"/>
      <c r="EE352" s="47"/>
      <c r="EF352" s="47"/>
      <c r="EG352" s="47"/>
      <c r="EH352" s="47"/>
      <c r="EI352" s="47"/>
      <c r="EJ352" s="47"/>
      <c r="EK352" s="47"/>
      <c r="EL352" s="47"/>
      <c r="EM352" s="47"/>
      <c r="EN352" s="47"/>
      <c r="EO352" s="47"/>
      <c r="EP352" s="47"/>
      <c r="EQ352" s="47"/>
      <c r="ER352" s="47"/>
      <c r="ES352" s="47"/>
      <c r="ET352" s="47"/>
      <c r="EU352" s="47"/>
      <c r="EV352" s="47"/>
      <c r="EW352" s="47"/>
      <c r="EX352" s="47"/>
      <c r="EY352" s="47"/>
      <c r="EZ352" s="47"/>
      <c r="FA352" s="47"/>
      <c r="FB352" s="47"/>
      <c r="FC352" s="47"/>
      <c r="FD352" s="47"/>
      <c r="FE352" s="47"/>
      <c r="FF352" s="47"/>
      <c r="FG352" s="47"/>
      <c r="FH352" s="47"/>
      <c r="FI352" s="47"/>
      <c r="FJ352" s="47"/>
      <c r="FK352" s="47"/>
      <c r="FL352" s="47"/>
      <c r="FM352" s="47"/>
      <c r="FN352" s="47"/>
      <c r="FO352" s="47"/>
      <c r="FP352" s="47"/>
      <c r="FQ352" s="47"/>
      <c r="FR352" s="47"/>
      <c r="FS352" s="47"/>
      <c r="FT352" s="47"/>
      <c r="FU352" s="47"/>
      <c r="FV352" s="47"/>
      <c r="FW352" s="47"/>
      <c r="FX352" s="47"/>
      <c r="FY352" s="47"/>
      <c r="FZ352" s="47"/>
      <c r="GA352" s="47"/>
      <c r="GB352" s="47"/>
      <c r="GC352" s="47"/>
      <c r="GD352" s="47"/>
      <c r="GE352" s="47"/>
      <c r="GF352" s="47"/>
      <c r="GG352" s="47"/>
      <c r="GH352" s="47"/>
      <c r="GI352" s="47"/>
      <c r="GJ352" s="47"/>
      <c r="GK352" s="47"/>
      <c r="GL352" s="47"/>
      <c r="GM352" s="47"/>
      <c r="GN352" s="47"/>
      <c r="GO352" s="47"/>
      <c r="GP352" s="47"/>
      <c r="GQ352" s="47"/>
      <c r="GR352" s="47"/>
      <c r="GS352" s="47"/>
      <c r="GT352" s="47"/>
      <c r="GU352" s="47"/>
      <c r="GV352" s="47"/>
      <c r="GW352" s="47"/>
      <c r="GX352" s="47"/>
      <c r="GY352" s="47"/>
      <c r="GZ352" s="47"/>
      <c r="HA352" s="47"/>
      <c r="HB352" s="47"/>
      <c r="HC352" s="47"/>
      <c r="HD352" s="47"/>
      <c r="HE352" s="47"/>
      <c r="HF352" s="47"/>
      <c r="HG352" s="47"/>
      <c r="HH352" s="47"/>
      <c r="HI352" s="47"/>
      <c r="HJ352" s="47"/>
      <c r="HK352" s="47"/>
      <c r="HL352" s="47"/>
      <c r="HM352" s="47"/>
      <c r="HN352" s="47"/>
      <c r="HO352" s="47"/>
      <c r="HP352" s="47"/>
      <c r="HQ352" s="47"/>
      <c r="HR352" s="47"/>
      <c r="HS352" s="47"/>
      <c r="HT352" s="47"/>
      <c r="HU352" s="47"/>
      <c r="HV352" s="47"/>
      <c r="HW352" s="47"/>
      <c r="HX352" s="47"/>
      <c r="HY352" s="47"/>
      <c r="HZ352" s="47"/>
      <c r="IA352" s="47"/>
      <c r="IB352" s="47"/>
      <c r="IC352" s="47"/>
      <c r="ID352" s="47"/>
      <c r="IE352" s="47"/>
      <c r="IF352" s="47"/>
      <c r="IG352" s="47"/>
      <c r="IH352" s="47"/>
      <c r="II352" s="47"/>
      <c r="IJ352" s="47"/>
      <c r="IK352" s="47"/>
      <c r="IL352" s="47"/>
      <c r="IM352" s="47"/>
      <c r="IN352" s="47"/>
      <c r="IO352" s="47"/>
      <c r="IP352" s="47"/>
      <c r="IQ352" s="47"/>
      <c r="IR352" s="47"/>
      <c r="IS352" s="47"/>
      <c r="IT352" s="47"/>
      <c r="IU352" s="47"/>
      <c r="IV352" s="47"/>
      <c r="IW352" s="47"/>
      <c r="IX352" s="47"/>
      <c r="IY352" s="47"/>
      <c r="IZ352" s="47"/>
      <c r="JA352" s="47"/>
      <c r="JB352" s="47"/>
      <c r="JC352" s="47"/>
      <c r="JD352" s="47"/>
      <c r="JE352" s="47"/>
      <c r="JF352" s="47"/>
      <c r="JG352" s="47"/>
      <c r="JH352" s="47"/>
      <c r="JI352" s="47"/>
      <c r="JJ352" s="47"/>
      <c r="JK352" s="47"/>
      <c r="JL352" s="47"/>
      <c r="JM352" s="47"/>
      <c r="JN352" s="47"/>
      <c r="JO352" s="47"/>
      <c r="JP352" s="47"/>
      <c r="JQ352" s="47"/>
      <c r="JR352" s="47"/>
      <c r="JS352" s="47"/>
      <c r="JT352" s="47"/>
      <c r="JU352" s="47"/>
      <c r="JV352" s="47"/>
      <c r="JW352" s="47"/>
      <c r="JX352" s="47"/>
      <c r="JY352" s="47"/>
      <c r="JZ352" s="47"/>
      <c r="KA352" s="47"/>
      <c r="KB352" s="47"/>
      <c r="KC352" s="47"/>
      <c r="KD352" s="47"/>
      <c r="KE352" s="47"/>
      <c r="KF352" s="47"/>
      <c r="KG352" s="47"/>
      <c r="KH352" s="47"/>
      <c r="KI352" s="47"/>
      <c r="KJ352" s="47"/>
      <c r="KK352" s="47"/>
      <c r="KL352" s="47"/>
      <c r="KM352" s="47"/>
      <c r="KN352" s="47"/>
      <c r="KO352" s="47"/>
      <c r="KP352" s="47"/>
      <c r="KQ352" s="47"/>
      <c r="KR352" s="47"/>
      <c r="KS352" s="47"/>
      <c r="KT352" s="47"/>
      <c r="KU352" s="47"/>
      <c r="KV352" s="47"/>
      <c r="KW352" s="47"/>
      <c r="KX352" s="47"/>
      <c r="KY352" s="47"/>
      <c r="KZ352" s="47"/>
      <c r="LA352" s="47"/>
      <c r="LB352" s="47"/>
      <c r="LC352" s="47"/>
      <c r="LD352" s="47"/>
      <c r="LE352" s="47"/>
      <c r="LF352" s="47"/>
      <c r="LG352" s="47"/>
      <c r="LH352" s="47"/>
      <c r="LI352" s="47"/>
      <c r="LJ352" s="47"/>
      <c r="LK352" s="47"/>
      <c r="LL352" s="47"/>
      <c r="LM352" s="47"/>
      <c r="LN352" s="47"/>
      <c r="LO352" s="47"/>
      <c r="LP352" s="47"/>
      <c r="LQ352" s="47"/>
      <c r="LR352" s="47"/>
      <c r="LS352" s="47"/>
      <c r="LT352" s="47"/>
      <c r="LU352" s="47"/>
      <c r="LV352" s="47"/>
      <c r="LW352" s="47"/>
      <c r="LX352" s="47"/>
      <c r="LY352" s="47"/>
      <c r="LZ352" s="47"/>
      <c r="MA352" s="47"/>
      <c r="MB352" s="47"/>
      <c r="MC352" s="47"/>
      <c r="MD352" s="47"/>
      <c r="ME352" s="47"/>
      <c r="MF352" s="47"/>
      <c r="MG352" s="47"/>
      <c r="MH352" s="47"/>
      <c r="MI352" s="47"/>
      <c r="MJ352" s="47"/>
      <c r="MK352" s="47"/>
      <c r="ML352" s="47"/>
      <c r="MM352" s="47"/>
      <c r="MN352" s="47"/>
      <c r="MO352" s="47"/>
      <c r="MP352" s="47"/>
      <c r="MQ352" s="47"/>
      <c r="MR352" s="47"/>
      <c r="MS352" s="47"/>
      <c r="MT352" s="47"/>
      <c r="MU352" s="47"/>
      <c r="MV352" s="47"/>
      <c r="MW352" s="47"/>
      <c r="MX352" s="47"/>
      <c r="MY352" s="47"/>
      <c r="MZ352" s="47"/>
      <c r="NA352" s="47"/>
      <c r="NB352" s="47"/>
      <c r="NC352" s="47"/>
      <c r="ND352" s="47"/>
      <c r="NE352" s="47"/>
      <c r="NF352" s="47"/>
      <c r="NG352" s="47"/>
      <c r="NH352" s="47"/>
      <c r="NI352" s="47"/>
      <c r="NJ352" s="47"/>
      <c r="NK352" s="47"/>
      <c r="NL352" s="47"/>
      <c r="NM352" s="47"/>
      <c r="NN352" s="47"/>
      <c r="NO352" s="47"/>
      <c r="NP352" s="47"/>
      <c r="NQ352" s="47"/>
      <c r="NR352" s="47"/>
      <c r="NS352" s="47"/>
      <c r="NT352" s="47"/>
      <c r="NU352" s="47"/>
      <c r="NV352" s="47"/>
      <c r="NW352" s="47"/>
      <c r="NX352" s="47"/>
      <c r="NY352" s="47"/>
      <c r="NZ352" s="47"/>
      <c r="OA352" s="47"/>
      <c r="OB352" s="47"/>
      <c r="OC352" s="47"/>
      <c r="OD352" s="47"/>
      <c r="OE352" s="47"/>
      <c r="OF352" s="47"/>
      <c r="OG352" s="47"/>
      <c r="OH352" s="47"/>
      <c r="OI352" s="47"/>
      <c r="OJ352" s="47"/>
      <c r="OK352" s="47"/>
      <c r="OL352" s="47"/>
      <c r="OM352" s="47"/>
      <c r="ON352" s="47"/>
      <c r="OO352" s="47"/>
      <c r="OP352" s="47"/>
      <c r="OQ352" s="47"/>
      <c r="OR352" s="47"/>
      <c r="OS352" s="47"/>
      <c r="OT352" s="47"/>
      <c r="OU352" s="47"/>
      <c r="OV352" s="47"/>
      <c r="OW352" s="47"/>
      <c r="OX352" s="47"/>
      <c r="OY352" s="47"/>
      <c r="OZ352" s="47"/>
      <c r="PA352" s="47"/>
      <c r="PB352" s="47"/>
      <c r="PC352" s="47"/>
      <c r="PD352" s="47"/>
      <c r="PE352" s="47"/>
      <c r="PF352" s="47"/>
      <c r="PG352" s="47"/>
      <c r="PH352" s="47"/>
      <c r="PI352" s="47"/>
      <c r="PJ352" s="47"/>
      <c r="PK352" s="47"/>
      <c r="PL352" s="47"/>
      <c r="PM352" s="47"/>
      <c r="PN352" s="47"/>
      <c r="PO352" s="47"/>
      <c r="PP352" s="47"/>
      <c r="PQ352" s="47"/>
      <c r="PR352" s="47"/>
      <c r="PS352" s="47"/>
      <c r="PT352" s="47"/>
      <c r="PU352" s="47"/>
      <c r="PV352" s="47"/>
      <c r="PW352" s="47"/>
      <c r="PX352" s="47"/>
      <c r="PY352" s="47"/>
      <c r="PZ352" s="47"/>
      <c r="QA352" s="47"/>
      <c r="QB352" s="47"/>
      <c r="QC352" s="47"/>
      <c r="QD352" s="47"/>
      <c r="QE352" s="47"/>
      <c r="QF352" s="47"/>
      <c r="QG352" s="47"/>
      <c r="QH352" s="47"/>
      <c r="QI352" s="47"/>
      <c r="QJ352" s="47"/>
      <c r="QK352" s="47"/>
      <c r="QL352" s="47"/>
      <c r="QM352" s="47"/>
      <c r="QN352" s="47"/>
      <c r="QO352" s="47"/>
      <c r="QP352" s="47"/>
      <c r="QQ352" s="47"/>
      <c r="QR352" s="47"/>
      <c r="QS352" s="47"/>
      <c r="QT352" s="47"/>
      <c r="QU352" s="47"/>
      <c r="QV352" s="47"/>
      <c r="QW352" s="47"/>
      <c r="QX352" s="47"/>
      <c r="QY352" s="47"/>
      <c r="QZ352" s="47"/>
      <c r="RA352" s="47"/>
      <c r="RB352" s="47"/>
      <c r="RC352" s="47"/>
      <c r="RD352" s="47"/>
      <c r="RE352" s="47"/>
      <c r="RF352" s="47"/>
      <c r="RG352" s="47"/>
      <c r="RH352" s="47"/>
      <c r="RI352" s="47"/>
      <c r="RJ352" s="47"/>
      <c r="RK352" s="47"/>
      <c r="RL352" s="47"/>
      <c r="RM352" s="47"/>
      <c r="RN352" s="47"/>
      <c r="RO352" s="47"/>
      <c r="RP352" s="47"/>
      <c r="RQ352" s="47"/>
      <c r="RR352" s="47"/>
      <c r="RS352" s="47"/>
      <c r="RT352" s="47"/>
      <c r="RU352" s="47"/>
      <c r="RV352" s="47"/>
      <c r="RW352" s="47"/>
      <c r="RX352" s="47"/>
      <c r="RY352" s="47"/>
      <c r="RZ352" s="47"/>
      <c r="SA352" s="47"/>
    </row>
    <row r="353" spans="1:495" s="48" customFormat="1" ht="15" customHeight="1">
      <c r="A353" s="131" t="s">
        <v>207</v>
      </c>
      <c r="B353" s="94" t="s">
        <v>208</v>
      </c>
      <c r="C353" s="35" t="s">
        <v>4</v>
      </c>
      <c r="D353" s="20">
        <v>0</v>
      </c>
      <c r="E353" s="20">
        <v>0</v>
      </c>
      <c r="F353" s="20">
        <v>0</v>
      </c>
      <c r="G353" s="1">
        <v>0</v>
      </c>
      <c r="H353" s="94" t="s">
        <v>243</v>
      </c>
      <c r="I353" s="94" t="s">
        <v>372</v>
      </c>
      <c r="J353" s="78" t="s">
        <v>145</v>
      </c>
      <c r="K353" s="78" t="s">
        <v>51</v>
      </c>
      <c r="L353" s="78" t="s">
        <v>244</v>
      </c>
      <c r="M353" s="81">
        <v>809</v>
      </c>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row>
    <row r="354" spans="1:495" s="48" customFormat="1" ht="15" customHeight="1">
      <c r="A354" s="132"/>
      <c r="B354" s="85"/>
      <c r="C354" s="35" t="s">
        <v>5</v>
      </c>
      <c r="D354" s="20">
        <v>0</v>
      </c>
      <c r="E354" s="20">
        <v>0</v>
      </c>
      <c r="F354" s="20">
        <v>0</v>
      </c>
      <c r="G354" s="1">
        <v>0</v>
      </c>
      <c r="H354" s="85"/>
      <c r="I354" s="85"/>
      <c r="J354" s="79"/>
      <c r="K354" s="79"/>
      <c r="L354" s="79"/>
      <c r="M354" s="82"/>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7"/>
      <c r="BG354" s="47"/>
      <c r="BH354" s="47"/>
      <c r="BI354" s="47"/>
      <c r="BJ354" s="47"/>
      <c r="BK354" s="47"/>
      <c r="BL354" s="47"/>
      <c r="BM354" s="47"/>
      <c r="BN354" s="47"/>
      <c r="BO354" s="47"/>
      <c r="BP354" s="47"/>
      <c r="BQ354" s="47"/>
      <c r="BR354" s="47"/>
      <c r="BS354" s="47"/>
      <c r="BT354" s="47"/>
      <c r="BU354" s="47"/>
      <c r="BV354" s="47"/>
      <c r="BW354" s="47"/>
      <c r="BX354" s="47"/>
      <c r="BY354" s="47"/>
      <c r="BZ354" s="47"/>
      <c r="CA354" s="47"/>
      <c r="CB354" s="47"/>
      <c r="CC354" s="47"/>
      <c r="CD354" s="47"/>
      <c r="CE354" s="47"/>
      <c r="CF354" s="47"/>
      <c r="CG354" s="47"/>
      <c r="CH354" s="47"/>
      <c r="CI354" s="47"/>
      <c r="CJ354" s="47"/>
      <c r="CK354" s="47"/>
      <c r="CL354" s="47"/>
      <c r="CM354" s="47"/>
      <c r="CN354" s="47"/>
      <c r="CO354" s="47"/>
      <c r="CP354" s="47"/>
      <c r="CQ354" s="47"/>
      <c r="CR354" s="47"/>
      <c r="CS354" s="47"/>
      <c r="CT354" s="47"/>
      <c r="CU354" s="47"/>
      <c r="CV354" s="47"/>
      <c r="CW354" s="47"/>
      <c r="CX354" s="47"/>
      <c r="CY354" s="47"/>
      <c r="CZ354" s="47"/>
      <c r="DA354" s="47"/>
      <c r="DB354" s="47"/>
      <c r="DC354" s="47"/>
      <c r="DD354" s="47"/>
      <c r="DE354" s="47"/>
      <c r="DF354" s="47"/>
      <c r="DG354" s="47"/>
      <c r="DH354" s="47"/>
      <c r="DI354" s="47"/>
      <c r="DJ354" s="47"/>
      <c r="DK354" s="47"/>
      <c r="DL354" s="47"/>
      <c r="DM354" s="47"/>
      <c r="DN354" s="47"/>
      <c r="DO354" s="47"/>
      <c r="DP354" s="47"/>
      <c r="DQ354" s="47"/>
      <c r="DR354" s="47"/>
      <c r="DS354" s="47"/>
      <c r="DT354" s="47"/>
      <c r="DU354" s="47"/>
      <c r="DV354" s="47"/>
      <c r="DW354" s="47"/>
      <c r="DX354" s="47"/>
      <c r="DY354" s="47"/>
      <c r="DZ354" s="47"/>
      <c r="EA354" s="47"/>
      <c r="EB354" s="47"/>
      <c r="EC354" s="47"/>
      <c r="ED354" s="47"/>
      <c r="EE354" s="47"/>
      <c r="EF354" s="47"/>
      <c r="EG354" s="47"/>
      <c r="EH354" s="47"/>
      <c r="EI354" s="47"/>
      <c r="EJ354" s="47"/>
      <c r="EK354" s="47"/>
      <c r="EL354" s="47"/>
      <c r="EM354" s="47"/>
      <c r="EN354" s="47"/>
      <c r="EO354" s="47"/>
      <c r="EP354" s="47"/>
      <c r="EQ354" s="47"/>
      <c r="ER354" s="47"/>
      <c r="ES354" s="47"/>
      <c r="ET354" s="47"/>
      <c r="EU354" s="47"/>
      <c r="EV354" s="47"/>
      <c r="EW354" s="47"/>
      <c r="EX354" s="47"/>
      <c r="EY354" s="47"/>
      <c r="EZ354" s="47"/>
      <c r="FA354" s="47"/>
      <c r="FB354" s="47"/>
      <c r="FC354" s="47"/>
      <c r="FD354" s="47"/>
      <c r="FE354" s="47"/>
      <c r="FF354" s="47"/>
      <c r="FG354" s="47"/>
      <c r="FH354" s="47"/>
      <c r="FI354" s="47"/>
      <c r="FJ354" s="47"/>
      <c r="FK354" s="47"/>
      <c r="FL354" s="47"/>
      <c r="FM354" s="47"/>
      <c r="FN354" s="47"/>
      <c r="FO354" s="47"/>
      <c r="FP354" s="47"/>
      <c r="FQ354" s="47"/>
      <c r="FR354" s="47"/>
      <c r="FS354" s="47"/>
      <c r="FT354" s="47"/>
      <c r="FU354" s="47"/>
      <c r="FV354" s="47"/>
      <c r="FW354" s="47"/>
      <c r="FX354" s="47"/>
      <c r="FY354" s="47"/>
      <c r="FZ354" s="47"/>
      <c r="GA354" s="47"/>
      <c r="GB354" s="47"/>
      <c r="GC354" s="47"/>
      <c r="GD354" s="47"/>
      <c r="GE354" s="47"/>
      <c r="GF354" s="47"/>
      <c r="GG354" s="47"/>
      <c r="GH354" s="47"/>
      <c r="GI354" s="47"/>
      <c r="GJ354" s="47"/>
      <c r="GK354" s="47"/>
      <c r="GL354" s="47"/>
      <c r="GM354" s="47"/>
      <c r="GN354" s="47"/>
      <c r="GO354" s="47"/>
      <c r="GP354" s="47"/>
      <c r="GQ354" s="47"/>
      <c r="GR354" s="47"/>
      <c r="GS354" s="47"/>
      <c r="GT354" s="47"/>
      <c r="GU354" s="47"/>
      <c r="GV354" s="47"/>
      <c r="GW354" s="47"/>
      <c r="GX354" s="47"/>
      <c r="GY354" s="47"/>
      <c r="GZ354" s="47"/>
      <c r="HA354" s="47"/>
      <c r="HB354" s="47"/>
      <c r="HC354" s="47"/>
      <c r="HD354" s="47"/>
      <c r="HE354" s="47"/>
      <c r="HF354" s="47"/>
      <c r="HG354" s="47"/>
      <c r="HH354" s="47"/>
      <c r="HI354" s="47"/>
      <c r="HJ354" s="47"/>
      <c r="HK354" s="47"/>
      <c r="HL354" s="47"/>
      <c r="HM354" s="47"/>
      <c r="HN354" s="47"/>
      <c r="HO354" s="47"/>
      <c r="HP354" s="47"/>
      <c r="HQ354" s="47"/>
      <c r="HR354" s="47"/>
      <c r="HS354" s="47"/>
      <c r="HT354" s="47"/>
      <c r="HU354" s="47"/>
      <c r="HV354" s="47"/>
      <c r="HW354" s="47"/>
      <c r="HX354" s="47"/>
      <c r="HY354" s="47"/>
      <c r="HZ354" s="47"/>
      <c r="IA354" s="47"/>
      <c r="IB354" s="47"/>
      <c r="IC354" s="47"/>
      <c r="ID354" s="47"/>
      <c r="IE354" s="47"/>
      <c r="IF354" s="47"/>
      <c r="IG354" s="47"/>
      <c r="IH354" s="47"/>
      <c r="II354" s="47"/>
      <c r="IJ354" s="47"/>
      <c r="IK354" s="47"/>
      <c r="IL354" s="47"/>
      <c r="IM354" s="47"/>
      <c r="IN354" s="47"/>
      <c r="IO354" s="47"/>
      <c r="IP354" s="47"/>
      <c r="IQ354" s="47"/>
      <c r="IR354" s="47"/>
      <c r="IS354" s="47"/>
      <c r="IT354" s="47"/>
      <c r="IU354" s="47"/>
      <c r="IV354" s="47"/>
      <c r="IW354" s="47"/>
      <c r="IX354" s="47"/>
      <c r="IY354" s="47"/>
      <c r="IZ354" s="47"/>
      <c r="JA354" s="47"/>
      <c r="JB354" s="47"/>
      <c r="JC354" s="47"/>
      <c r="JD354" s="47"/>
      <c r="JE354" s="47"/>
      <c r="JF354" s="47"/>
      <c r="JG354" s="47"/>
      <c r="JH354" s="47"/>
      <c r="JI354" s="47"/>
      <c r="JJ354" s="47"/>
      <c r="JK354" s="47"/>
      <c r="JL354" s="47"/>
      <c r="JM354" s="47"/>
      <c r="JN354" s="47"/>
      <c r="JO354" s="47"/>
      <c r="JP354" s="47"/>
      <c r="JQ354" s="47"/>
      <c r="JR354" s="47"/>
      <c r="JS354" s="47"/>
      <c r="JT354" s="47"/>
      <c r="JU354" s="47"/>
      <c r="JV354" s="47"/>
      <c r="JW354" s="47"/>
      <c r="JX354" s="47"/>
      <c r="JY354" s="47"/>
      <c r="JZ354" s="47"/>
      <c r="KA354" s="47"/>
      <c r="KB354" s="47"/>
      <c r="KC354" s="47"/>
      <c r="KD354" s="47"/>
      <c r="KE354" s="47"/>
      <c r="KF354" s="47"/>
      <c r="KG354" s="47"/>
      <c r="KH354" s="47"/>
      <c r="KI354" s="47"/>
      <c r="KJ354" s="47"/>
      <c r="KK354" s="47"/>
      <c r="KL354" s="47"/>
      <c r="KM354" s="47"/>
      <c r="KN354" s="47"/>
      <c r="KO354" s="47"/>
      <c r="KP354" s="47"/>
      <c r="KQ354" s="47"/>
      <c r="KR354" s="47"/>
      <c r="KS354" s="47"/>
      <c r="KT354" s="47"/>
      <c r="KU354" s="47"/>
      <c r="KV354" s="47"/>
      <c r="KW354" s="47"/>
      <c r="KX354" s="47"/>
      <c r="KY354" s="47"/>
      <c r="KZ354" s="47"/>
      <c r="LA354" s="47"/>
      <c r="LB354" s="47"/>
      <c r="LC354" s="47"/>
      <c r="LD354" s="47"/>
      <c r="LE354" s="47"/>
      <c r="LF354" s="47"/>
      <c r="LG354" s="47"/>
      <c r="LH354" s="47"/>
      <c r="LI354" s="47"/>
      <c r="LJ354" s="47"/>
      <c r="LK354" s="47"/>
      <c r="LL354" s="47"/>
      <c r="LM354" s="47"/>
      <c r="LN354" s="47"/>
      <c r="LO354" s="47"/>
      <c r="LP354" s="47"/>
      <c r="LQ354" s="47"/>
      <c r="LR354" s="47"/>
      <c r="LS354" s="47"/>
      <c r="LT354" s="47"/>
      <c r="LU354" s="47"/>
      <c r="LV354" s="47"/>
      <c r="LW354" s="47"/>
      <c r="LX354" s="47"/>
      <c r="LY354" s="47"/>
      <c r="LZ354" s="47"/>
      <c r="MA354" s="47"/>
      <c r="MB354" s="47"/>
      <c r="MC354" s="47"/>
      <c r="MD354" s="47"/>
      <c r="ME354" s="47"/>
      <c r="MF354" s="47"/>
      <c r="MG354" s="47"/>
      <c r="MH354" s="47"/>
      <c r="MI354" s="47"/>
      <c r="MJ354" s="47"/>
      <c r="MK354" s="47"/>
      <c r="ML354" s="47"/>
      <c r="MM354" s="47"/>
      <c r="MN354" s="47"/>
      <c r="MO354" s="47"/>
      <c r="MP354" s="47"/>
      <c r="MQ354" s="47"/>
      <c r="MR354" s="47"/>
      <c r="MS354" s="47"/>
      <c r="MT354" s="47"/>
      <c r="MU354" s="47"/>
      <c r="MV354" s="47"/>
      <c r="MW354" s="47"/>
      <c r="MX354" s="47"/>
      <c r="MY354" s="47"/>
      <c r="MZ354" s="47"/>
      <c r="NA354" s="47"/>
      <c r="NB354" s="47"/>
      <c r="NC354" s="47"/>
      <c r="ND354" s="47"/>
      <c r="NE354" s="47"/>
      <c r="NF354" s="47"/>
      <c r="NG354" s="47"/>
      <c r="NH354" s="47"/>
      <c r="NI354" s="47"/>
      <c r="NJ354" s="47"/>
      <c r="NK354" s="47"/>
      <c r="NL354" s="47"/>
      <c r="NM354" s="47"/>
      <c r="NN354" s="47"/>
      <c r="NO354" s="47"/>
      <c r="NP354" s="47"/>
      <c r="NQ354" s="47"/>
      <c r="NR354" s="47"/>
      <c r="NS354" s="47"/>
      <c r="NT354" s="47"/>
      <c r="NU354" s="47"/>
      <c r="NV354" s="47"/>
      <c r="NW354" s="47"/>
      <c r="NX354" s="47"/>
      <c r="NY354" s="47"/>
      <c r="NZ354" s="47"/>
      <c r="OA354" s="47"/>
      <c r="OB354" s="47"/>
      <c r="OC354" s="47"/>
      <c r="OD354" s="47"/>
      <c r="OE354" s="47"/>
      <c r="OF354" s="47"/>
      <c r="OG354" s="47"/>
      <c r="OH354" s="47"/>
      <c r="OI354" s="47"/>
      <c r="OJ354" s="47"/>
      <c r="OK354" s="47"/>
      <c r="OL354" s="47"/>
      <c r="OM354" s="47"/>
      <c r="ON354" s="47"/>
      <c r="OO354" s="47"/>
      <c r="OP354" s="47"/>
      <c r="OQ354" s="47"/>
      <c r="OR354" s="47"/>
      <c r="OS354" s="47"/>
      <c r="OT354" s="47"/>
      <c r="OU354" s="47"/>
      <c r="OV354" s="47"/>
      <c r="OW354" s="47"/>
      <c r="OX354" s="47"/>
      <c r="OY354" s="47"/>
      <c r="OZ354" s="47"/>
      <c r="PA354" s="47"/>
      <c r="PB354" s="47"/>
      <c r="PC354" s="47"/>
      <c r="PD354" s="47"/>
      <c r="PE354" s="47"/>
      <c r="PF354" s="47"/>
      <c r="PG354" s="47"/>
      <c r="PH354" s="47"/>
      <c r="PI354" s="47"/>
      <c r="PJ354" s="47"/>
      <c r="PK354" s="47"/>
      <c r="PL354" s="47"/>
      <c r="PM354" s="47"/>
      <c r="PN354" s="47"/>
      <c r="PO354" s="47"/>
      <c r="PP354" s="47"/>
      <c r="PQ354" s="47"/>
      <c r="PR354" s="47"/>
      <c r="PS354" s="47"/>
      <c r="PT354" s="47"/>
      <c r="PU354" s="47"/>
      <c r="PV354" s="47"/>
      <c r="PW354" s="47"/>
      <c r="PX354" s="47"/>
      <c r="PY354" s="47"/>
      <c r="PZ354" s="47"/>
      <c r="QA354" s="47"/>
      <c r="QB354" s="47"/>
      <c r="QC354" s="47"/>
      <c r="QD354" s="47"/>
      <c r="QE354" s="47"/>
      <c r="QF354" s="47"/>
      <c r="QG354" s="47"/>
      <c r="QH354" s="47"/>
      <c r="QI354" s="47"/>
      <c r="QJ354" s="47"/>
      <c r="QK354" s="47"/>
      <c r="QL354" s="47"/>
      <c r="QM354" s="47"/>
      <c r="QN354" s="47"/>
      <c r="QO354" s="47"/>
      <c r="QP354" s="47"/>
      <c r="QQ354" s="47"/>
      <c r="QR354" s="47"/>
      <c r="QS354" s="47"/>
      <c r="QT354" s="47"/>
      <c r="QU354" s="47"/>
      <c r="QV354" s="47"/>
      <c r="QW354" s="47"/>
      <c r="QX354" s="47"/>
      <c r="QY354" s="47"/>
      <c r="QZ354" s="47"/>
      <c r="RA354" s="47"/>
      <c r="RB354" s="47"/>
      <c r="RC354" s="47"/>
      <c r="RD354" s="47"/>
      <c r="RE354" s="47"/>
      <c r="RF354" s="47"/>
      <c r="RG354" s="47"/>
      <c r="RH354" s="47"/>
      <c r="RI354" s="47"/>
      <c r="RJ354" s="47"/>
      <c r="RK354" s="47"/>
      <c r="RL354" s="47"/>
      <c r="RM354" s="47"/>
      <c r="RN354" s="47"/>
      <c r="RO354" s="47"/>
      <c r="RP354" s="47"/>
      <c r="RQ354" s="47"/>
      <c r="RR354" s="47"/>
      <c r="RS354" s="47"/>
      <c r="RT354" s="47"/>
      <c r="RU354" s="47"/>
      <c r="RV354" s="47"/>
      <c r="RW354" s="47"/>
      <c r="RX354" s="47"/>
      <c r="RY354" s="47"/>
      <c r="RZ354" s="47"/>
      <c r="SA354" s="47"/>
    </row>
    <row r="355" spans="1:495" s="48" customFormat="1" ht="15" customHeight="1">
      <c r="A355" s="132"/>
      <c r="B355" s="85"/>
      <c r="C355" s="35" t="s">
        <v>6</v>
      </c>
      <c r="D355" s="20">
        <v>0</v>
      </c>
      <c r="E355" s="20">
        <v>0</v>
      </c>
      <c r="F355" s="20">
        <v>0</v>
      </c>
      <c r="G355" s="1">
        <v>0</v>
      </c>
      <c r="H355" s="85"/>
      <c r="I355" s="85"/>
      <c r="J355" s="79"/>
      <c r="K355" s="79"/>
      <c r="L355" s="79"/>
      <c r="M355" s="82"/>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c r="BE355" s="47"/>
      <c r="BF355" s="47"/>
      <c r="BG355" s="47"/>
      <c r="BH355" s="47"/>
      <c r="BI355" s="47"/>
      <c r="BJ355" s="47"/>
      <c r="BK355" s="47"/>
      <c r="BL355" s="47"/>
      <c r="BM355" s="47"/>
      <c r="BN355" s="47"/>
      <c r="BO355" s="47"/>
      <c r="BP355" s="47"/>
      <c r="BQ355" s="47"/>
      <c r="BR355" s="47"/>
      <c r="BS355" s="47"/>
      <c r="BT355" s="47"/>
      <c r="BU355" s="47"/>
      <c r="BV355" s="47"/>
      <c r="BW355" s="47"/>
      <c r="BX355" s="47"/>
      <c r="BY355" s="47"/>
      <c r="BZ355" s="47"/>
      <c r="CA355" s="47"/>
      <c r="CB355" s="47"/>
      <c r="CC355" s="47"/>
      <c r="CD355" s="47"/>
      <c r="CE355" s="47"/>
      <c r="CF355" s="47"/>
      <c r="CG355" s="47"/>
      <c r="CH355" s="47"/>
      <c r="CI355" s="47"/>
      <c r="CJ355" s="47"/>
      <c r="CK355" s="47"/>
      <c r="CL355" s="47"/>
      <c r="CM355" s="47"/>
      <c r="CN355" s="47"/>
      <c r="CO355" s="47"/>
      <c r="CP355" s="47"/>
      <c r="CQ355" s="47"/>
      <c r="CR355" s="47"/>
      <c r="CS355" s="47"/>
      <c r="CT355" s="47"/>
      <c r="CU355" s="47"/>
      <c r="CV355" s="47"/>
      <c r="CW355" s="47"/>
      <c r="CX355" s="47"/>
      <c r="CY355" s="47"/>
      <c r="CZ355" s="47"/>
      <c r="DA355" s="47"/>
      <c r="DB355" s="47"/>
      <c r="DC355" s="47"/>
      <c r="DD355" s="47"/>
      <c r="DE355" s="47"/>
      <c r="DF355" s="47"/>
      <c r="DG355" s="47"/>
      <c r="DH355" s="47"/>
      <c r="DI355" s="47"/>
      <c r="DJ355" s="47"/>
      <c r="DK355" s="47"/>
      <c r="DL355" s="47"/>
      <c r="DM355" s="47"/>
      <c r="DN355" s="47"/>
      <c r="DO355" s="47"/>
      <c r="DP355" s="47"/>
      <c r="DQ355" s="47"/>
      <c r="DR355" s="47"/>
      <c r="DS355" s="47"/>
      <c r="DT355" s="47"/>
      <c r="DU355" s="47"/>
      <c r="DV355" s="47"/>
      <c r="DW355" s="47"/>
      <c r="DX355" s="47"/>
      <c r="DY355" s="47"/>
      <c r="DZ355" s="47"/>
      <c r="EA355" s="47"/>
      <c r="EB355" s="47"/>
      <c r="EC355" s="47"/>
      <c r="ED355" s="47"/>
      <c r="EE355" s="47"/>
      <c r="EF355" s="47"/>
      <c r="EG355" s="47"/>
      <c r="EH355" s="47"/>
      <c r="EI355" s="47"/>
      <c r="EJ355" s="47"/>
      <c r="EK355" s="47"/>
      <c r="EL355" s="47"/>
      <c r="EM355" s="47"/>
      <c r="EN355" s="47"/>
      <c r="EO355" s="47"/>
      <c r="EP355" s="47"/>
      <c r="EQ355" s="47"/>
      <c r="ER355" s="47"/>
      <c r="ES355" s="47"/>
      <c r="ET355" s="47"/>
      <c r="EU355" s="47"/>
      <c r="EV355" s="47"/>
      <c r="EW355" s="47"/>
      <c r="EX355" s="47"/>
      <c r="EY355" s="47"/>
      <c r="EZ355" s="47"/>
      <c r="FA355" s="47"/>
      <c r="FB355" s="47"/>
      <c r="FC355" s="47"/>
      <c r="FD355" s="47"/>
      <c r="FE355" s="47"/>
      <c r="FF355" s="47"/>
      <c r="FG355" s="47"/>
      <c r="FH355" s="47"/>
      <c r="FI355" s="47"/>
      <c r="FJ355" s="47"/>
      <c r="FK355" s="47"/>
      <c r="FL355" s="47"/>
      <c r="FM355" s="47"/>
      <c r="FN355" s="47"/>
      <c r="FO355" s="47"/>
      <c r="FP355" s="47"/>
      <c r="FQ355" s="47"/>
      <c r="FR355" s="47"/>
      <c r="FS355" s="47"/>
      <c r="FT355" s="47"/>
      <c r="FU355" s="47"/>
      <c r="FV355" s="47"/>
      <c r="FW355" s="47"/>
      <c r="FX355" s="47"/>
      <c r="FY355" s="47"/>
      <c r="FZ355" s="47"/>
      <c r="GA355" s="47"/>
      <c r="GB355" s="47"/>
      <c r="GC355" s="47"/>
      <c r="GD355" s="47"/>
      <c r="GE355" s="47"/>
      <c r="GF355" s="47"/>
      <c r="GG355" s="47"/>
      <c r="GH355" s="47"/>
      <c r="GI355" s="47"/>
      <c r="GJ355" s="47"/>
      <c r="GK355" s="47"/>
      <c r="GL355" s="47"/>
      <c r="GM355" s="47"/>
      <c r="GN355" s="47"/>
      <c r="GO355" s="47"/>
      <c r="GP355" s="47"/>
      <c r="GQ355" s="47"/>
      <c r="GR355" s="47"/>
      <c r="GS355" s="47"/>
      <c r="GT355" s="47"/>
      <c r="GU355" s="47"/>
      <c r="GV355" s="47"/>
      <c r="GW355" s="47"/>
      <c r="GX355" s="47"/>
      <c r="GY355" s="47"/>
      <c r="GZ355" s="47"/>
      <c r="HA355" s="47"/>
      <c r="HB355" s="47"/>
      <c r="HC355" s="47"/>
      <c r="HD355" s="47"/>
      <c r="HE355" s="47"/>
      <c r="HF355" s="47"/>
      <c r="HG355" s="47"/>
      <c r="HH355" s="47"/>
      <c r="HI355" s="47"/>
      <c r="HJ355" s="47"/>
      <c r="HK355" s="47"/>
      <c r="HL355" s="47"/>
      <c r="HM355" s="47"/>
      <c r="HN355" s="47"/>
      <c r="HO355" s="47"/>
      <c r="HP355" s="47"/>
      <c r="HQ355" s="47"/>
      <c r="HR355" s="47"/>
      <c r="HS355" s="47"/>
      <c r="HT355" s="47"/>
      <c r="HU355" s="47"/>
      <c r="HV355" s="47"/>
      <c r="HW355" s="47"/>
      <c r="HX355" s="47"/>
      <c r="HY355" s="47"/>
      <c r="HZ355" s="47"/>
      <c r="IA355" s="47"/>
      <c r="IB355" s="47"/>
      <c r="IC355" s="47"/>
      <c r="ID355" s="47"/>
      <c r="IE355" s="47"/>
      <c r="IF355" s="47"/>
      <c r="IG355" s="47"/>
      <c r="IH355" s="47"/>
      <c r="II355" s="47"/>
      <c r="IJ355" s="47"/>
      <c r="IK355" s="47"/>
      <c r="IL355" s="47"/>
      <c r="IM355" s="47"/>
      <c r="IN355" s="47"/>
      <c r="IO355" s="47"/>
      <c r="IP355" s="47"/>
      <c r="IQ355" s="47"/>
      <c r="IR355" s="47"/>
      <c r="IS355" s="47"/>
      <c r="IT355" s="47"/>
      <c r="IU355" s="47"/>
      <c r="IV355" s="47"/>
      <c r="IW355" s="47"/>
      <c r="IX355" s="47"/>
      <c r="IY355" s="47"/>
      <c r="IZ355" s="47"/>
      <c r="JA355" s="47"/>
      <c r="JB355" s="47"/>
      <c r="JC355" s="47"/>
      <c r="JD355" s="47"/>
      <c r="JE355" s="47"/>
      <c r="JF355" s="47"/>
      <c r="JG355" s="47"/>
      <c r="JH355" s="47"/>
      <c r="JI355" s="47"/>
      <c r="JJ355" s="47"/>
      <c r="JK355" s="47"/>
      <c r="JL355" s="47"/>
      <c r="JM355" s="47"/>
      <c r="JN355" s="47"/>
      <c r="JO355" s="47"/>
      <c r="JP355" s="47"/>
      <c r="JQ355" s="47"/>
      <c r="JR355" s="47"/>
      <c r="JS355" s="47"/>
      <c r="JT355" s="47"/>
      <c r="JU355" s="47"/>
      <c r="JV355" s="47"/>
      <c r="JW355" s="47"/>
      <c r="JX355" s="47"/>
      <c r="JY355" s="47"/>
      <c r="JZ355" s="47"/>
      <c r="KA355" s="47"/>
      <c r="KB355" s="47"/>
      <c r="KC355" s="47"/>
      <c r="KD355" s="47"/>
      <c r="KE355" s="47"/>
      <c r="KF355" s="47"/>
      <c r="KG355" s="47"/>
      <c r="KH355" s="47"/>
      <c r="KI355" s="47"/>
      <c r="KJ355" s="47"/>
      <c r="KK355" s="47"/>
      <c r="KL355" s="47"/>
      <c r="KM355" s="47"/>
      <c r="KN355" s="47"/>
      <c r="KO355" s="47"/>
      <c r="KP355" s="47"/>
      <c r="KQ355" s="47"/>
      <c r="KR355" s="47"/>
      <c r="KS355" s="47"/>
      <c r="KT355" s="47"/>
      <c r="KU355" s="47"/>
      <c r="KV355" s="47"/>
      <c r="KW355" s="47"/>
      <c r="KX355" s="47"/>
      <c r="KY355" s="47"/>
      <c r="KZ355" s="47"/>
      <c r="LA355" s="47"/>
      <c r="LB355" s="47"/>
      <c r="LC355" s="47"/>
      <c r="LD355" s="47"/>
      <c r="LE355" s="47"/>
      <c r="LF355" s="47"/>
      <c r="LG355" s="47"/>
      <c r="LH355" s="47"/>
      <c r="LI355" s="47"/>
      <c r="LJ355" s="47"/>
      <c r="LK355" s="47"/>
      <c r="LL355" s="47"/>
      <c r="LM355" s="47"/>
      <c r="LN355" s="47"/>
      <c r="LO355" s="47"/>
      <c r="LP355" s="47"/>
      <c r="LQ355" s="47"/>
      <c r="LR355" s="47"/>
      <c r="LS355" s="47"/>
      <c r="LT355" s="47"/>
      <c r="LU355" s="47"/>
      <c r="LV355" s="47"/>
      <c r="LW355" s="47"/>
      <c r="LX355" s="47"/>
      <c r="LY355" s="47"/>
      <c r="LZ355" s="47"/>
      <c r="MA355" s="47"/>
      <c r="MB355" s="47"/>
      <c r="MC355" s="47"/>
      <c r="MD355" s="47"/>
      <c r="ME355" s="47"/>
      <c r="MF355" s="47"/>
      <c r="MG355" s="47"/>
      <c r="MH355" s="47"/>
      <c r="MI355" s="47"/>
      <c r="MJ355" s="47"/>
      <c r="MK355" s="47"/>
      <c r="ML355" s="47"/>
      <c r="MM355" s="47"/>
      <c r="MN355" s="47"/>
      <c r="MO355" s="47"/>
      <c r="MP355" s="47"/>
      <c r="MQ355" s="47"/>
      <c r="MR355" s="47"/>
      <c r="MS355" s="47"/>
      <c r="MT355" s="47"/>
      <c r="MU355" s="47"/>
      <c r="MV355" s="47"/>
      <c r="MW355" s="47"/>
      <c r="MX355" s="47"/>
      <c r="MY355" s="47"/>
      <c r="MZ355" s="47"/>
      <c r="NA355" s="47"/>
      <c r="NB355" s="47"/>
      <c r="NC355" s="47"/>
      <c r="ND355" s="47"/>
      <c r="NE355" s="47"/>
      <c r="NF355" s="47"/>
      <c r="NG355" s="47"/>
      <c r="NH355" s="47"/>
      <c r="NI355" s="47"/>
      <c r="NJ355" s="47"/>
      <c r="NK355" s="47"/>
      <c r="NL355" s="47"/>
      <c r="NM355" s="47"/>
      <c r="NN355" s="47"/>
      <c r="NO355" s="47"/>
      <c r="NP355" s="47"/>
      <c r="NQ355" s="47"/>
      <c r="NR355" s="47"/>
      <c r="NS355" s="47"/>
      <c r="NT355" s="47"/>
      <c r="NU355" s="47"/>
      <c r="NV355" s="47"/>
      <c r="NW355" s="47"/>
      <c r="NX355" s="47"/>
      <c r="NY355" s="47"/>
      <c r="NZ355" s="47"/>
      <c r="OA355" s="47"/>
      <c r="OB355" s="47"/>
      <c r="OC355" s="47"/>
      <c r="OD355" s="47"/>
      <c r="OE355" s="47"/>
      <c r="OF355" s="47"/>
      <c r="OG355" s="47"/>
      <c r="OH355" s="47"/>
      <c r="OI355" s="47"/>
      <c r="OJ355" s="47"/>
      <c r="OK355" s="47"/>
      <c r="OL355" s="47"/>
      <c r="OM355" s="47"/>
      <c r="ON355" s="47"/>
      <c r="OO355" s="47"/>
      <c r="OP355" s="47"/>
      <c r="OQ355" s="47"/>
      <c r="OR355" s="47"/>
      <c r="OS355" s="47"/>
      <c r="OT355" s="47"/>
      <c r="OU355" s="47"/>
      <c r="OV355" s="47"/>
      <c r="OW355" s="47"/>
      <c r="OX355" s="47"/>
      <c r="OY355" s="47"/>
      <c r="OZ355" s="47"/>
      <c r="PA355" s="47"/>
      <c r="PB355" s="47"/>
      <c r="PC355" s="47"/>
      <c r="PD355" s="47"/>
      <c r="PE355" s="47"/>
      <c r="PF355" s="47"/>
      <c r="PG355" s="47"/>
      <c r="PH355" s="47"/>
      <c r="PI355" s="47"/>
      <c r="PJ355" s="47"/>
      <c r="PK355" s="47"/>
      <c r="PL355" s="47"/>
      <c r="PM355" s="47"/>
      <c r="PN355" s="47"/>
      <c r="PO355" s="47"/>
      <c r="PP355" s="47"/>
      <c r="PQ355" s="47"/>
      <c r="PR355" s="47"/>
      <c r="PS355" s="47"/>
      <c r="PT355" s="47"/>
      <c r="PU355" s="47"/>
      <c r="PV355" s="47"/>
      <c r="PW355" s="47"/>
      <c r="PX355" s="47"/>
      <c r="PY355" s="47"/>
      <c r="PZ355" s="47"/>
      <c r="QA355" s="47"/>
      <c r="QB355" s="47"/>
      <c r="QC355" s="47"/>
      <c r="QD355" s="47"/>
      <c r="QE355" s="47"/>
      <c r="QF355" s="47"/>
      <c r="QG355" s="47"/>
      <c r="QH355" s="47"/>
      <c r="QI355" s="47"/>
      <c r="QJ355" s="47"/>
      <c r="QK355" s="47"/>
      <c r="QL355" s="47"/>
      <c r="QM355" s="47"/>
      <c r="QN355" s="47"/>
      <c r="QO355" s="47"/>
      <c r="QP355" s="47"/>
      <c r="QQ355" s="47"/>
      <c r="QR355" s="47"/>
      <c r="QS355" s="47"/>
      <c r="QT355" s="47"/>
      <c r="QU355" s="47"/>
      <c r="QV355" s="47"/>
      <c r="QW355" s="47"/>
      <c r="QX355" s="47"/>
      <c r="QY355" s="47"/>
      <c r="QZ355" s="47"/>
      <c r="RA355" s="47"/>
      <c r="RB355" s="47"/>
      <c r="RC355" s="47"/>
      <c r="RD355" s="47"/>
      <c r="RE355" s="47"/>
      <c r="RF355" s="47"/>
      <c r="RG355" s="47"/>
      <c r="RH355" s="47"/>
      <c r="RI355" s="47"/>
      <c r="RJ355" s="47"/>
      <c r="RK355" s="47"/>
      <c r="RL355" s="47"/>
      <c r="RM355" s="47"/>
      <c r="RN355" s="47"/>
      <c r="RO355" s="47"/>
      <c r="RP355" s="47"/>
      <c r="RQ355" s="47"/>
      <c r="RR355" s="47"/>
      <c r="RS355" s="47"/>
      <c r="RT355" s="47"/>
      <c r="RU355" s="47"/>
      <c r="RV355" s="47"/>
      <c r="RW355" s="47"/>
      <c r="RX355" s="47"/>
      <c r="RY355" s="47"/>
      <c r="RZ355" s="47"/>
      <c r="SA355" s="47"/>
    </row>
    <row r="356" spans="1:495" s="48" customFormat="1" ht="15" customHeight="1">
      <c r="A356" s="132"/>
      <c r="B356" s="85"/>
      <c r="C356" s="35" t="s">
        <v>7</v>
      </c>
      <c r="D356" s="20">
        <v>0</v>
      </c>
      <c r="E356" s="20">
        <v>0</v>
      </c>
      <c r="F356" s="20">
        <v>0</v>
      </c>
      <c r="G356" s="1">
        <v>0</v>
      </c>
      <c r="H356" s="85"/>
      <c r="I356" s="85"/>
      <c r="J356" s="79"/>
      <c r="K356" s="79"/>
      <c r="L356" s="79"/>
      <c r="M356" s="82"/>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c r="BC356" s="47"/>
      <c r="BD356" s="47"/>
      <c r="BE356" s="47"/>
      <c r="BF356" s="47"/>
      <c r="BG356" s="47"/>
      <c r="BH356" s="47"/>
      <c r="BI356" s="47"/>
      <c r="BJ356" s="47"/>
      <c r="BK356" s="47"/>
      <c r="BL356" s="47"/>
      <c r="BM356" s="47"/>
      <c r="BN356" s="47"/>
      <c r="BO356" s="47"/>
      <c r="BP356" s="47"/>
      <c r="BQ356" s="47"/>
      <c r="BR356" s="47"/>
      <c r="BS356" s="47"/>
      <c r="BT356" s="47"/>
      <c r="BU356" s="47"/>
      <c r="BV356" s="47"/>
      <c r="BW356" s="47"/>
      <c r="BX356" s="47"/>
      <c r="BY356" s="47"/>
      <c r="BZ356" s="47"/>
      <c r="CA356" s="47"/>
      <c r="CB356" s="47"/>
      <c r="CC356" s="47"/>
      <c r="CD356" s="47"/>
      <c r="CE356" s="47"/>
      <c r="CF356" s="47"/>
      <c r="CG356" s="47"/>
      <c r="CH356" s="47"/>
      <c r="CI356" s="47"/>
      <c r="CJ356" s="47"/>
      <c r="CK356" s="47"/>
      <c r="CL356" s="47"/>
      <c r="CM356" s="47"/>
      <c r="CN356" s="47"/>
      <c r="CO356" s="47"/>
      <c r="CP356" s="47"/>
      <c r="CQ356" s="47"/>
      <c r="CR356" s="47"/>
      <c r="CS356" s="47"/>
      <c r="CT356" s="47"/>
      <c r="CU356" s="47"/>
      <c r="CV356" s="47"/>
      <c r="CW356" s="47"/>
      <c r="CX356" s="47"/>
      <c r="CY356" s="47"/>
      <c r="CZ356" s="47"/>
      <c r="DA356" s="47"/>
      <c r="DB356" s="47"/>
      <c r="DC356" s="47"/>
      <c r="DD356" s="47"/>
      <c r="DE356" s="47"/>
      <c r="DF356" s="47"/>
      <c r="DG356" s="47"/>
      <c r="DH356" s="47"/>
      <c r="DI356" s="47"/>
      <c r="DJ356" s="47"/>
      <c r="DK356" s="47"/>
      <c r="DL356" s="47"/>
      <c r="DM356" s="47"/>
      <c r="DN356" s="47"/>
      <c r="DO356" s="47"/>
      <c r="DP356" s="47"/>
      <c r="DQ356" s="47"/>
      <c r="DR356" s="47"/>
      <c r="DS356" s="47"/>
      <c r="DT356" s="47"/>
      <c r="DU356" s="47"/>
      <c r="DV356" s="47"/>
      <c r="DW356" s="47"/>
      <c r="DX356" s="47"/>
      <c r="DY356" s="47"/>
      <c r="DZ356" s="47"/>
      <c r="EA356" s="47"/>
      <c r="EB356" s="47"/>
      <c r="EC356" s="47"/>
      <c r="ED356" s="47"/>
      <c r="EE356" s="47"/>
      <c r="EF356" s="47"/>
      <c r="EG356" s="47"/>
      <c r="EH356" s="47"/>
      <c r="EI356" s="47"/>
      <c r="EJ356" s="47"/>
      <c r="EK356" s="47"/>
      <c r="EL356" s="47"/>
      <c r="EM356" s="47"/>
      <c r="EN356" s="47"/>
      <c r="EO356" s="47"/>
      <c r="EP356" s="47"/>
      <c r="EQ356" s="47"/>
      <c r="ER356" s="47"/>
      <c r="ES356" s="47"/>
      <c r="ET356" s="47"/>
      <c r="EU356" s="47"/>
      <c r="EV356" s="47"/>
      <c r="EW356" s="47"/>
      <c r="EX356" s="47"/>
      <c r="EY356" s="47"/>
      <c r="EZ356" s="47"/>
      <c r="FA356" s="47"/>
      <c r="FB356" s="47"/>
      <c r="FC356" s="47"/>
      <c r="FD356" s="47"/>
      <c r="FE356" s="47"/>
      <c r="FF356" s="47"/>
      <c r="FG356" s="47"/>
      <c r="FH356" s="47"/>
      <c r="FI356" s="47"/>
      <c r="FJ356" s="47"/>
      <c r="FK356" s="47"/>
      <c r="FL356" s="47"/>
      <c r="FM356" s="47"/>
      <c r="FN356" s="47"/>
      <c r="FO356" s="47"/>
      <c r="FP356" s="47"/>
      <c r="FQ356" s="47"/>
      <c r="FR356" s="47"/>
      <c r="FS356" s="47"/>
      <c r="FT356" s="47"/>
      <c r="FU356" s="47"/>
      <c r="FV356" s="47"/>
      <c r="FW356" s="47"/>
      <c r="FX356" s="47"/>
      <c r="FY356" s="47"/>
      <c r="FZ356" s="47"/>
      <c r="GA356" s="47"/>
      <c r="GB356" s="47"/>
      <c r="GC356" s="47"/>
      <c r="GD356" s="47"/>
      <c r="GE356" s="47"/>
      <c r="GF356" s="47"/>
      <c r="GG356" s="47"/>
      <c r="GH356" s="47"/>
      <c r="GI356" s="47"/>
      <c r="GJ356" s="47"/>
      <c r="GK356" s="47"/>
      <c r="GL356" s="47"/>
      <c r="GM356" s="47"/>
      <c r="GN356" s="47"/>
      <c r="GO356" s="47"/>
      <c r="GP356" s="47"/>
      <c r="GQ356" s="47"/>
      <c r="GR356" s="47"/>
      <c r="GS356" s="47"/>
      <c r="GT356" s="47"/>
      <c r="GU356" s="47"/>
      <c r="GV356" s="47"/>
      <c r="GW356" s="47"/>
      <c r="GX356" s="47"/>
      <c r="GY356" s="47"/>
      <c r="GZ356" s="47"/>
      <c r="HA356" s="47"/>
      <c r="HB356" s="47"/>
      <c r="HC356" s="47"/>
      <c r="HD356" s="47"/>
      <c r="HE356" s="47"/>
      <c r="HF356" s="47"/>
      <c r="HG356" s="47"/>
      <c r="HH356" s="47"/>
      <c r="HI356" s="47"/>
      <c r="HJ356" s="47"/>
      <c r="HK356" s="47"/>
      <c r="HL356" s="47"/>
      <c r="HM356" s="47"/>
      <c r="HN356" s="47"/>
      <c r="HO356" s="47"/>
      <c r="HP356" s="47"/>
      <c r="HQ356" s="47"/>
      <c r="HR356" s="47"/>
      <c r="HS356" s="47"/>
      <c r="HT356" s="47"/>
      <c r="HU356" s="47"/>
      <c r="HV356" s="47"/>
      <c r="HW356" s="47"/>
      <c r="HX356" s="47"/>
      <c r="HY356" s="47"/>
      <c r="HZ356" s="47"/>
      <c r="IA356" s="47"/>
      <c r="IB356" s="47"/>
      <c r="IC356" s="47"/>
      <c r="ID356" s="47"/>
      <c r="IE356" s="47"/>
      <c r="IF356" s="47"/>
      <c r="IG356" s="47"/>
      <c r="IH356" s="47"/>
      <c r="II356" s="47"/>
      <c r="IJ356" s="47"/>
      <c r="IK356" s="47"/>
      <c r="IL356" s="47"/>
      <c r="IM356" s="47"/>
      <c r="IN356" s="47"/>
      <c r="IO356" s="47"/>
      <c r="IP356" s="47"/>
      <c r="IQ356" s="47"/>
      <c r="IR356" s="47"/>
      <c r="IS356" s="47"/>
      <c r="IT356" s="47"/>
      <c r="IU356" s="47"/>
      <c r="IV356" s="47"/>
      <c r="IW356" s="47"/>
      <c r="IX356" s="47"/>
      <c r="IY356" s="47"/>
      <c r="IZ356" s="47"/>
      <c r="JA356" s="47"/>
      <c r="JB356" s="47"/>
      <c r="JC356" s="47"/>
      <c r="JD356" s="47"/>
      <c r="JE356" s="47"/>
      <c r="JF356" s="47"/>
      <c r="JG356" s="47"/>
      <c r="JH356" s="47"/>
      <c r="JI356" s="47"/>
      <c r="JJ356" s="47"/>
      <c r="JK356" s="47"/>
      <c r="JL356" s="47"/>
      <c r="JM356" s="47"/>
      <c r="JN356" s="47"/>
      <c r="JO356" s="47"/>
      <c r="JP356" s="47"/>
      <c r="JQ356" s="47"/>
      <c r="JR356" s="47"/>
      <c r="JS356" s="47"/>
      <c r="JT356" s="47"/>
      <c r="JU356" s="47"/>
      <c r="JV356" s="47"/>
      <c r="JW356" s="47"/>
      <c r="JX356" s="47"/>
      <c r="JY356" s="47"/>
      <c r="JZ356" s="47"/>
      <c r="KA356" s="47"/>
      <c r="KB356" s="47"/>
      <c r="KC356" s="47"/>
      <c r="KD356" s="47"/>
      <c r="KE356" s="47"/>
      <c r="KF356" s="47"/>
      <c r="KG356" s="47"/>
      <c r="KH356" s="47"/>
      <c r="KI356" s="47"/>
      <c r="KJ356" s="47"/>
      <c r="KK356" s="47"/>
      <c r="KL356" s="47"/>
      <c r="KM356" s="47"/>
      <c r="KN356" s="47"/>
      <c r="KO356" s="47"/>
      <c r="KP356" s="47"/>
      <c r="KQ356" s="47"/>
      <c r="KR356" s="47"/>
      <c r="KS356" s="47"/>
      <c r="KT356" s="47"/>
      <c r="KU356" s="47"/>
      <c r="KV356" s="47"/>
      <c r="KW356" s="47"/>
      <c r="KX356" s="47"/>
      <c r="KY356" s="47"/>
      <c r="KZ356" s="47"/>
      <c r="LA356" s="47"/>
      <c r="LB356" s="47"/>
      <c r="LC356" s="47"/>
      <c r="LD356" s="47"/>
      <c r="LE356" s="47"/>
      <c r="LF356" s="47"/>
      <c r="LG356" s="47"/>
      <c r="LH356" s="47"/>
      <c r="LI356" s="47"/>
      <c r="LJ356" s="47"/>
      <c r="LK356" s="47"/>
      <c r="LL356" s="47"/>
      <c r="LM356" s="47"/>
      <c r="LN356" s="47"/>
      <c r="LO356" s="47"/>
      <c r="LP356" s="47"/>
      <c r="LQ356" s="47"/>
      <c r="LR356" s="47"/>
      <c r="LS356" s="47"/>
      <c r="LT356" s="47"/>
      <c r="LU356" s="47"/>
      <c r="LV356" s="47"/>
      <c r="LW356" s="47"/>
      <c r="LX356" s="47"/>
      <c r="LY356" s="47"/>
      <c r="LZ356" s="47"/>
      <c r="MA356" s="47"/>
      <c r="MB356" s="47"/>
      <c r="MC356" s="47"/>
      <c r="MD356" s="47"/>
      <c r="ME356" s="47"/>
      <c r="MF356" s="47"/>
      <c r="MG356" s="47"/>
      <c r="MH356" s="47"/>
      <c r="MI356" s="47"/>
      <c r="MJ356" s="47"/>
      <c r="MK356" s="47"/>
      <c r="ML356" s="47"/>
      <c r="MM356" s="47"/>
      <c r="MN356" s="47"/>
      <c r="MO356" s="47"/>
      <c r="MP356" s="47"/>
      <c r="MQ356" s="47"/>
      <c r="MR356" s="47"/>
      <c r="MS356" s="47"/>
      <c r="MT356" s="47"/>
      <c r="MU356" s="47"/>
      <c r="MV356" s="47"/>
      <c r="MW356" s="47"/>
      <c r="MX356" s="47"/>
      <c r="MY356" s="47"/>
      <c r="MZ356" s="47"/>
      <c r="NA356" s="47"/>
      <c r="NB356" s="47"/>
      <c r="NC356" s="47"/>
      <c r="ND356" s="47"/>
      <c r="NE356" s="47"/>
      <c r="NF356" s="47"/>
      <c r="NG356" s="47"/>
      <c r="NH356" s="47"/>
      <c r="NI356" s="47"/>
      <c r="NJ356" s="47"/>
      <c r="NK356" s="47"/>
      <c r="NL356" s="47"/>
      <c r="NM356" s="47"/>
      <c r="NN356" s="47"/>
      <c r="NO356" s="47"/>
      <c r="NP356" s="47"/>
      <c r="NQ356" s="47"/>
      <c r="NR356" s="47"/>
      <c r="NS356" s="47"/>
      <c r="NT356" s="47"/>
      <c r="NU356" s="47"/>
      <c r="NV356" s="47"/>
      <c r="NW356" s="47"/>
      <c r="NX356" s="47"/>
      <c r="NY356" s="47"/>
      <c r="NZ356" s="47"/>
      <c r="OA356" s="47"/>
      <c r="OB356" s="47"/>
      <c r="OC356" s="47"/>
      <c r="OD356" s="47"/>
      <c r="OE356" s="47"/>
      <c r="OF356" s="47"/>
      <c r="OG356" s="47"/>
      <c r="OH356" s="47"/>
      <c r="OI356" s="47"/>
      <c r="OJ356" s="47"/>
      <c r="OK356" s="47"/>
      <c r="OL356" s="47"/>
      <c r="OM356" s="47"/>
      <c r="ON356" s="47"/>
      <c r="OO356" s="47"/>
      <c r="OP356" s="47"/>
      <c r="OQ356" s="47"/>
      <c r="OR356" s="47"/>
      <c r="OS356" s="47"/>
      <c r="OT356" s="47"/>
      <c r="OU356" s="47"/>
      <c r="OV356" s="47"/>
      <c r="OW356" s="47"/>
      <c r="OX356" s="47"/>
      <c r="OY356" s="47"/>
      <c r="OZ356" s="47"/>
      <c r="PA356" s="47"/>
      <c r="PB356" s="47"/>
      <c r="PC356" s="47"/>
      <c r="PD356" s="47"/>
      <c r="PE356" s="47"/>
      <c r="PF356" s="47"/>
      <c r="PG356" s="47"/>
      <c r="PH356" s="47"/>
      <c r="PI356" s="47"/>
      <c r="PJ356" s="47"/>
      <c r="PK356" s="47"/>
      <c r="PL356" s="47"/>
      <c r="PM356" s="47"/>
      <c r="PN356" s="47"/>
      <c r="PO356" s="47"/>
      <c r="PP356" s="47"/>
      <c r="PQ356" s="47"/>
      <c r="PR356" s="47"/>
      <c r="PS356" s="47"/>
      <c r="PT356" s="47"/>
      <c r="PU356" s="47"/>
      <c r="PV356" s="47"/>
      <c r="PW356" s="47"/>
      <c r="PX356" s="47"/>
      <c r="PY356" s="47"/>
      <c r="PZ356" s="47"/>
      <c r="QA356" s="47"/>
      <c r="QB356" s="47"/>
      <c r="QC356" s="47"/>
      <c r="QD356" s="47"/>
      <c r="QE356" s="47"/>
      <c r="QF356" s="47"/>
      <c r="QG356" s="47"/>
      <c r="QH356" s="47"/>
      <c r="QI356" s="47"/>
      <c r="QJ356" s="47"/>
      <c r="QK356" s="47"/>
      <c r="QL356" s="47"/>
      <c r="QM356" s="47"/>
      <c r="QN356" s="47"/>
      <c r="QO356" s="47"/>
      <c r="QP356" s="47"/>
      <c r="QQ356" s="47"/>
      <c r="QR356" s="47"/>
      <c r="QS356" s="47"/>
      <c r="QT356" s="47"/>
      <c r="QU356" s="47"/>
      <c r="QV356" s="47"/>
      <c r="QW356" s="47"/>
      <c r="QX356" s="47"/>
      <c r="QY356" s="47"/>
      <c r="QZ356" s="47"/>
      <c r="RA356" s="47"/>
      <c r="RB356" s="47"/>
      <c r="RC356" s="47"/>
      <c r="RD356" s="47"/>
      <c r="RE356" s="47"/>
      <c r="RF356" s="47"/>
      <c r="RG356" s="47"/>
      <c r="RH356" s="47"/>
      <c r="RI356" s="47"/>
      <c r="RJ356" s="47"/>
      <c r="RK356" s="47"/>
      <c r="RL356" s="47"/>
      <c r="RM356" s="47"/>
      <c r="RN356" s="47"/>
      <c r="RO356" s="47"/>
      <c r="RP356" s="47"/>
      <c r="RQ356" s="47"/>
      <c r="RR356" s="47"/>
      <c r="RS356" s="47"/>
      <c r="RT356" s="47"/>
      <c r="RU356" s="47"/>
      <c r="RV356" s="47"/>
      <c r="RW356" s="47"/>
      <c r="RX356" s="47"/>
      <c r="RY356" s="47"/>
      <c r="RZ356" s="47"/>
      <c r="SA356" s="47"/>
    </row>
    <row r="357" spans="1:495" s="48" customFormat="1" ht="15" customHeight="1">
      <c r="A357" s="133"/>
      <c r="B357" s="86"/>
      <c r="C357" s="35" t="s">
        <v>8</v>
      </c>
      <c r="D357" s="20">
        <v>0</v>
      </c>
      <c r="E357" s="20">
        <v>0</v>
      </c>
      <c r="F357" s="20">
        <v>0</v>
      </c>
      <c r="G357" s="1">
        <v>0</v>
      </c>
      <c r="H357" s="86"/>
      <c r="I357" s="86"/>
      <c r="J357" s="80"/>
      <c r="K357" s="80"/>
      <c r="L357" s="80"/>
      <c r="M357" s="83"/>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47"/>
      <c r="BE357" s="47"/>
      <c r="BF357" s="47"/>
      <c r="BG357" s="47"/>
      <c r="BH357" s="47"/>
      <c r="BI357" s="47"/>
      <c r="BJ357" s="47"/>
      <c r="BK357" s="47"/>
      <c r="BL357" s="47"/>
      <c r="BM357" s="47"/>
      <c r="BN357" s="47"/>
      <c r="BO357" s="47"/>
      <c r="BP357" s="47"/>
      <c r="BQ357" s="47"/>
      <c r="BR357" s="47"/>
      <c r="BS357" s="47"/>
      <c r="BT357" s="47"/>
      <c r="BU357" s="47"/>
      <c r="BV357" s="47"/>
      <c r="BW357" s="47"/>
      <c r="BX357" s="47"/>
      <c r="BY357" s="47"/>
      <c r="BZ357" s="47"/>
      <c r="CA357" s="47"/>
      <c r="CB357" s="47"/>
      <c r="CC357" s="47"/>
      <c r="CD357" s="47"/>
      <c r="CE357" s="47"/>
      <c r="CF357" s="47"/>
      <c r="CG357" s="47"/>
      <c r="CH357" s="47"/>
      <c r="CI357" s="47"/>
      <c r="CJ357" s="47"/>
      <c r="CK357" s="47"/>
      <c r="CL357" s="47"/>
      <c r="CM357" s="47"/>
      <c r="CN357" s="47"/>
      <c r="CO357" s="47"/>
      <c r="CP357" s="47"/>
      <c r="CQ357" s="47"/>
      <c r="CR357" s="47"/>
      <c r="CS357" s="47"/>
      <c r="CT357" s="47"/>
      <c r="CU357" s="47"/>
      <c r="CV357" s="47"/>
      <c r="CW357" s="47"/>
      <c r="CX357" s="47"/>
      <c r="CY357" s="47"/>
      <c r="CZ357" s="47"/>
      <c r="DA357" s="47"/>
      <c r="DB357" s="47"/>
      <c r="DC357" s="47"/>
      <c r="DD357" s="47"/>
      <c r="DE357" s="47"/>
      <c r="DF357" s="47"/>
      <c r="DG357" s="47"/>
      <c r="DH357" s="47"/>
      <c r="DI357" s="47"/>
      <c r="DJ357" s="47"/>
      <c r="DK357" s="47"/>
      <c r="DL357" s="47"/>
      <c r="DM357" s="47"/>
      <c r="DN357" s="47"/>
      <c r="DO357" s="47"/>
      <c r="DP357" s="47"/>
      <c r="DQ357" s="47"/>
      <c r="DR357" s="47"/>
      <c r="DS357" s="47"/>
      <c r="DT357" s="47"/>
      <c r="DU357" s="47"/>
      <c r="DV357" s="47"/>
      <c r="DW357" s="47"/>
      <c r="DX357" s="47"/>
      <c r="DY357" s="47"/>
      <c r="DZ357" s="47"/>
      <c r="EA357" s="47"/>
      <c r="EB357" s="47"/>
      <c r="EC357" s="47"/>
      <c r="ED357" s="47"/>
      <c r="EE357" s="47"/>
      <c r="EF357" s="47"/>
      <c r="EG357" s="47"/>
      <c r="EH357" s="47"/>
      <c r="EI357" s="47"/>
      <c r="EJ357" s="47"/>
      <c r="EK357" s="47"/>
      <c r="EL357" s="47"/>
      <c r="EM357" s="47"/>
      <c r="EN357" s="47"/>
      <c r="EO357" s="47"/>
      <c r="EP357" s="47"/>
      <c r="EQ357" s="47"/>
      <c r="ER357" s="47"/>
      <c r="ES357" s="47"/>
      <c r="ET357" s="47"/>
      <c r="EU357" s="47"/>
      <c r="EV357" s="47"/>
      <c r="EW357" s="47"/>
      <c r="EX357" s="47"/>
      <c r="EY357" s="47"/>
      <c r="EZ357" s="47"/>
      <c r="FA357" s="47"/>
      <c r="FB357" s="47"/>
      <c r="FC357" s="47"/>
      <c r="FD357" s="47"/>
      <c r="FE357" s="47"/>
      <c r="FF357" s="47"/>
      <c r="FG357" s="47"/>
      <c r="FH357" s="47"/>
      <c r="FI357" s="47"/>
      <c r="FJ357" s="47"/>
      <c r="FK357" s="47"/>
      <c r="FL357" s="47"/>
      <c r="FM357" s="47"/>
      <c r="FN357" s="47"/>
      <c r="FO357" s="47"/>
      <c r="FP357" s="47"/>
      <c r="FQ357" s="47"/>
      <c r="FR357" s="47"/>
      <c r="FS357" s="47"/>
      <c r="FT357" s="47"/>
      <c r="FU357" s="47"/>
      <c r="FV357" s="47"/>
      <c r="FW357" s="47"/>
      <c r="FX357" s="47"/>
      <c r="FY357" s="47"/>
      <c r="FZ357" s="47"/>
      <c r="GA357" s="47"/>
      <c r="GB357" s="47"/>
      <c r="GC357" s="47"/>
      <c r="GD357" s="47"/>
      <c r="GE357" s="47"/>
      <c r="GF357" s="47"/>
      <c r="GG357" s="47"/>
      <c r="GH357" s="47"/>
      <c r="GI357" s="47"/>
      <c r="GJ357" s="47"/>
      <c r="GK357" s="47"/>
      <c r="GL357" s="47"/>
      <c r="GM357" s="47"/>
      <c r="GN357" s="47"/>
      <c r="GO357" s="47"/>
      <c r="GP357" s="47"/>
      <c r="GQ357" s="47"/>
      <c r="GR357" s="47"/>
      <c r="GS357" s="47"/>
      <c r="GT357" s="47"/>
      <c r="GU357" s="47"/>
      <c r="GV357" s="47"/>
      <c r="GW357" s="47"/>
      <c r="GX357" s="47"/>
      <c r="GY357" s="47"/>
      <c r="GZ357" s="47"/>
      <c r="HA357" s="47"/>
      <c r="HB357" s="47"/>
      <c r="HC357" s="47"/>
      <c r="HD357" s="47"/>
      <c r="HE357" s="47"/>
      <c r="HF357" s="47"/>
      <c r="HG357" s="47"/>
      <c r="HH357" s="47"/>
      <c r="HI357" s="47"/>
      <c r="HJ357" s="47"/>
      <c r="HK357" s="47"/>
      <c r="HL357" s="47"/>
      <c r="HM357" s="47"/>
      <c r="HN357" s="47"/>
      <c r="HO357" s="47"/>
      <c r="HP357" s="47"/>
      <c r="HQ357" s="47"/>
      <c r="HR357" s="47"/>
      <c r="HS357" s="47"/>
      <c r="HT357" s="47"/>
      <c r="HU357" s="47"/>
      <c r="HV357" s="47"/>
      <c r="HW357" s="47"/>
      <c r="HX357" s="47"/>
      <c r="HY357" s="47"/>
      <c r="HZ357" s="47"/>
      <c r="IA357" s="47"/>
      <c r="IB357" s="47"/>
      <c r="IC357" s="47"/>
      <c r="ID357" s="47"/>
      <c r="IE357" s="47"/>
      <c r="IF357" s="47"/>
      <c r="IG357" s="47"/>
      <c r="IH357" s="47"/>
      <c r="II357" s="47"/>
      <c r="IJ357" s="47"/>
      <c r="IK357" s="47"/>
      <c r="IL357" s="47"/>
      <c r="IM357" s="47"/>
      <c r="IN357" s="47"/>
      <c r="IO357" s="47"/>
      <c r="IP357" s="47"/>
      <c r="IQ357" s="47"/>
      <c r="IR357" s="47"/>
      <c r="IS357" s="47"/>
      <c r="IT357" s="47"/>
      <c r="IU357" s="47"/>
      <c r="IV357" s="47"/>
      <c r="IW357" s="47"/>
      <c r="IX357" s="47"/>
      <c r="IY357" s="47"/>
      <c r="IZ357" s="47"/>
      <c r="JA357" s="47"/>
      <c r="JB357" s="47"/>
      <c r="JC357" s="47"/>
      <c r="JD357" s="47"/>
      <c r="JE357" s="47"/>
      <c r="JF357" s="47"/>
      <c r="JG357" s="47"/>
      <c r="JH357" s="47"/>
      <c r="JI357" s="47"/>
      <c r="JJ357" s="47"/>
      <c r="JK357" s="47"/>
      <c r="JL357" s="47"/>
      <c r="JM357" s="47"/>
      <c r="JN357" s="47"/>
      <c r="JO357" s="47"/>
      <c r="JP357" s="47"/>
      <c r="JQ357" s="47"/>
      <c r="JR357" s="47"/>
      <c r="JS357" s="47"/>
      <c r="JT357" s="47"/>
      <c r="JU357" s="47"/>
      <c r="JV357" s="47"/>
      <c r="JW357" s="47"/>
      <c r="JX357" s="47"/>
      <c r="JY357" s="47"/>
      <c r="JZ357" s="47"/>
      <c r="KA357" s="47"/>
      <c r="KB357" s="47"/>
      <c r="KC357" s="47"/>
      <c r="KD357" s="47"/>
      <c r="KE357" s="47"/>
      <c r="KF357" s="47"/>
      <c r="KG357" s="47"/>
      <c r="KH357" s="47"/>
      <c r="KI357" s="47"/>
      <c r="KJ357" s="47"/>
      <c r="KK357" s="47"/>
      <c r="KL357" s="47"/>
      <c r="KM357" s="47"/>
      <c r="KN357" s="47"/>
      <c r="KO357" s="47"/>
      <c r="KP357" s="47"/>
      <c r="KQ357" s="47"/>
      <c r="KR357" s="47"/>
      <c r="KS357" s="47"/>
      <c r="KT357" s="47"/>
      <c r="KU357" s="47"/>
      <c r="KV357" s="47"/>
      <c r="KW357" s="47"/>
      <c r="KX357" s="47"/>
      <c r="KY357" s="47"/>
      <c r="KZ357" s="47"/>
      <c r="LA357" s="47"/>
      <c r="LB357" s="47"/>
      <c r="LC357" s="47"/>
      <c r="LD357" s="47"/>
      <c r="LE357" s="47"/>
      <c r="LF357" s="47"/>
      <c r="LG357" s="47"/>
      <c r="LH357" s="47"/>
      <c r="LI357" s="47"/>
      <c r="LJ357" s="47"/>
      <c r="LK357" s="47"/>
      <c r="LL357" s="47"/>
      <c r="LM357" s="47"/>
      <c r="LN357" s="47"/>
      <c r="LO357" s="47"/>
      <c r="LP357" s="47"/>
      <c r="LQ357" s="47"/>
      <c r="LR357" s="47"/>
      <c r="LS357" s="47"/>
      <c r="LT357" s="47"/>
      <c r="LU357" s="47"/>
      <c r="LV357" s="47"/>
      <c r="LW357" s="47"/>
      <c r="LX357" s="47"/>
      <c r="LY357" s="47"/>
      <c r="LZ357" s="47"/>
      <c r="MA357" s="47"/>
      <c r="MB357" s="47"/>
      <c r="MC357" s="47"/>
      <c r="MD357" s="47"/>
      <c r="ME357" s="47"/>
      <c r="MF357" s="47"/>
      <c r="MG357" s="47"/>
      <c r="MH357" s="47"/>
      <c r="MI357" s="47"/>
      <c r="MJ357" s="47"/>
      <c r="MK357" s="47"/>
      <c r="ML357" s="47"/>
      <c r="MM357" s="47"/>
      <c r="MN357" s="47"/>
      <c r="MO357" s="47"/>
      <c r="MP357" s="47"/>
      <c r="MQ357" s="47"/>
      <c r="MR357" s="47"/>
      <c r="MS357" s="47"/>
      <c r="MT357" s="47"/>
      <c r="MU357" s="47"/>
      <c r="MV357" s="47"/>
      <c r="MW357" s="47"/>
      <c r="MX357" s="47"/>
      <c r="MY357" s="47"/>
      <c r="MZ357" s="47"/>
      <c r="NA357" s="47"/>
      <c r="NB357" s="47"/>
      <c r="NC357" s="47"/>
      <c r="ND357" s="47"/>
      <c r="NE357" s="47"/>
      <c r="NF357" s="47"/>
      <c r="NG357" s="47"/>
      <c r="NH357" s="47"/>
      <c r="NI357" s="47"/>
      <c r="NJ357" s="47"/>
      <c r="NK357" s="47"/>
      <c r="NL357" s="47"/>
      <c r="NM357" s="47"/>
      <c r="NN357" s="47"/>
      <c r="NO357" s="47"/>
      <c r="NP357" s="47"/>
      <c r="NQ357" s="47"/>
      <c r="NR357" s="47"/>
      <c r="NS357" s="47"/>
      <c r="NT357" s="47"/>
      <c r="NU357" s="47"/>
      <c r="NV357" s="47"/>
      <c r="NW357" s="47"/>
      <c r="NX357" s="47"/>
      <c r="NY357" s="47"/>
      <c r="NZ357" s="47"/>
      <c r="OA357" s="47"/>
      <c r="OB357" s="47"/>
      <c r="OC357" s="47"/>
      <c r="OD357" s="47"/>
      <c r="OE357" s="47"/>
      <c r="OF357" s="47"/>
      <c r="OG357" s="47"/>
      <c r="OH357" s="47"/>
      <c r="OI357" s="47"/>
      <c r="OJ357" s="47"/>
      <c r="OK357" s="47"/>
      <c r="OL357" s="47"/>
      <c r="OM357" s="47"/>
      <c r="ON357" s="47"/>
      <c r="OO357" s="47"/>
      <c r="OP357" s="47"/>
      <c r="OQ357" s="47"/>
      <c r="OR357" s="47"/>
      <c r="OS357" s="47"/>
      <c r="OT357" s="47"/>
      <c r="OU357" s="47"/>
      <c r="OV357" s="47"/>
      <c r="OW357" s="47"/>
      <c r="OX357" s="47"/>
      <c r="OY357" s="47"/>
      <c r="OZ357" s="47"/>
      <c r="PA357" s="47"/>
      <c r="PB357" s="47"/>
      <c r="PC357" s="47"/>
      <c r="PD357" s="47"/>
      <c r="PE357" s="47"/>
      <c r="PF357" s="47"/>
      <c r="PG357" s="47"/>
      <c r="PH357" s="47"/>
      <c r="PI357" s="47"/>
      <c r="PJ357" s="47"/>
      <c r="PK357" s="47"/>
      <c r="PL357" s="47"/>
      <c r="PM357" s="47"/>
      <c r="PN357" s="47"/>
      <c r="PO357" s="47"/>
      <c r="PP357" s="47"/>
      <c r="PQ357" s="47"/>
      <c r="PR357" s="47"/>
      <c r="PS357" s="47"/>
      <c r="PT357" s="47"/>
      <c r="PU357" s="47"/>
      <c r="PV357" s="47"/>
      <c r="PW357" s="47"/>
      <c r="PX357" s="47"/>
      <c r="PY357" s="47"/>
      <c r="PZ357" s="47"/>
      <c r="QA357" s="47"/>
      <c r="QB357" s="47"/>
      <c r="QC357" s="47"/>
      <c r="QD357" s="47"/>
      <c r="QE357" s="47"/>
      <c r="QF357" s="47"/>
      <c r="QG357" s="47"/>
      <c r="QH357" s="47"/>
      <c r="QI357" s="47"/>
      <c r="QJ357" s="47"/>
      <c r="QK357" s="47"/>
      <c r="QL357" s="47"/>
      <c r="QM357" s="47"/>
      <c r="QN357" s="47"/>
      <c r="QO357" s="47"/>
      <c r="QP357" s="47"/>
      <c r="QQ357" s="47"/>
      <c r="QR357" s="47"/>
      <c r="QS357" s="47"/>
      <c r="QT357" s="47"/>
      <c r="QU357" s="47"/>
      <c r="QV357" s="47"/>
      <c r="QW357" s="47"/>
      <c r="QX357" s="47"/>
      <c r="QY357" s="47"/>
      <c r="QZ357" s="47"/>
      <c r="RA357" s="47"/>
      <c r="RB357" s="47"/>
      <c r="RC357" s="47"/>
      <c r="RD357" s="47"/>
      <c r="RE357" s="47"/>
      <c r="RF357" s="47"/>
      <c r="RG357" s="47"/>
      <c r="RH357" s="47"/>
      <c r="RI357" s="47"/>
      <c r="RJ357" s="47"/>
      <c r="RK357" s="47"/>
      <c r="RL357" s="47"/>
      <c r="RM357" s="47"/>
      <c r="RN357" s="47"/>
      <c r="RO357" s="47"/>
      <c r="RP357" s="47"/>
      <c r="RQ357" s="47"/>
      <c r="RR357" s="47"/>
      <c r="RS357" s="47"/>
      <c r="RT357" s="47"/>
      <c r="RU357" s="47"/>
      <c r="RV357" s="47"/>
      <c r="RW357" s="47"/>
      <c r="RX357" s="47"/>
      <c r="RY357" s="47"/>
      <c r="RZ357" s="47"/>
      <c r="SA357" s="47"/>
    </row>
    <row r="358" spans="1:495" s="48" customFormat="1" ht="15" customHeight="1">
      <c r="A358" s="157" t="s">
        <v>235</v>
      </c>
      <c r="B358" s="158" t="s">
        <v>236</v>
      </c>
      <c r="C358" s="35" t="s">
        <v>4</v>
      </c>
      <c r="D358" s="20">
        <f>SUM(D359:D362)</f>
        <v>228274.62099999998</v>
      </c>
      <c r="E358" s="20">
        <f t="shared" ref="E358:F358" si="133">SUM(E359:E362)</f>
        <v>103365.26360999999</v>
      </c>
      <c r="F358" s="20">
        <f t="shared" si="133"/>
        <v>102952.66361</v>
      </c>
      <c r="G358" s="1">
        <f>F358/D358</f>
        <v>0.45100354633816264</v>
      </c>
      <c r="H358" s="94"/>
      <c r="I358" s="58" t="s">
        <v>24</v>
      </c>
      <c r="J358" s="57">
        <f>SUM(J359:J361)</f>
        <v>12</v>
      </c>
      <c r="K358" s="75" t="s">
        <v>332</v>
      </c>
      <c r="L358" s="75"/>
      <c r="M358" s="81"/>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c r="BG358" s="47"/>
      <c r="BH358" s="47"/>
      <c r="BI358" s="47"/>
      <c r="BJ358" s="47"/>
      <c r="BK358" s="47"/>
      <c r="BL358" s="47"/>
      <c r="BM358" s="47"/>
      <c r="BN358" s="47"/>
      <c r="BO358" s="47"/>
      <c r="BP358" s="47"/>
      <c r="BQ358" s="47"/>
      <c r="BR358" s="47"/>
      <c r="BS358" s="47"/>
      <c r="BT358" s="47"/>
      <c r="BU358" s="47"/>
      <c r="BV358" s="47"/>
      <c r="BW358" s="47"/>
      <c r="BX358" s="47"/>
      <c r="BY358" s="47"/>
      <c r="BZ358" s="47"/>
      <c r="CA358" s="47"/>
      <c r="CB358" s="47"/>
      <c r="CC358" s="47"/>
      <c r="CD358" s="47"/>
      <c r="CE358" s="47"/>
      <c r="CF358" s="47"/>
      <c r="CG358" s="47"/>
      <c r="CH358" s="47"/>
      <c r="CI358" s="47"/>
      <c r="CJ358" s="47"/>
      <c r="CK358" s="47"/>
      <c r="CL358" s="47"/>
      <c r="CM358" s="47"/>
      <c r="CN358" s="47"/>
      <c r="CO358" s="47"/>
      <c r="CP358" s="47"/>
      <c r="CQ358" s="47"/>
      <c r="CR358" s="47"/>
      <c r="CS358" s="47"/>
      <c r="CT358" s="47"/>
      <c r="CU358" s="47"/>
      <c r="CV358" s="47"/>
      <c r="CW358" s="47"/>
      <c r="CX358" s="47"/>
      <c r="CY358" s="47"/>
      <c r="CZ358" s="47"/>
      <c r="DA358" s="47"/>
      <c r="DB358" s="47"/>
      <c r="DC358" s="47"/>
      <c r="DD358" s="47"/>
      <c r="DE358" s="47"/>
      <c r="DF358" s="47"/>
      <c r="DG358" s="47"/>
      <c r="DH358" s="47"/>
      <c r="DI358" s="47"/>
      <c r="DJ358" s="47"/>
      <c r="DK358" s="47"/>
      <c r="DL358" s="47"/>
      <c r="DM358" s="47"/>
      <c r="DN358" s="47"/>
      <c r="DO358" s="47"/>
      <c r="DP358" s="47"/>
      <c r="DQ358" s="47"/>
      <c r="DR358" s="47"/>
      <c r="DS358" s="47"/>
      <c r="DT358" s="47"/>
      <c r="DU358" s="47"/>
      <c r="DV358" s="47"/>
      <c r="DW358" s="47"/>
      <c r="DX358" s="47"/>
      <c r="DY358" s="47"/>
      <c r="DZ358" s="47"/>
      <c r="EA358" s="47"/>
      <c r="EB358" s="47"/>
      <c r="EC358" s="47"/>
      <c r="ED358" s="47"/>
      <c r="EE358" s="47"/>
      <c r="EF358" s="47"/>
      <c r="EG358" s="47"/>
      <c r="EH358" s="47"/>
      <c r="EI358" s="47"/>
      <c r="EJ358" s="47"/>
      <c r="EK358" s="47"/>
      <c r="EL358" s="47"/>
      <c r="EM358" s="47"/>
      <c r="EN358" s="47"/>
      <c r="EO358" s="47"/>
      <c r="EP358" s="47"/>
      <c r="EQ358" s="47"/>
      <c r="ER358" s="47"/>
      <c r="ES358" s="47"/>
      <c r="ET358" s="47"/>
      <c r="EU358" s="47"/>
      <c r="EV358" s="47"/>
      <c r="EW358" s="47"/>
      <c r="EX358" s="47"/>
      <c r="EY358" s="47"/>
      <c r="EZ358" s="47"/>
      <c r="FA358" s="47"/>
      <c r="FB358" s="47"/>
      <c r="FC358" s="47"/>
      <c r="FD358" s="47"/>
      <c r="FE358" s="47"/>
      <c r="FF358" s="47"/>
      <c r="FG358" s="47"/>
      <c r="FH358" s="47"/>
      <c r="FI358" s="47"/>
      <c r="FJ358" s="47"/>
      <c r="FK358" s="47"/>
      <c r="FL358" s="47"/>
      <c r="FM358" s="47"/>
      <c r="FN358" s="47"/>
      <c r="FO358" s="47"/>
      <c r="FP358" s="47"/>
      <c r="FQ358" s="47"/>
      <c r="FR358" s="47"/>
      <c r="FS358" s="47"/>
      <c r="FT358" s="47"/>
      <c r="FU358" s="47"/>
      <c r="FV358" s="47"/>
      <c r="FW358" s="47"/>
      <c r="FX358" s="47"/>
      <c r="FY358" s="47"/>
      <c r="FZ358" s="47"/>
      <c r="GA358" s="47"/>
      <c r="GB358" s="47"/>
      <c r="GC358" s="47"/>
      <c r="GD358" s="47"/>
      <c r="GE358" s="47"/>
      <c r="GF358" s="47"/>
      <c r="GG358" s="47"/>
      <c r="GH358" s="47"/>
      <c r="GI358" s="47"/>
      <c r="GJ358" s="47"/>
      <c r="GK358" s="47"/>
      <c r="GL358" s="47"/>
      <c r="GM358" s="47"/>
      <c r="GN358" s="47"/>
      <c r="GO358" s="47"/>
      <c r="GP358" s="47"/>
      <c r="GQ358" s="47"/>
      <c r="GR358" s="47"/>
      <c r="GS358" s="47"/>
      <c r="GT358" s="47"/>
      <c r="GU358" s="47"/>
      <c r="GV358" s="47"/>
      <c r="GW358" s="47"/>
      <c r="GX358" s="47"/>
      <c r="GY358" s="47"/>
      <c r="GZ358" s="47"/>
      <c r="HA358" s="47"/>
      <c r="HB358" s="47"/>
      <c r="HC358" s="47"/>
      <c r="HD358" s="47"/>
      <c r="HE358" s="47"/>
      <c r="HF358" s="47"/>
      <c r="HG358" s="47"/>
      <c r="HH358" s="47"/>
      <c r="HI358" s="47"/>
      <c r="HJ358" s="47"/>
      <c r="HK358" s="47"/>
      <c r="HL358" s="47"/>
      <c r="HM358" s="47"/>
      <c r="HN358" s="47"/>
      <c r="HO358" s="47"/>
      <c r="HP358" s="47"/>
      <c r="HQ358" s="47"/>
      <c r="HR358" s="47"/>
      <c r="HS358" s="47"/>
      <c r="HT358" s="47"/>
      <c r="HU358" s="47"/>
      <c r="HV358" s="47"/>
      <c r="HW358" s="47"/>
      <c r="HX358" s="47"/>
      <c r="HY358" s="47"/>
      <c r="HZ358" s="47"/>
      <c r="IA358" s="47"/>
      <c r="IB358" s="47"/>
      <c r="IC358" s="47"/>
      <c r="ID358" s="47"/>
      <c r="IE358" s="47"/>
      <c r="IF358" s="47"/>
      <c r="IG358" s="47"/>
      <c r="IH358" s="47"/>
      <c r="II358" s="47"/>
      <c r="IJ358" s="47"/>
      <c r="IK358" s="47"/>
      <c r="IL358" s="47"/>
      <c r="IM358" s="47"/>
      <c r="IN358" s="47"/>
      <c r="IO358" s="47"/>
      <c r="IP358" s="47"/>
      <c r="IQ358" s="47"/>
      <c r="IR358" s="47"/>
      <c r="IS358" s="47"/>
      <c r="IT358" s="47"/>
      <c r="IU358" s="47"/>
      <c r="IV358" s="47"/>
      <c r="IW358" s="47"/>
      <c r="IX358" s="47"/>
      <c r="IY358" s="47"/>
      <c r="IZ358" s="47"/>
      <c r="JA358" s="47"/>
      <c r="JB358" s="47"/>
      <c r="JC358" s="47"/>
      <c r="JD358" s="47"/>
      <c r="JE358" s="47"/>
      <c r="JF358" s="47"/>
      <c r="JG358" s="47"/>
      <c r="JH358" s="47"/>
      <c r="JI358" s="47"/>
      <c r="JJ358" s="47"/>
      <c r="JK358" s="47"/>
      <c r="JL358" s="47"/>
      <c r="JM358" s="47"/>
      <c r="JN358" s="47"/>
      <c r="JO358" s="47"/>
      <c r="JP358" s="47"/>
      <c r="JQ358" s="47"/>
      <c r="JR358" s="47"/>
      <c r="JS358" s="47"/>
      <c r="JT358" s="47"/>
      <c r="JU358" s="47"/>
      <c r="JV358" s="47"/>
      <c r="JW358" s="47"/>
      <c r="JX358" s="47"/>
      <c r="JY358" s="47"/>
      <c r="JZ358" s="47"/>
      <c r="KA358" s="47"/>
      <c r="KB358" s="47"/>
      <c r="KC358" s="47"/>
      <c r="KD358" s="47"/>
      <c r="KE358" s="47"/>
      <c r="KF358" s="47"/>
      <c r="KG358" s="47"/>
      <c r="KH358" s="47"/>
      <c r="KI358" s="47"/>
      <c r="KJ358" s="47"/>
      <c r="KK358" s="47"/>
      <c r="KL358" s="47"/>
      <c r="KM358" s="47"/>
      <c r="KN358" s="47"/>
      <c r="KO358" s="47"/>
      <c r="KP358" s="47"/>
      <c r="KQ358" s="47"/>
      <c r="KR358" s="47"/>
      <c r="KS358" s="47"/>
      <c r="KT358" s="47"/>
      <c r="KU358" s="47"/>
      <c r="KV358" s="47"/>
      <c r="KW358" s="47"/>
      <c r="KX358" s="47"/>
      <c r="KY358" s="47"/>
      <c r="KZ358" s="47"/>
      <c r="LA358" s="47"/>
      <c r="LB358" s="47"/>
      <c r="LC358" s="47"/>
      <c r="LD358" s="47"/>
      <c r="LE358" s="47"/>
      <c r="LF358" s="47"/>
      <c r="LG358" s="47"/>
      <c r="LH358" s="47"/>
      <c r="LI358" s="47"/>
      <c r="LJ358" s="47"/>
      <c r="LK358" s="47"/>
      <c r="LL358" s="47"/>
      <c r="LM358" s="47"/>
      <c r="LN358" s="47"/>
      <c r="LO358" s="47"/>
      <c r="LP358" s="47"/>
      <c r="LQ358" s="47"/>
      <c r="LR358" s="47"/>
      <c r="LS358" s="47"/>
      <c r="LT358" s="47"/>
      <c r="LU358" s="47"/>
      <c r="LV358" s="47"/>
      <c r="LW358" s="47"/>
      <c r="LX358" s="47"/>
      <c r="LY358" s="47"/>
      <c r="LZ358" s="47"/>
      <c r="MA358" s="47"/>
      <c r="MB358" s="47"/>
      <c r="MC358" s="47"/>
      <c r="MD358" s="47"/>
      <c r="ME358" s="47"/>
      <c r="MF358" s="47"/>
      <c r="MG358" s="47"/>
      <c r="MH358" s="47"/>
      <c r="MI358" s="47"/>
      <c r="MJ358" s="47"/>
      <c r="MK358" s="47"/>
      <c r="ML358" s="47"/>
      <c r="MM358" s="47"/>
      <c r="MN358" s="47"/>
      <c r="MO358" s="47"/>
      <c r="MP358" s="47"/>
      <c r="MQ358" s="47"/>
      <c r="MR358" s="47"/>
      <c r="MS358" s="47"/>
      <c r="MT358" s="47"/>
      <c r="MU358" s="47"/>
      <c r="MV358" s="47"/>
      <c r="MW358" s="47"/>
      <c r="MX358" s="47"/>
      <c r="MY358" s="47"/>
      <c r="MZ358" s="47"/>
      <c r="NA358" s="47"/>
      <c r="NB358" s="47"/>
      <c r="NC358" s="47"/>
      <c r="ND358" s="47"/>
      <c r="NE358" s="47"/>
      <c r="NF358" s="47"/>
      <c r="NG358" s="47"/>
      <c r="NH358" s="47"/>
      <c r="NI358" s="47"/>
      <c r="NJ358" s="47"/>
      <c r="NK358" s="47"/>
      <c r="NL358" s="47"/>
      <c r="NM358" s="47"/>
      <c r="NN358" s="47"/>
      <c r="NO358" s="47"/>
      <c r="NP358" s="47"/>
      <c r="NQ358" s="47"/>
      <c r="NR358" s="47"/>
      <c r="NS358" s="47"/>
      <c r="NT358" s="47"/>
      <c r="NU358" s="47"/>
      <c r="NV358" s="47"/>
      <c r="NW358" s="47"/>
      <c r="NX358" s="47"/>
      <c r="NY358" s="47"/>
      <c r="NZ358" s="47"/>
      <c r="OA358" s="47"/>
      <c r="OB358" s="47"/>
      <c r="OC358" s="47"/>
      <c r="OD358" s="47"/>
      <c r="OE358" s="47"/>
      <c r="OF358" s="47"/>
      <c r="OG358" s="47"/>
      <c r="OH358" s="47"/>
      <c r="OI358" s="47"/>
      <c r="OJ358" s="47"/>
      <c r="OK358" s="47"/>
      <c r="OL358" s="47"/>
      <c r="OM358" s="47"/>
      <c r="ON358" s="47"/>
      <c r="OO358" s="47"/>
      <c r="OP358" s="47"/>
      <c r="OQ358" s="47"/>
      <c r="OR358" s="47"/>
      <c r="OS358" s="47"/>
      <c r="OT358" s="47"/>
      <c r="OU358" s="47"/>
      <c r="OV358" s="47"/>
      <c r="OW358" s="47"/>
      <c r="OX358" s="47"/>
      <c r="OY358" s="47"/>
      <c r="OZ358" s="47"/>
      <c r="PA358" s="47"/>
      <c r="PB358" s="47"/>
      <c r="PC358" s="47"/>
      <c r="PD358" s="47"/>
      <c r="PE358" s="47"/>
      <c r="PF358" s="47"/>
      <c r="PG358" s="47"/>
      <c r="PH358" s="47"/>
      <c r="PI358" s="47"/>
      <c r="PJ358" s="47"/>
      <c r="PK358" s="47"/>
      <c r="PL358" s="47"/>
      <c r="PM358" s="47"/>
      <c r="PN358" s="47"/>
      <c r="PO358" s="47"/>
      <c r="PP358" s="47"/>
      <c r="PQ358" s="47"/>
      <c r="PR358" s="47"/>
      <c r="PS358" s="47"/>
      <c r="PT358" s="47"/>
      <c r="PU358" s="47"/>
      <c r="PV358" s="47"/>
      <c r="PW358" s="47"/>
      <c r="PX358" s="47"/>
      <c r="PY358" s="47"/>
      <c r="PZ358" s="47"/>
      <c r="QA358" s="47"/>
      <c r="QB358" s="47"/>
      <c r="QC358" s="47"/>
      <c r="QD358" s="47"/>
      <c r="QE358" s="47"/>
      <c r="QF358" s="47"/>
      <c r="QG358" s="47"/>
      <c r="QH358" s="47"/>
      <c r="QI358" s="47"/>
      <c r="QJ358" s="47"/>
      <c r="QK358" s="47"/>
      <c r="QL358" s="47"/>
      <c r="QM358" s="47"/>
      <c r="QN358" s="47"/>
      <c r="QO358" s="47"/>
      <c r="QP358" s="47"/>
      <c r="QQ358" s="47"/>
      <c r="QR358" s="47"/>
      <c r="QS358" s="47"/>
      <c r="QT358" s="47"/>
      <c r="QU358" s="47"/>
      <c r="QV358" s="47"/>
      <c r="QW358" s="47"/>
      <c r="QX358" s="47"/>
      <c r="QY358" s="47"/>
      <c r="QZ358" s="47"/>
      <c r="RA358" s="47"/>
      <c r="RB358" s="47"/>
      <c r="RC358" s="47"/>
      <c r="RD358" s="47"/>
      <c r="RE358" s="47"/>
      <c r="RF358" s="47"/>
      <c r="RG358" s="47"/>
      <c r="RH358" s="47"/>
      <c r="RI358" s="47"/>
      <c r="RJ358" s="47"/>
      <c r="RK358" s="47"/>
      <c r="RL358" s="47"/>
      <c r="RM358" s="47"/>
      <c r="RN358" s="47"/>
      <c r="RO358" s="47"/>
      <c r="RP358" s="47"/>
      <c r="RQ358" s="47"/>
      <c r="RR358" s="47"/>
      <c r="RS358" s="47"/>
      <c r="RT358" s="47"/>
      <c r="RU358" s="47"/>
      <c r="RV358" s="47"/>
      <c r="RW358" s="47"/>
      <c r="RX358" s="47"/>
      <c r="RY358" s="47"/>
      <c r="RZ358" s="47"/>
      <c r="SA358" s="47"/>
    </row>
    <row r="359" spans="1:495" s="48" customFormat="1" ht="15" customHeight="1">
      <c r="A359" s="157"/>
      <c r="B359" s="159"/>
      <c r="C359" s="35" t="s">
        <v>5</v>
      </c>
      <c r="D359" s="20">
        <f>D364+D414+D429</f>
        <v>216750.821</v>
      </c>
      <c r="E359" s="20">
        <f>E364+E414+E429</f>
        <v>103365.26360999999</v>
      </c>
      <c r="F359" s="20">
        <f t="shared" ref="F359" si="134">F364+F414+F429</f>
        <v>102952.66361</v>
      </c>
      <c r="G359" s="1">
        <f>F359/D359</f>
        <v>0.47498165467156411</v>
      </c>
      <c r="H359" s="85"/>
      <c r="I359" s="58" t="s">
        <v>25</v>
      </c>
      <c r="J359" s="57">
        <f>J364+J414+J429</f>
        <v>0</v>
      </c>
      <c r="K359" s="75"/>
      <c r="L359" s="75"/>
      <c r="M359" s="82"/>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row>
    <row r="360" spans="1:495" s="48" customFormat="1" ht="15" customHeight="1">
      <c r="A360" s="157"/>
      <c r="B360" s="159"/>
      <c r="C360" s="35" t="s">
        <v>6</v>
      </c>
      <c r="D360" s="20">
        <f t="shared" ref="D360:F362" si="135">D365+D415+D430</f>
        <v>11523.8</v>
      </c>
      <c r="E360" s="20">
        <f t="shared" si="135"/>
        <v>0</v>
      </c>
      <c r="F360" s="20">
        <f t="shared" si="135"/>
        <v>0</v>
      </c>
      <c r="G360" s="1">
        <v>0</v>
      </c>
      <c r="H360" s="85"/>
      <c r="I360" s="58" t="s">
        <v>26</v>
      </c>
      <c r="J360" s="57">
        <f t="shared" ref="J360:J361" si="136">J365+J415+J430</f>
        <v>5</v>
      </c>
      <c r="K360" s="75"/>
      <c r="L360" s="75"/>
      <c r="M360" s="82"/>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c r="BJ360" s="47"/>
      <c r="BK360" s="47"/>
      <c r="BL360" s="47"/>
      <c r="BM360" s="47"/>
      <c r="BN360" s="47"/>
      <c r="BO360" s="47"/>
      <c r="BP360" s="47"/>
      <c r="BQ360" s="47"/>
      <c r="BR360" s="47"/>
      <c r="BS360" s="47"/>
      <c r="BT360" s="47"/>
      <c r="BU360" s="47"/>
      <c r="BV360" s="47"/>
      <c r="BW360" s="47"/>
      <c r="BX360" s="47"/>
      <c r="BY360" s="47"/>
      <c r="BZ360" s="47"/>
      <c r="CA360" s="47"/>
      <c r="CB360" s="47"/>
      <c r="CC360" s="47"/>
      <c r="CD360" s="47"/>
      <c r="CE360" s="47"/>
      <c r="CF360" s="47"/>
      <c r="CG360" s="47"/>
      <c r="CH360" s="47"/>
      <c r="CI360" s="47"/>
      <c r="CJ360" s="47"/>
      <c r="CK360" s="47"/>
      <c r="CL360" s="47"/>
      <c r="CM360" s="47"/>
      <c r="CN360" s="47"/>
      <c r="CO360" s="47"/>
      <c r="CP360" s="47"/>
      <c r="CQ360" s="47"/>
      <c r="CR360" s="47"/>
      <c r="CS360" s="47"/>
      <c r="CT360" s="47"/>
      <c r="CU360" s="47"/>
      <c r="CV360" s="47"/>
      <c r="CW360" s="47"/>
      <c r="CX360" s="47"/>
      <c r="CY360" s="47"/>
      <c r="CZ360" s="47"/>
      <c r="DA360" s="47"/>
      <c r="DB360" s="47"/>
      <c r="DC360" s="47"/>
      <c r="DD360" s="47"/>
      <c r="DE360" s="47"/>
      <c r="DF360" s="47"/>
      <c r="DG360" s="47"/>
      <c r="DH360" s="47"/>
      <c r="DI360" s="47"/>
      <c r="DJ360" s="47"/>
      <c r="DK360" s="47"/>
      <c r="DL360" s="47"/>
      <c r="DM360" s="47"/>
      <c r="DN360" s="47"/>
      <c r="DO360" s="47"/>
      <c r="DP360" s="47"/>
      <c r="DQ360" s="47"/>
      <c r="DR360" s="47"/>
      <c r="DS360" s="47"/>
      <c r="DT360" s="47"/>
      <c r="DU360" s="47"/>
      <c r="DV360" s="47"/>
      <c r="DW360" s="47"/>
      <c r="DX360" s="47"/>
      <c r="DY360" s="47"/>
      <c r="DZ360" s="47"/>
      <c r="EA360" s="47"/>
      <c r="EB360" s="47"/>
      <c r="EC360" s="47"/>
      <c r="ED360" s="47"/>
      <c r="EE360" s="47"/>
      <c r="EF360" s="47"/>
      <c r="EG360" s="47"/>
      <c r="EH360" s="47"/>
      <c r="EI360" s="47"/>
      <c r="EJ360" s="47"/>
      <c r="EK360" s="47"/>
      <c r="EL360" s="47"/>
      <c r="EM360" s="47"/>
      <c r="EN360" s="47"/>
      <c r="EO360" s="47"/>
      <c r="EP360" s="47"/>
      <c r="EQ360" s="47"/>
      <c r="ER360" s="47"/>
      <c r="ES360" s="47"/>
      <c r="ET360" s="47"/>
      <c r="EU360" s="47"/>
      <c r="EV360" s="47"/>
      <c r="EW360" s="47"/>
      <c r="EX360" s="47"/>
      <c r="EY360" s="47"/>
      <c r="EZ360" s="47"/>
      <c r="FA360" s="47"/>
      <c r="FB360" s="47"/>
      <c r="FC360" s="47"/>
      <c r="FD360" s="47"/>
      <c r="FE360" s="47"/>
      <c r="FF360" s="47"/>
      <c r="FG360" s="47"/>
      <c r="FH360" s="47"/>
      <c r="FI360" s="47"/>
      <c r="FJ360" s="47"/>
      <c r="FK360" s="47"/>
      <c r="FL360" s="47"/>
      <c r="FM360" s="47"/>
      <c r="FN360" s="47"/>
      <c r="FO360" s="47"/>
      <c r="FP360" s="47"/>
      <c r="FQ360" s="47"/>
      <c r="FR360" s="47"/>
      <c r="FS360" s="47"/>
      <c r="FT360" s="47"/>
      <c r="FU360" s="47"/>
      <c r="FV360" s="47"/>
      <c r="FW360" s="47"/>
      <c r="FX360" s="47"/>
      <c r="FY360" s="47"/>
      <c r="FZ360" s="47"/>
      <c r="GA360" s="47"/>
      <c r="GB360" s="47"/>
      <c r="GC360" s="47"/>
      <c r="GD360" s="47"/>
      <c r="GE360" s="47"/>
      <c r="GF360" s="47"/>
      <c r="GG360" s="47"/>
      <c r="GH360" s="47"/>
      <c r="GI360" s="47"/>
      <c r="GJ360" s="47"/>
      <c r="GK360" s="47"/>
      <c r="GL360" s="47"/>
      <c r="GM360" s="47"/>
      <c r="GN360" s="47"/>
      <c r="GO360" s="47"/>
      <c r="GP360" s="47"/>
      <c r="GQ360" s="47"/>
      <c r="GR360" s="47"/>
      <c r="GS360" s="47"/>
      <c r="GT360" s="47"/>
      <c r="GU360" s="47"/>
      <c r="GV360" s="47"/>
      <c r="GW360" s="47"/>
      <c r="GX360" s="47"/>
      <c r="GY360" s="47"/>
      <c r="GZ360" s="47"/>
      <c r="HA360" s="47"/>
      <c r="HB360" s="47"/>
      <c r="HC360" s="47"/>
      <c r="HD360" s="47"/>
      <c r="HE360" s="47"/>
      <c r="HF360" s="47"/>
      <c r="HG360" s="47"/>
      <c r="HH360" s="47"/>
      <c r="HI360" s="47"/>
      <c r="HJ360" s="47"/>
      <c r="HK360" s="47"/>
      <c r="HL360" s="47"/>
      <c r="HM360" s="47"/>
      <c r="HN360" s="47"/>
      <c r="HO360" s="47"/>
      <c r="HP360" s="47"/>
      <c r="HQ360" s="47"/>
      <c r="HR360" s="47"/>
      <c r="HS360" s="47"/>
      <c r="HT360" s="47"/>
      <c r="HU360" s="47"/>
      <c r="HV360" s="47"/>
      <c r="HW360" s="47"/>
      <c r="HX360" s="47"/>
      <c r="HY360" s="47"/>
      <c r="HZ360" s="47"/>
      <c r="IA360" s="47"/>
      <c r="IB360" s="47"/>
      <c r="IC360" s="47"/>
      <c r="ID360" s="47"/>
      <c r="IE360" s="47"/>
      <c r="IF360" s="47"/>
      <c r="IG360" s="47"/>
      <c r="IH360" s="47"/>
      <c r="II360" s="47"/>
      <c r="IJ360" s="47"/>
      <c r="IK360" s="47"/>
      <c r="IL360" s="47"/>
      <c r="IM360" s="47"/>
      <c r="IN360" s="47"/>
      <c r="IO360" s="47"/>
      <c r="IP360" s="47"/>
      <c r="IQ360" s="47"/>
      <c r="IR360" s="47"/>
      <c r="IS360" s="47"/>
      <c r="IT360" s="47"/>
      <c r="IU360" s="47"/>
      <c r="IV360" s="47"/>
      <c r="IW360" s="47"/>
      <c r="IX360" s="47"/>
      <c r="IY360" s="47"/>
      <c r="IZ360" s="47"/>
      <c r="JA360" s="47"/>
      <c r="JB360" s="47"/>
      <c r="JC360" s="47"/>
      <c r="JD360" s="47"/>
      <c r="JE360" s="47"/>
      <c r="JF360" s="47"/>
      <c r="JG360" s="47"/>
      <c r="JH360" s="47"/>
      <c r="JI360" s="47"/>
      <c r="JJ360" s="47"/>
      <c r="JK360" s="47"/>
      <c r="JL360" s="47"/>
      <c r="JM360" s="47"/>
      <c r="JN360" s="47"/>
      <c r="JO360" s="47"/>
      <c r="JP360" s="47"/>
      <c r="JQ360" s="47"/>
      <c r="JR360" s="47"/>
      <c r="JS360" s="47"/>
      <c r="JT360" s="47"/>
      <c r="JU360" s="47"/>
      <c r="JV360" s="47"/>
      <c r="JW360" s="47"/>
      <c r="JX360" s="47"/>
      <c r="JY360" s="47"/>
      <c r="JZ360" s="47"/>
      <c r="KA360" s="47"/>
      <c r="KB360" s="47"/>
      <c r="KC360" s="47"/>
      <c r="KD360" s="47"/>
      <c r="KE360" s="47"/>
      <c r="KF360" s="47"/>
      <c r="KG360" s="47"/>
      <c r="KH360" s="47"/>
      <c r="KI360" s="47"/>
      <c r="KJ360" s="47"/>
      <c r="KK360" s="47"/>
      <c r="KL360" s="47"/>
      <c r="KM360" s="47"/>
      <c r="KN360" s="47"/>
      <c r="KO360" s="47"/>
      <c r="KP360" s="47"/>
      <c r="KQ360" s="47"/>
      <c r="KR360" s="47"/>
      <c r="KS360" s="47"/>
      <c r="KT360" s="47"/>
      <c r="KU360" s="47"/>
      <c r="KV360" s="47"/>
      <c r="KW360" s="47"/>
      <c r="KX360" s="47"/>
      <c r="KY360" s="47"/>
      <c r="KZ360" s="47"/>
      <c r="LA360" s="47"/>
      <c r="LB360" s="47"/>
      <c r="LC360" s="47"/>
      <c r="LD360" s="47"/>
      <c r="LE360" s="47"/>
      <c r="LF360" s="47"/>
      <c r="LG360" s="47"/>
      <c r="LH360" s="47"/>
      <c r="LI360" s="47"/>
      <c r="LJ360" s="47"/>
      <c r="LK360" s="47"/>
      <c r="LL360" s="47"/>
      <c r="LM360" s="47"/>
      <c r="LN360" s="47"/>
      <c r="LO360" s="47"/>
      <c r="LP360" s="47"/>
      <c r="LQ360" s="47"/>
      <c r="LR360" s="47"/>
      <c r="LS360" s="47"/>
      <c r="LT360" s="47"/>
      <c r="LU360" s="47"/>
      <c r="LV360" s="47"/>
      <c r="LW360" s="47"/>
      <c r="LX360" s="47"/>
      <c r="LY360" s="47"/>
      <c r="LZ360" s="47"/>
      <c r="MA360" s="47"/>
      <c r="MB360" s="47"/>
      <c r="MC360" s="47"/>
      <c r="MD360" s="47"/>
      <c r="ME360" s="47"/>
      <c r="MF360" s="47"/>
      <c r="MG360" s="47"/>
      <c r="MH360" s="47"/>
      <c r="MI360" s="47"/>
      <c r="MJ360" s="47"/>
      <c r="MK360" s="47"/>
      <c r="ML360" s="47"/>
      <c r="MM360" s="47"/>
      <c r="MN360" s="47"/>
      <c r="MO360" s="47"/>
      <c r="MP360" s="47"/>
      <c r="MQ360" s="47"/>
      <c r="MR360" s="47"/>
      <c r="MS360" s="47"/>
      <c r="MT360" s="47"/>
      <c r="MU360" s="47"/>
      <c r="MV360" s="47"/>
      <c r="MW360" s="47"/>
      <c r="MX360" s="47"/>
      <c r="MY360" s="47"/>
      <c r="MZ360" s="47"/>
      <c r="NA360" s="47"/>
      <c r="NB360" s="47"/>
      <c r="NC360" s="47"/>
      <c r="ND360" s="47"/>
      <c r="NE360" s="47"/>
      <c r="NF360" s="47"/>
      <c r="NG360" s="47"/>
      <c r="NH360" s="47"/>
      <c r="NI360" s="47"/>
      <c r="NJ360" s="47"/>
      <c r="NK360" s="47"/>
      <c r="NL360" s="47"/>
      <c r="NM360" s="47"/>
      <c r="NN360" s="47"/>
      <c r="NO360" s="47"/>
      <c r="NP360" s="47"/>
      <c r="NQ360" s="47"/>
      <c r="NR360" s="47"/>
      <c r="NS360" s="47"/>
      <c r="NT360" s="47"/>
      <c r="NU360" s="47"/>
      <c r="NV360" s="47"/>
      <c r="NW360" s="47"/>
      <c r="NX360" s="47"/>
      <c r="NY360" s="47"/>
      <c r="NZ360" s="47"/>
      <c r="OA360" s="47"/>
      <c r="OB360" s="47"/>
      <c r="OC360" s="47"/>
      <c r="OD360" s="47"/>
      <c r="OE360" s="47"/>
      <c r="OF360" s="47"/>
      <c r="OG360" s="47"/>
      <c r="OH360" s="47"/>
      <c r="OI360" s="47"/>
      <c r="OJ360" s="47"/>
      <c r="OK360" s="47"/>
      <c r="OL360" s="47"/>
      <c r="OM360" s="47"/>
      <c r="ON360" s="47"/>
      <c r="OO360" s="47"/>
      <c r="OP360" s="47"/>
      <c r="OQ360" s="47"/>
      <c r="OR360" s="47"/>
      <c r="OS360" s="47"/>
      <c r="OT360" s="47"/>
      <c r="OU360" s="47"/>
      <c r="OV360" s="47"/>
      <c r="OW360" s="47"/>
      <c r="OX360" s="47"/>
      <c r="OY360" s="47"/>
      <c r="OZ360" s="47"/>
      <c r="PA360" s="47"/>
      <c r="PB360" s="47"/>
      <c r="PC360" s="47"/>
      <c r="PD360" s="47"/>
      <c r="PE360" s="47"/>
      <c r="PF360" s="47"/>
      <c r="PG360" s="47"/>
      <c r="PH360" s="47"/>
      <c r="PI360" s="47"/>
      <c r="PJ360" s="47"/>
      <c r="PK360" s="47"/>
      <c r="PL360" s="47"/>
      <c r="PM360" s="47"/>
      <c r="PN360" s="47"/>
      <c r="PO360" s="47"/>
      <c r="PP360" s="47"/>
      <c r="PQ360" s="47"/>
      <c r="PR360" s="47"/>
      <c r="PS360" s="47"/>
      <c r="PT360" s="47"/>
      <c r="PU360" s="47"/>
      <c r="PV360" s="47"/>
      <c r="PW360" s="47"/>
      <c r="PX360" s="47"/>
      <c r="PY360" s="47"/>
      <c r="PZ360" s="47"/>
      <c r="QA360" s="47"/>
      <c r="QB360" s="47"/>
      <c r="QC360" s="47"/>
      <c r="QD360" s="47"/>
      <c r="QE360" s="47"/>
      <c r="QF360" s="47"/>
      <c r="QG360" s="47"/>
      <c r="QH360" s="47"/>
      <c r="QI360" s="47"/>
      <c r="QJ360" s="47"/>
      <c r="QK360" s="47"/>
      <c r="QL360" s="47"/>
      <c r="QM360" s="47"/>
      <c r="QN360" s="47"/>
      <c r="QO360" s="47"/>
      <c r="QP360" s="47"/>
      <c r="QQ360" s="47"/>
      <c r="QR360" s="47"/>
      <c r="QS360" s="47"/>
      <c r="QT360" s="47"/>
      <c r="QU360" s="47"/>
      <c r="QV360" s="47"/>
      <c r="QW360" s="47"/>
      <c r="QX360" s="47"/>
      <c r="QY360" s="47"/>
      <c r="QZ360" s="47"/>
      <c r="RA360" s="47"/>
      <c r="RB360" s="47"/>
      <c r="RC360" s="47"/>
      <c r="RD360" s="47"/>
      <c r="RE360" s="47"/>
      <c r="RF360" s="47"/>
      <c r="RG360" s="47"/>
      <c r="RH360" s="47"/>
      <c r="RI360" s="47"/>
      <c r="RJ360" s="47"/>
      <c r="RK360" s="47"/>
      <c r="RL360" s="47"/>
      <c r="RM360" s="47"/>
      <c r="RN360" s="47"/>
      <c r="RO360" s="47"/>
      <c r="RP360" s="47"/>
      <c r="RQ360" s="47"/>
      <c r="RR360" s="47"/>
      <c r="RS360" s="47"/>
      <c r="RT360" s="47"/>
      <c r="RU360" s="47"/>
      <c r="RV360" s="47"/>
      <c r="RW360" s="47"/>
      <c r="RX360" s="47"/>
      <c r="RY360" s="47"/>
      <c r="RZ360" s="47"/>
      <c r="SA360" s="47"/>
    </row>
    <row r="361" spans="1:495" s="48" customFormat="1" ht="15" customHeight="1">
      <c r="A361" s="157"/>
      <c r="B361" s="159"/>
      <c r="C361" s="35" t="s">
        <v>7</v>
      </c>
      <c r="D361" s="20">
        <f t="shared" si="135"/>
        <v>0</v>
      </c>
      <c r="E361" s="20">
        <f t="shared" si="135"/>
        <v>0</v>
      </c>
      <c r="F361" s="20">
        <f t="shared" si="135"/>
        <v>0</v>
      </c>
      <c r="G361" s="1">
        <v>0</v>
      </c>
      <c r="H361" s="85"/>
      <c r="I361" s="58" t="s">
        <v>27</v>
      </c>
      <c r="J361" s="57">
        <f t="shared" si="136"/>
        <v>7</v>
      </c>
      <c r="K361" s="75"/>
      <c r="L361" s="75"/>
      <c r="M361" s="82"/>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c r="BE361" s="47"/>
      <c r="BF361" s="47"/>
      <c r="BG361" s="47"/>
      <c r="BH361" s="47"/>
      <c r="BI361" s="47"/>
      <c r="BJ361" s="47"/>
      <c r="BK361" s="47"/>
      <c r="BL361" s="47"/>
      <c r="BM361" s="47"/>
      <c r="BN361" s="47"/>
      <c r="BO361" s="47"/>
      <c r="BP361" s="47"/>
      <c r="BQ361" s="47"/>
      <c r="BR361" s="47"/>
      <c r="BS361" s="47"/>
      <c r="BT361" s="47"/>
      <c r="BU361" s="47"/>
      <c r="BV361" s="47"/>
      <c r="BW361" s="47"/>
      <c r="BX361" s="47"/>
      <c r="BY361" s="47"/>
      <c r="BZ361" s="47"/>
      <c r="CA361" s="47"/>
      <c r="CB361" s="47"/>
      <c r="CC361" s="47"/>
      <c r="CD361" s="47"/>
      <c r="CE361" s="47"/>
      <c r="CF361" s="47"/>
      <c r="CG361" s="47"/>
      <c r="CH361" s="47"/>
      <c r="CI361" s="47"/>
      <c r="CJ361" s="47"/>
      <c r="CK361" s="47"/>
      <c r="CL361" s="47"/>
      <c r="CM361" s="47"/>
      <c r="CN361" s="47"/>
      <c r="CO361" s="47"/>
      <c r="CP361" s="47"/>
      <c r="CQ361" s="47"/>
      <c r="CR361" s="47"/>
      <c r="CS361" s="47"/>
      <c r="CT361" s="47"/>
      <c r="CU361" s="47"/>
      <c r="CV361" s="47"/>
      <c r="CW361" s="47"/>
      <c r="CX361" s="47"/>
      <c r="CY361" s="47"/>
      <c r="CZ361" s="47"/>
      <c r="DA361" s="47"/>
      <c r="DB361" s="47"/>
      <c r="DC361" s="47"/>
      <c r="DD361" s="47"/>
      <c r="DE361" s="47"/>
      <c r="DF361" s="47"/>
      <c r="DG361" s="47"/>
      <c r="DH361" s="47"/>
      <c r="DI361" s="47"/>
      <c r="DJ361" s="47"/>
      <c r="DK361" s="47"/>
      <c r="DL361" s="47"/>
      <c r="DM361" s="47"/>
      <c r="DN361" s="47"/>
      <c r="DO361" s="47"/>
      <c r="DP361" s="47"/>
      <c r="DQ361" s="47"/>
      <c r="DR361" s="47"/>
      <c r="DS361" s="47"/>
      <c r="DT361" s="47"/>
      <c r="DU361" s="47"/>
      <c r="DV361" s="47"/>
      <c r="DW361" s="47"/>
      <c r="DX361" s="47"/>
      <c r="DY361" s="47"/>
      <c r="DZ361" s="47"/>
      <c r="EA361" s="47"/>
      <c r="EB361" s="47"/>
      <c r="EC361" s="47"/>
      <c r="ED361" s="47"/>
      <c r="EE361" s="47"/>
      <c r="EF361" s="47"/>
      <c r="EG361" s="47"/>
      <c r="EH361" s="47"/>
      <c r="EI361" s="47"/>
      <c r="EJ361" s="47"/>
      <c r="EK361" s="47"/>
      <c r="EL361" s="47"/>
      <c r="EM361" s="47"/>
      <c r="EN361" s="47"/>
      <c r="EO361" s="47"/>
      <c r="EP361" s="47"/>
      <c r="EQ361" s="47"/>
      <c r="ER361" s="47"/>
      <c r="ES361" s="47"/>
      <c r="ET361" s="47"/>
      <c r="EU361" s="47"/>
      <c r="EV361" s="47"/>
      <c r="EW361" s="47"/>
      <c r="EX361" s="47"/>
      <c r="EY361" s="47"/>
      <c r="EZ361" s="47"/>
      <c r="FA361" s="47"/>
      <c r="FB361" s="47"/>
      <c r="FC361" s="47"/>
      <c r="FD361" s="47"/>
      <c r="FE361" s="47"/>
      <c r="FF361" s="47"/>
      <c r="FG361" s="47"/>
      <c r="FH361" s="47"/>
      <c r="FI361" s="47"/>
      <c r="FJ361" s="47"/>
      <c r="FK361" s="47"/>
      <c r="FL361" s="47"/>
      <c r="FM361" s="47"/>
      <c r="FN361" s="47"/>
      <c r="FO361" s="47"/>
      <c r="FP361" s="47"/>
      <c r="FQ361" s="47"/>
      <c r="FR361" s="47"/>
      <c r="FS361" s="47"/>
      <c r="FT361" s="47"/>
      <c r="FU361" s="47"/>
      <c r="FV361" s="47"/>
      <c r="FW361" s="47"/>
      <c r="FX361" s="47"/>
      <c r="FY361" s="47"/>
      <c r="FZ361" s="47"/>
      <c r="GA361" s="47"/>
      <c r="GB361" s="47"/>
      <c r="GC361" s="47"/>
      <c r="GD361" s="47"/>
      <c r="GE361" s="47"/>
      <c r="GF361" s="47"/>
      <c r="GG361" s="47"/>
      <c r="GH361" s="47"/>
      <c r="GI361" s="47"/>
      <c r="GJ361" s="47"/>
      <c r="GK361" s="47"/>
      <c r="GL361" s="47"/>
      <c r="GM361" s="47"/>
      <c r="GN361" s="47"/>
      <c r="GO361" s="47"/>
      <c r="GP361" s="47"/>
      <c r="GQ361" s="47"/>
      <c r="GR361" s="47"/>
      <c r="GS361" s="47"/>
      <c r="GT361" s="47"/>
      <c r="GU361" s="47"/>
      <c r="GV361" s="47"/>
      <c r="GW361" s="47"/>
      <c r="GX361" s="47"/>
      <c r="GY361" s="47"/>
      <c r="GZ361" s="47"/>
      <c r="HA361" s="47"/>
      <c r="HB361" s="47"/>
      <c r="HC361" s="47"/>
      <c r="HD361" s="47"/>
      <c r="HE361" s="47"/>
      <c r="HF361" s="47"/>
      <c r="HG361" s="47"/>
      <c r="HH361" s="47"/>
      <c r="HI361" s="47"/>
      <c r="HJ361" s="47"/>
      <c r="HK361" s="47"/>
      <c r="HL361" s="47"/>
      <c r="HM361" s="47"/>
      <c r="HN361" s="47"/>
      <c r="HO361" s="47"/>
      <c r="HP361" s="47"/>
      <c r="HQ361" s="47"/>
      <c r="HR361" s="47"/>
      <c r="HS361" s="47"/>
      <c r="HT361" s="47"/>
      <c r="HU361" s="47"/>
      <c r="HV361" s="47"/>
      <c r="HW361" s="47"/>
      <c r="HX361" s="47"/>
      <c r="HY361" s="47"/>
      <c r="HZ361" s="47"/>
      <c r="IA361" s="47"/>
      <c r="IB361" s="47"/>
      <c r="IC361" s="47"/>
      <c r="ID361" s="47"/>
      <c r="IE361" s="47"/>
      <c r="IF361" s="47"/>
      <c r="IG361" s="47"/>
      <c r="IH361" s="47"/>
      <c r="II361" s="47"/>
      <c r="IJ361" s="47"/>
      <c r="IK361" s="47"/>
      <c r="IL361" s="47"/>
      <c r="IM361" s="47"/>
      <c r="IN361" s="47"/>
      <c r="IO361" s="47"/>
      <c r="IP361" s="47"/>
      <c r="IQ361" s="47"/>
      <c r="IR361" s="47"/>
      <c r="IS361" s="47"/>
      <c r="IT361" s="47"/>
      <c r="IU361" s="47"/>
      <c r="IV361" s="47"/>
      <c r="IW361" s="47"/>
      <c r="IX361" s="47"/>
      <c r="IY361" s="47"/>
      <c r="IZ361" s="47"/>
      <c r="JA361" s="47"/>
      <c r="JB361" s="47"/>
      <c r="JC361" s="47"/>
      <c r="JD361" s="47"/>
      <c r="JE361" s="47"/>
      <c r="JF361" s="47"/>
      <c r="JG361" s="47"/>
      <c r="JH361" s="47"/>
      <c r="JI361" s="47"/>
      <c r="JJ361" s="47"/>
      <c r="JK361" s="47"/>
      <c r="JL361" s="47"/>
      <c r="JM361" s="47"/>
      <c r="JN361" s="47"/>
      <c r="JO361" s="47"/>
      <c r="JP361" s="47"/>
      <c r="JQ361" s="47"/>
      <c r="JR361" s="47"/>
      <c r="JS361" s="47"/>
      <c r="JT361" s="47"/>
      <c r="JU361" s="47"/>
      <c r="JV361" s="47"/>
      <c r="JW361" s="47"/>
      <c r="JX361" s="47"/>
      <c r="JY361" s="47"/>
      <c r="JZ361" s="47"/>
      <c r="KA361" s="47"/>
      <c r="KB361" s="47"/>
      <c r="KC361" s="47"/>
      <c r="KD361" s="47"/>
      <c r="KE361" s="47"/>
      <c r="KF361" s="47"/>
      <c r="KG361" s="47"/>
      <c r="KH361" s="47"/>
      <c r="KI361" s="47"/>
      <c r="KJ361" s="47"/>
      <c r="KK361" s="47"/>
      <c r="KL361" s="47"/>
      <c r="KM361" s="47"/>
      <c r="KN361" s="47"/>
      <c r="KO361" s="47"/>
      <c r="KP361" s="47"/>
      <c r="KQ361" s="47"/>
      <c r="KR361" s="47"/>
      <c r="KS361" s="47"/>
      <c r="KT361" s="47"/>
      <c r="KU361" s="47"/>
      <c r="KV361" s="47"/>
      <c r="KW361" s="47"/>
      <c r="KX361" s="47"/>
      <c r="KY361" s="47"/>
      <c r="KZ361" s="47"/>
      <c r="LA361" s="47"/>
      <c r="LB361" s="47"/>
      <c r="LC361" s="47"/>
      <c r="LD361" s="47"/>
      <c r="LE361" s="47"/>
      <c r="LF361" s="47"/>
      <c r="LG361" s="47"/>
      <c r="LH361" s="47"/>
      <c r="LI361" s="47"/>
      <c r="LJ361" s="47"/>
      <c r="LK361" s="47"/>
      <c r="LL361" s="47"/>
      <c r="LM361" s="47"/>
      <c r="LN361" s="47"/>
      <c r="LO361" s="47"/>
      <c r="LP361" s="47"/>
      <c r="LQ361" s="47"/>
      <c r="LR361" s="47"/>
      <c r="LS361" s="47"/>
      <c r="LT361" s="47"/>
      <c r="LU361" s="47"/>
      <c r="LV361" s="47"/>
      <c r="LW361" s="47"/>
      <c r="LX361" s="47"/>
      <c r="LY361" s="47"/>
      <c r="LZ361" s="47"/>
      <c r="MA361" s="47"/>
      <c r="MB361" s="47"/>
      <c r="MC361" s="47"/>
      <c r="MD361" s="47"/>
      <c r="ME361" s="47"/>
      <c r="MF361" s="47"/>
      <c r="MG361" s="47"/>
      <c r="MH361" s="47"/>
      <c r="MI361" s="47"/>
      <c r="MJ361" s="47"/>
      <c r="MK361" s="47"/>
      <c r="ML361" s="47"/>
      <c r="MM361" s="47"/>
      <c r="MN361" s="47"/>
      <c r="MO361" s="47"/>
      <c r="MP361" s="47"/>
      <c r="MQ361" s="47"/>
      <c r="MR361" s="47"/>
      <c r="MS361" s="47"/>
      <c r="MT361" s="47"/>
      <c r="MU361" s="47"/>
      <c r="MV361" s="47"/>
      <c r="MW361" s="47"/>
      <c r="MX361" s="47"/>
      <c r="MY361" s="47"/>
      <c r="MZ361" s="47"/>
      <c r="NA361" s="47"/>
      <c r="NB361" s="47"/>
      <c r="NC361" s="47"/>
      <c r="ND361" s="47"/>
      <c r="NE361" s="47"/>
      <c r="NF361" s="47"/>
      <c r="NG361" s="47"/>
      <c r="NH361" s="47"/>
      <c r="NI361" s="47"/>
      <c r="NJ361" s="47"/>
      <c r="NK361" s="47"/>
      <c r="NL361" s="47"/>
      <c r="NM361" s="47"/>
      <c r="NN361" s="47"/>
      <c r="NO361" s="47"/>
      <c r="NP361" s="47"/>
      <c r="NQ361" s="47"/>
      <c r="NR361" s="47"/>
      <c r="NS361" s="47"/>
      <c r="NT361" s="47"/>
      <c r="NU361" s="47"/>
      <c r="NV361" s="47"/>
      <c r="NW361" s="47"/>
      <c r="NX361" s="47"/>
      <c r="NY361" s="47"/>
      <c r="NZ361" s="47"/>
      <c r="OA361" s="47"/>
      <c r="OB361" s="47"/>
      <c r="OC361" s="47"/>
      <c r="OD361" s="47"/>
      <c r="OE361" s="47"/>
      <c r="OF361" s="47"/>
      <c r="OG361" s="47"/>
      <c r="OH361" s="47"/>
      <c r="OI361" s="47"/>
      <c r="OJ361" s="47"/>
      <c r="OK361" s="47"/>
      <c r="OL361" s="47"/>
      <c r="OM361" s="47"/>
      <c r="ON361" s="47"/>
      <c r="OO361" s="47"/>
      <c r="OP361" s="47"/>
      <c r="OQ361" s="47"/>
      <c r="OR361" s="47"/>
      <c r="OS361" s="47"/>
      <c r="OT361" s="47"/>
      <c r="OU361" s="47"/>
      <c r="OV361" s="47"/>
      <c r="OW361" s="47"/>
      <c r="OX361" s="47"/>
      <c r="OY361" s="47"/>
      <c r="OZ361" s="47"/>
      <c r="PA361" s="47"/>
      <c r="PB361" s="47"/>
      <c r="PC361" s="47"/>
      <c r="PD361" s="47"/>
      <c r="PE361" s="47"/>
      <c r="PF361" s="47"/>
      <c r="PG361" s="47"/>
      <c r="PH361" s="47"/>
      <c r="PI361" s="47"/>
      <c r="PJ361" s="47"/>
      <c r="PK361" s="47"/>
      <c r="PL361" s="47"/>
      <c r="PM361" s="47"/>
      <c r="PN361" s="47"/>
      <c r="PO361" s="47"/>
      <c r="PP361" s="47"/>
      <c r="PQ361" s="47"/>
      <c r="PR361" s="47"/>
      <c r="PS361" s="47"/>
      <c r="PT361" s="47"/>
      <c r="PU361" s="47"/>
      <c r="PV361" s="47"/>
      <c r="PW361" s="47"/>
      <c r="PX361" s="47"/>
      <c r="PY361" s="47"/>
      <c r="PZ361" s="47"/>
      <c r="QA361" s="47"/>
      <c r="QB361" s="47"/>
      <c r="QC361" s="47"/>
      <c r="QD361" s="47"/>
      <c r="QE361" s="47"/>
      <c r="QF361" s="47"/>
      <c r="QG361" s="47"/>
      <c r="QH361" s="47"/>
      <c r="QI361" s="47"/>
      <c r="QJ361" s="47"/>
      <c r="QK361" s="47"/>
      <c r="QL361" s="47"/>
      <c r="QM361" s="47"/>
      <c r="QN361" s="47"/>
      <c r="QO361" s="47"/>
      <c r="QP361" s="47"/>
      <c r="QQ361" s="47"/>
      <c r="QR361" s="47"/>
      <c r="QS361" s="47"/>
      <c r="QT361" s="47"/>
      <c r="QU361" s="47"/>
      <c r="QV361" s="47"/>
      <c r="QW361" s="47"/>
      <c r="QX361" s="47"/>
      <c r="QY361" s="47"/>
      <c r="QZ361" s="47"/>
      <c r="RA361" s="47"/>
      <c r="RB361" s="47"/>
      <c r="RC361" s="47"/>
      <c r="RD361" s="47"/>
      <c r="RE361" s="47"/>
      <c r="RF361" s="47"/>
      <c r="RG361" s="47"/>
      <c r="RH361" s="47"/>
      <c r="RI361" s="47"/>
      <c r="RJ361" s="47"/>
      <c r="RK361" s="47"/>
      <c r="RL361" s="47"/>
      <c r="RM361" s="47"/>
      <c r="RN361" s="47"/>
      <c r="RO361" s="47"/>
      <c r="RP361" s="47"/>
      <c r="RQ361" s="47"/>
      <c r="RR361" s="47"/>
      <c r="RS361" s="47"/>
      <c r="RT361" s="47"/>
      <c r="RU361" s="47"/>
      <c r="RV361" s="47"/>
      <c r="RW361" s="47"/>
      <c r="RX361" s="47"/>
      <c r="RY361" s="47"/>
      <c r="RZ361" s="47"/>
      <c r="SA361" s="47"/>
    </row>
    <row r="362" spans="1:495" s="48" customFormat="1" ht="15" customHeight="1">
      <c r="A362" s="157"/>
      <c r="B362" s="160"/>
      <c r="C362" s="35" t="s">
        <v>8</v>
      </c>
      <c r="D362" s="20">
        <f t="shared" si="135"/>
        <v>0</v>
      </c>
      <c r="E362" s="20">
        <f t="shared" si="135"/>
        <v>0</v>
      </c>
      <c r="F362" s="20">
        <f t="shared" si="135"/>
        <v>0</v>
      </c>
      <c r="G362" s="1">
        <v>0</v>
      </c>
      <c r="H362" s="86"/>
      <c r="I362" s="58" t="s">
        <v>28</v>
      </c>
      <c r="J362" s="1">
        <f>(J359+0.5*J360)/J358</f>
        <v>0.20833333333333334</v>
      </c>
      <c r="K362" s="75"/>
      <c r="L362" s="75"/>
      <c r="M362" s="83"/>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c r="BC362" s="47"/>
      <c r="BD362" s="47"/>
      <c r="BE362" s="47"/>
      <c r="BF362" s="47"/>
      <c r="BG362" s="47"/>
      <c r="BH362" s="47"/>
      <c r="BI362" s="47"/>
      <c r="BJ362" s="47"/>
      <c r="BK362" s="47"/>
      <c r="BL362" s="47"/>
      <c r="BM362" s="47"/>
      <c r="BN362" s="47"/>
      <c r="BO362" s="47"/>
      <c r="BP362" s="47"/>
      <c r="BQ362" s="47"/>
      <c r="BR362" s="47"/>
      <c r="BS362" s="47"/>
      <c r="BT362" s="47"/>
      <c r="BU362" s="47"/>
      <c r="BV362" s="47"/>
      <c r="BW362" s="47"/>
      <c r="BX362" s="47"/>
      <c r="BY362" s="47"/>
      <c r="BZ362" s="47"/>
      <c r="CA362" s="47"/>
      <c r="CB362" s="47"/>
      <c r="CC362" s="47"/>
      <c r="CD362" s="47"/>
      <c r="CE362" s="47"/>
      <c r="CF362" s="47"/>
      <c r="CG362" s="47"/>
      <c r="CH362" s="47"/>
      <c r="CI362" s="47"/>
      <c r="CJ362" s="47"/>
      <c r="CK362" s="47"/>
      <c r="CL362" s="47"/>
      <c r="CM362" s="47"/>
      <c r="CN362" s="47"/>
      <c r="CO362" s="47"/>
      <c r="CP362" s="47"/>
      <c r="CQ362" s="47"/>
      <c r="CR362" s="47"/>
      <c r="CS362" s="47"/>
      <c r="CT362" s="47"/>
      <c r="CU362" s="47"/>
      <c r="CV362" s="47"/>
      <c r="CW362" s="47"/>
      <c r="CX362" s="47"/>
      <c r="CY362" s="47"/>
      <c r="CZ362" s="47"/>
      <c r="DA362" s="47"/>
      <c r="DB362" s="47"/>
      <c r="DC362" s="47"/>
      <c r="DD362" s="47"/>
      <c r="DE362" s="47"/>
      <c r="DF362" s="47"/>
      <c r="DG362" s="47"/>
      <c r="DH362" s="47"/>
      <c r="DI362" s="47"/>
      <c r="DJ362" s="47"/>
      <c r="DK362" s="47"/>
      <c r="DL362" s="47"/>
      <c r="DM362" s="47"/>
      <c r="DN362" s="47"/>
      <c r="DO362" s="47"/>
      <c r="DP362" s="47"/>
      <c r="DQ362" s="47"/>
      <c r="DR362" s="47"/>
      <c r="DS362" s="47"/>
      <c r="DT362" s="47"/>
      <c r="DU362" s="47"/>
      <c r="DV362" s="47"/>
      <c r="DW362" s="47"/>
      <c r="DX362" s="47"/>
      <c r="DY362" s="47"/>
      <c r="DZ362" s="47"/>
      <c r="EA362" s="47"/>
      <c r="EB362" s="47"/>
      <c r="EC362" s="47"/>
      <c r="ED362" s="47"/>
      <c r="EE362" s="47"/>
      <c r="EF362" s="47"/>
      <c r="EG362" s="47"/>
      <c r="EH362" s="47"/>
      <c r="EI362" s="47"/>
      <c r="EJ362" s="47"/>
      <c r="EK362" s="47"/>
      <c r="EL362" s="47"/>
      <c r="EM362" s="47"/>
      <c r="EN362" s="47"/>
      <c r="EO362" s="47"/>
      <c r="EP362" s="47"/>
      <c r="EQ362" s="47"/>
      <c r="ER362" s="47"/>
      <c r="ES362" s="47"/>
      <c r="ET362" s="47"/>
      <c r="EU362" s="47"/>
      <c r="EV362" s="47"/>
      <c r="EW362" s="47"/>
      <c r="EX362" s="47"/>
      <c r="EY362" s="47"/>
      <c r="EZ362" s="47"/>
      <c r="FA362" s="47"/>
      <c r="FB362" s="47"/>
      <c r="FC362" s="47"/>
      <c r="FD362" s="47"/>
      <c r="FE362" s="47"/>
      <c r="FF362" s="47"/>
      <c r="FG362" s="47"/>
      <c r="FH362" s="47"/>
      <c r="FI362" s="47"/>
      <c r="FJ362" s="47"/>
      <c r="FK362" s="47"/>
      <c r="FL362" s="47"/>
      <c r="FM362" s="47"/>
      <c r="FN362" s="47"/>
      <c r="FO362" s="47"/>
      <c r="FP362" s="47"/>
      <c r="FQ362" s="47"/>
      <c r="FR362" s="47"/>
      <c r="FS362" s="47"/>
      <c r="FT362" s="47"/>
      <c r="FU362" s="47"/>
      <c r="FV362" s="47"/>
      <c r="FW362" s="47"/>
      <c r="FX362" s="47"/>
      <c r="FY362" s="47"/>
      <c r="FZ362" s="47"/>
      <c r="GA362" s="47"/>
      <c r="GB362" s="47"/>
      <c r="GC362" s="47"/>
      <c r="GD362" s="47"/>
      <c r="GE362" s="47"/>
      <c r="GF362" s="47"/>
      <c r="GG362" s="47"/>
      <c r="GH362" s="47"/>
      <c r="GI362" s="47"/>
      <c r="GJ362" s="47"/>
      <c r="GK362" s="47"/>
      <c r="GL362" s="47"/>
      <c r="GM362" s="47"/>
      <c r="GN362" s="47"/>
      <c r="GO362" s="47"/>
      <c r="GP362" s="47"/>
      <c r="GQ362" s="47"/>
      <c r="GR362" s="47"/>
      <c r="GS362" s="47"/>
      <c r="GT362" s="47"/>
      <c r="GU362" s="47"/>
      <c r="GV362" s="47"/>
      <c r="GW362" s="47"/>
      <c r="GX362" s="47"/>
      <c r="GY362" s="47"/>
      <c r="GZ362" s="47"/>
      <c r="HA362" s="47"/>
      <c r="HB362" s="47"/>
      <c r="HC362" s="47"/>
      <c r="HD362" s="47"/>
      <c r="HE362" s="47"/>
      <c r="HF362" s="47"/>
      <c r="HG362" s="47"/>
      <c r="HH362" s="47"/>
      <c r="HI362" s="47"/>
      <c r="HJ362" s="47"/>
      <c r="HK362" s="47"/>
      <c r="HL362" s="47"/>
      <c r="HM362" s="47"/>
      <c r="HN362" s="47"/>
      <c r="HO362" s="47"/>
      <c r="HP362" s="47"/>
      <c r="HQ362" s="47"/>
      <c r="HR362" s="47"/>
      <c r="HS362" s="47"/>
      <c r="HT362" s="47"/>
      <c r="HU362" s="47"/>
      <c r="HV362" s="47"/>
      <c r="HW362" s="47"/>
      <c r="HX362" s="47"/>
      <c r="HY362" s="47"/>
      <c r="HZ362" s="47"/>
      <c r="IA362" s="47"/>
      <c r="IB362" s="47"/>
      <c r="IC362" s="47"/>
      <c r="ID362" s="47"/>
      <c r="IE362" s="47"/>
      <c r="IF362" s="47"/>
      <c r="IG362" s="47"/>
      <c r="IH362" s="47"/>
      <c r="II362" s="47"/>
      <c r="IJ362" s="47"/>
      <c r="IK362" s="47"/>
      <c r="IL362" s="47"/>
      <c r="IM362" s="47"/>
      <c r="IN362" s="47"/>
      <c r="IO362" s="47"/>
      <c r="IP362" s="47"/>
      <c r="IQ362" s="47"/>
      <c r="IR362" s="47"/>
      <c r="IS362" s="47"/>
      <c r="IT362" s="47"/>
      <c r="IU362" s="47"/>
      <c r="IV362" s="47"/>
      <c r="IW362" s="47"/>
      <c r="IX362" s="47"/>
      <c r="IY362" s="47"/>
      <c r="IZ362" s="47"/>
      <c r="JA362" s="47"/>
      <c r="JB362" s="47"/>
      <c r="JC362" s="47"/>
      <c r="JD362" s="47"/>
      <c r="JE362" s="47"/>
      <c r="JF362" s="47"/>
      <c r="JG362" s="47"/>
      <c r="JH362" s="47"/>
      <c r="JI362" s="47"/>
      <c r="JJ362" s="47"/>
      <c r="JK362" s="47"/>
      <c r="JL362" s="47"/>
      <c r="JM362" s="47"/>
      <c r="JN362" s="47"/>
      <c r="JO362" s="47"/>
      <c r="JP362" s="47"/>
      <c r="JQ362" s="47"/>
      <c r="JR362" s="47"/>
      <c r="JS362" s="47"/>
      <c r="JT362" s="47"/>
      <c r="JU362" s="47"/>
      <c r="JV362" s="47"/>
      <c r="JW362" s="47"/>
      <c r="JX362" s="47"/>
      <c r="JY362" s="47"/>
      <c r="JZ362" s="47"/>
      <c r="KA362" s="47"/>
      <c r="KB362" s="47"/>
      <c r="KC362" s="47"/>
      <c r="KD362" s="47"/>
      <c r="KE362" s="47"/>
      <c r="KF362" s="47"/>
      <c r="KG362" s="47"/>
      <c r="KH362" s="47"/>
      <c r="KI362" s="47"/>
      <c r="KJ362" s="47"/>
      <c r="KK362" s="47"/>
      <c r="KL362" s="47"/>
      <c r="KM362" s="47"/>
      <c r="KN362" s="47"/>
      <c r="KO362" s="47"/>
      <c r="KP362" s="47"/>
      <c r="KQ362" s="47"/>
      <c r="KR362" s="47"/>
      <c r="KS362" s="47"/>
      <c r="KT362" s="47"/>
      <c r="KU362" s="47"/>
      <c r="KV362" s="47"/>
      <c r="KW362" s="47"/>
      <c r="KX362" s="47"/>
      <c r="KY362" s="47"/>
      <c r="KZ362" s="47"/>
      <c r="LA362" s="47"/>
      <c r="LB362" s="47"/>
      <c r="LC362" s="47"/>
      <c r="LD362" s="47"/>
      <c r="LE362" s="47"/>
      <c r="LF362" s="47"/>
      <c r="LG362" s="47"/>
      <c r="LH362" s="47"/>
      <c r="LI362" s="47"/>
      <c r="LJ362" s="47"/>
      <c r="LK362" s="47"/>
      <c r="LL362" s="47"/>
      <c r="LM362" s="47"/>
      <c r="LN362" s="47"/>
      <c r="LO362" s="47"/>
      <c r="LP362" s="47"/>
      <c r="LQ362" s="47"/>
      <c r="LR362" s="47"/>
      <c r="LS362" s="47"/>
      <c r="LT362" s="47"/>
      <c r="LU362" s="47"/>
      <c r="LV362" s="47"/>
      <c r="LW362" s="47"/>
      <c r="LX362" s="47"/>
      <c r="LY362" s="47"/>
      <c r="LZ362" s="47"/>
      <c r="MA362" s="47"/>
      <c r="MB362" s="47"/>
      <c r="MC362" s="47"/>
      <c r="MD362" s="47"/>
      <c r="ME362" s="47"/>
      <c r="MF362" s="47"/>
      <c r="MG362" s="47"/>
      <c r="MH362" s="47"/>
      <c r="MI362" s="47"/>
      <c r="MJ362" s="47"/>
      <c r="MK362" s="47"/>
      <c r="ML362" s="47"/>
      <c r="MM362" s="47"/>
      <c r="MN362" s="47"/>
      <c r="MO362" s="47"/>
      <c r="MP362" s="47"/>
      <c r="MQ362" s="47"/>
      <c r="MR362" s="47"/>
      <c r="MS362" s="47"/>
      <c r="MT362" s="47"/>
      <c r="MU362" s="47"/>
      <c r="MV362" s="47"/>
      <c r="MW362" s="47"/>
      <c r="MX362" s="47"/>
      <c r="MY362" s="47"/>
      <c r="MZ362" s="47"/>
      <c r="NA362" s="47"/>
      <c r="NB362" s="47"/>
      <c r="NC362" s="47"/>
      <c r="ND362" s="47"/>
      <c r="NE362" s="47"/>
      <c r="NF362" s="47"/>
      <c r="NG362" s="47"/>
      <c r="NH362" s="47"/>
      <c r="NI362" s="47"/>
      <c r="NJ362" s="47"/>
      <c r="NK362" s="47"/>
      <c r="NL362" s="47"/>
      <c r="NM362" s="47"/>
      <c r="NN362" s="47"/>
      <c r="NO362" s="47"/>
      <c r="NP362" s="47"/>
      <c r="NQ362" s="47"/>
      <c r="NR362" s="47"/>
      <c r="NS362" s="47"/>
      <c r="NT362" s="47"/>
      <c r="NU362" s="47"/>
      <c r="NV362" s="47"/>
      <c r="NW362" s="47"/>
      <c r="NX362" s="47"/>
      <c r="NY362" s="47"/>
      <c r="NZ362" s="47"/>
      <c r="OA362" s="47"/>
      <c r="OB362" s="47"/>
      <c r="OC362" s="47"/>
      <c r="OD362" s="47"/>
      <c r="OE362" s="47"/>
      <c r="OF362" s="47"/>
      <c r="OG362" s="47"/>
      <c r="OH362" s="47"/>
      <c r="OI362" s="47"/>
      <c r="OJ362" s="47"/>
      <c r="OK362" s="47"/>
      <c r="OL362" s="47"/>
      <c r="OM362" s="47"/>
      <c r="ON362" s="47"/>
      <c r="OO362" s="47"/>
      <c r="OP362" s="47"/>
      <c r="OQ362" s="47"/>
      <c r="OR362" s="47"/>
      <c r="OS362" s="47"/>
      <c r="OT362" s="47"/>
      <c r="OU362" s="47"/>
      <c r="OV362" s="47"/>
      <c r="OW362" s="47"/>
      <c r="OX362" s="47"/>
      <c r="OY362" s="47"/>
      <c r="OZ362" s="47"/>
      <c r="PA362" s="47"/>
      <c r="PB362" s="47"/>
      <c r="PC362" s="47"/>
      <c r="PD362" s="47"/>
      <c r="PE362" s="47"/>
      <c r="PF362" s="47"/>
      <c r="PG362" s="47"/>
      <c r="PH362" s="47"/>
      <c r="PI362" s="47"/>
      <c r="PJ362" s="47"/>
      <c r="PK362" s="47"/>
      <c r="PL362" s="47"/>
      <c r="PM362" s="47"/>
      <c r="PN362" s="47"/>
      <c r="PO362" s="47"/>
      <c r="PP362" s="47"/>
      <c r="PQ362" s="47"/>
      <c r="PR362" s="47"/>
      <c r="PS362" s="47"/>
      <c r="PT362" s="47"/>
      <c r="PU362" s="47"/>
      <c r="PV362" s="47"/>
      <c r="PW362" s="47"/>
      <c r="PX362" s="47"/>
      <c r="PY362" s="47"/>
      <c r="PZ362" s="47"/>
      <c r="QA362" s="47"/>
      <c r="QB362" s="47"/>
      <c r="QC362" s="47"/>
      <c r="QD362" s="47"/>
      <c r="QE362" s="47"/>
      <c r="QF362" s="47"/>
      <c r="QG362" s="47"/>
      <c r="QH362" s="47"/>
      <c r="QI362" s="47"/>
      <c r="QJ362" s="47"/>
      <c r="QK362" s="47"/>
      <c r="QL362" s="47"/>
      <c r="QM362" s="47"/>
      <c r="QN362" s="47"/>
      <c r="QO362" s="47"/>
      <c r="QP362" s="47"/>
      <c r="QQ362" s="47"/>
      <c r="QR362" s="47"/>
      <c r="QS362" s="47"/>
      <c r="QT362" s="47"/>
      <c r="QU362" s="47"/>
      <c r="QV362" s="47"/>
      <c r="QW362" s="47"/>
      <c r="QX362" s="47"/>
      <c r="QY362" s="47"/>
      <c r="QZ362" s="47"/>
      <c r="RA362" s="47"/>
      <c r="RB362" s="47"/>
      <c r="RC362" s="47"/>
      <c r="RD362" s="47"/>
      <c r="RE362" s="47"/>
      <c r="RF362" s="47"/>
      <c r="RG362" s="47"/>
      <c r="RH362" s="47"/>
      <c r="RI362" s="47"/>
      <c r="RJ362" s="47"/>
      <c r="RK362" s="47"/>
      <c r="RL362" s="47"/>
      <c r="RM362" s="47"/>
      <c r="RN362" s="47"/>
      <c r="RO362" s="47"/>
      <c r="RP362" s="47"/>
      <c r="RQ362" s="47"/>
      <c r="RR362" s="47"/>
      <c r="RS362" s="47"/>
      <c r="RT362" s="47"/>
      <c r="RU362" s="47"/>
      <c r="RV362" s="47"/>
      <c r="RW362" s="47"/>
      <c r="RX362" s="47"/>
      <c r="RY362" s="47"/>
      <c r="RZ362" s="47"/>
      <c r="SA362" s="47"/>
    </row>
    <row r="363" spans="1:495" s="48" customFormat="1" ht="15" customHeight="1">
      <c r="A363" s="168" t="s">
        <v>260</v>
      </c>
      <c r="B363" s="165" t="s">
        <v>261</v>
      </c>
      <c r="C363" s="35" t="s">
        <v>4</v>
      </c>
      <c r="D363" s="20">
        <f>SUM(D364:D367)</f>
        <v>152898.69999999998</v>
      </c>
      <c r="E363" s="20">
        <f t="shared" ref="E363:F363" si="137">SUM(E364:E367)</f>
        <v>68012.7</v>
      </c>
      <c r="F363" s="20">
        <f t="shared" si="137"/>
        <v>67496.2</v>
      </c>
      <c r="G363" s="1">
        <f>F363/D363</f>
        <v>0.44144391024907342</v>
      </c>
      <c r="H363" s="78"/>
      <c r="I363" s="58" t="s">
        <v>24</v>
      </c>
      <c r="J363" s="59">
        <f>SUM(J364:J366)</f>
        <v>9</v>
      </c>
      <c r="K363" s="78" t="s">
        <v>51</v>
      </c>
      <c r="L363" s="78"/>
      <c r="M363" s="81"/>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c r="BJ363" s="47"/>
      <c r="BK363" s="47"/>
      <c r="BL363" s="47"/>
      <c r="BM363" s="47"/>
      <c r="BN363" s="47"/>
      <c r="BO363" s="47"/>
      <c r="BP363" s="47"/>
      <c r="BQ363" s="47"/>
      <c r="BR363" s="47"/>
      <c r="BS363" s="47"/>
      <c r="BT363" s="47"/>
      <c r="BU363" s="47"/>
      <c r="BV363" s="47"/>
      <c r="BW363" s="47"/>
      <c r="BX363" s="47"/>
      <c r="BY363" s="47"/>
      <c r="BZ363" s="47"/>
      <c r="CA363" s="47"/>
      <c r="CB363" s="47"/>
      <c r="CC363" s="47"/>
      <c r="CD363" s="47"/>
      <c r="CE363" s="47"/>
      <c r="CF363" s="47"/>
      <c r="CG363" s="47"/>
      <c r="CH363" s="47"/>
      <c r="CI363" s="47"/>
      <c r="CJ363" s="47"/>
      <c r="CK363" s="47"/>
      <c r="CL363" s="47"/>
      <c r="CM363" s="47"/>
      <c r="CN363" s="47"/>
      <c r="CO363" s="47"/>
      <c r="CP363" s="47"/>
      <c r="CQ363" s="47"/>
      <c r="CR363" s="47"/>
      <c r="CS363" s="47"/>
      <c r="CT363" s="47"/>
      <c r="CU363" s="47"/>
      <c r="CV363" s="47"/>
      <c r="CW363" s="47"/>
      <c r="CX363" s="47"/>
      <c r="CY363" s="47"/>
      <c r="CZ363" s="47"/>
      <c r="DA363" s="47"/>
      <c r="DB363" s="47"/>
      <c r="DC363" s="47"/>
      <c r="DD363" s="47"/>
      <c r="DE363" s="47"/>
      <c r="DF363" s="47"/>
      <c r="DG363" s="47"/>
      <c r="DH363" s="47"/>
      <c r="DI363" s="47"/>
      <c r="DJ363" s="47"/>
      <c r="DK363" s="47"/>
      <c r="DL363" s="47"/>
      <c r="DM363" s="47"/>
      <c r="DN363" s="47"/>
      <c r="DO363" s="47"/>
      <c r="DP363" s="47"/>
      <c r="DQ363" s="47"/>
      <c r="DR363" s="47"/>
      <c r="DS363" s="47"/>
      <c r="DT363" s="47"/>
      <c r="DU363" s="47"/>
      <c r="DV363" s="47"/>
      <c r="DW363" s="47"/>
      <c r="DX363" s="47"/>
      <c r="DY363" s="47"/>
      <c r="DZ363" s="47"/>
      <c r="EA363" s="47"/>
      <c r="EB363" s="47"/>
      <c r="EC363" s="47"/>
      <c r="ED363" s="47"/>
      <c r="EE363" s="47"/>
      <c r="EF363" s="47"/>
      <c r="EG363" s="47"/>
      <c r="EH363" s="47"/>
      <c r="EI363" s="47"/>
      <c r="EJ363" s="47"/>
      <c r="EK363" s="47"/>
      <c r="EL363" s="47"/>
      <c r="EM363" s="47"/>
      <c r="EN363" s="47"/>
      <c r="EO363" s="47"/>
      <c r="EP363" s="47"/>
      <c r="EQ363" s="47"/>
      <c r="ER363" s="47"/>
      <c r="ES363" s="47"/>
      <c r="ET363" s="47"/>
      <c r="EU363" s="47"/>
      <c r="EV363" s="47"/>
      <c r="EW363" s="47"/>
      <c r="EX363" s="47"/>
      <c r="EY363" s="47"/>
      <c r="EZ363" s="47"/>
      <c r="FA363" s="47"/>
      <c r="FB363" s="47"/>
      <c r="FC363" s="47"/>
      <c r="FD363" s="47"/>
      <c r="FE363" s="47"/>
      <c r="FF363" s="47"/>
      <c r="FG363" s="47"/>
      <c r="FH363" s="47"/>
      <c r="FI363" s="47"/>
      <c r="FJ363" s="47"/>
      <c r="FK363" s="47"/>
      <c r="FL363" s="47"/>
      <c r="FM363" s="47"/>
      <c r="FN363" s="47"/>
      <c r="FO363" s="47"/>
      <c r="FP363" s="47"/>
      <c r="FQ363" s="47"/>
      <c r="FR363" s="47"/>
      <c r="FS363" s="47"/>
      <c r="FT363" s="47"/>
      <c r="FU363" s="47"/>
      <c r="FV363" s="47"/>
      <c r="FW363" s="47"/>
      <c r="FX363" s="47"/>
      <c r="FY363" s="47"/>
      <c r="FZ363" s="47"/>
      <c r="GA363" s="47"/>
      <c r="GB363" s="47"/>
      <c r="GC363" s="47"/>
      <c r="GD363" s="47"/>
      <c r="GE363" s="47"/>
      <c r="GF363" s="47"/>
      <c r="GG363" s="47"/>
      <c r="GH363" s="47"/>
      <c r="GI363" s="47"/>
      <c r="GJ363" s="47"/>
      <c r="GK363" s="47"/>
      <c r="GL363" s="47"/>
      <c r="GM363" s="47"/>
      <c r="GN363" s="47"/>
      <c r="GO363" s="47"/>
      <c r="GP363" s="47"/>
      <c r="GQ363" s="47"/>
      <c r="GR363" s="47"/>
      <c r="GS363" s="47"/>
      <c r="GT363" s="47"/>
      <c r="GU363" s="47"/>
      <c r="GV363" s="47"/>
      <c r="GW363" s="47"/>
      <c r="GX363" s="47"/>
      <c r="GY363" s="47"/>
      <c r="GZ363" s="47"/>
      <c r="HA363" s="47"/>
      <c r="HB363" s="47"/>
      <c r="HC363" s="47"/>
      <c r="HD363" s="47"/>
      <c r="HE363" s="47"/>
      <c r="HF363" s="47"/>
      <c r="HG363" s="47"/>
      <c r="HH363" s="47"/>
      <c r="HI363" s="47"/>
      <c r="HJ363" s="47"/>
      <c r="HK363" s="47"/>
      <c r="HL363" s="47"/>
      <c r="HM363" s="47"/>
      <c r="HN363" s="47"/>
      <c r="HO363" s="47"/>
      <c r="HP363" s="47"/>
      <c r="HQ363" s="47"/>
      <c r="HR363" s="47"/>
      <c r="HS363" s="47"/>
      <c r="HT363" s="47"/>
      <c r="HU363" s="47"/>
      <c r="HV363" s="47"/>
      <c r="HW363" s="47"/>
      <c r="HX363" s="47"/>
      <c r="HY363" s="47"/>
      <c r="HZ363" s="47"/>
      <c r="IA363" s="47"/>
      <c r="IB363" s="47"/>
      <c r="IC363" s="47"/>
      <c r="ID363" s="47"/>
      <c r="IE363" s="47"/>
      <c r="IF363" s="47"/>
      <c r="IG363" s="47"/>
      <c r="IH363" s="47"/>
      <c r="II363" s="47"/>
      <c r="IJ363" s="47"/>
      <c r="IK363" s="47"/>
      <c r="IL363" s="47"/>
      <c r="IM363" s="47"/>
      <c r="IN363" s="47"/>
      <c r="IO363" s="47"/>
      <c r="IP363" s="47"/>
      <c r="IQ363" s="47"/>
      <c r="IR363" s="47"/>
      <c r="IS363" s="47"/>
      <c r="IT363" s="47"/>
      <c r="IU363" s="47"/>
      <c r="IV363" s="47"/>
      <c r="IW363" s="47"/>
      <c r="IX363" s="47"/>
      <c r="IY363" s="47"/>
      <c r="IZ363" s="47"/>
      <c r="JA363" s="47"/>
      <c r="JB363" s="47"/>
      <c r="JC363" s="47"/>
      <c r="JD363" s="47"/>
      <c r="JE363" s="47"/>
      <c r="JF363" s="47"/>
      <c r="JG363" s="47"/>
      <c r="JH363" s="47"/>
      <c r="JI363" s="47"/>
      <c r="JJ363" s="47"/>
      <c r="JK363" s="47"/>
      <c r="JL363" s="47"/>
      <c r="JM363" s="47"/>
      <c r="JN363" s="47"/>
      <c r="JO363" s="47"/>
      <c r="JP363" s="47"/>
      <c r="JQ363" s="47"/>
      <c r="JR363" s="47"/>
      <c r="JS363" s="47"/>
      <c r="JT363" s="47"/>
      <c r="JU363" s="47"/>
      <c r="JV363" s="47"/>
      <c r="JW363" s="47"/>
      <c r="JX363" s="47"/>
      <c r="JY363" s="47"/>
      <c r="JZ363" s="47"/>
      <c r="KA363" s="47"/>
      <c r="KB363" s="47"/>
      <c r="KC363" s="47"/>
      <c r="KD363" s="47"/>
      <c r="KE363" s="47"/>
      <c r="KF363" s="47"/>
      <c r="KG363" s="47"/>
      <c r="KH363" s="47"/>
      <c r="KI363" s="47"/>
      <c r="KJ363" s="47"/>
      <c r="KK363" s="47"/>
      <c r="KL363" s="47"/>
      <c r="KM363" s="47"/>
      <c r="KN363" s="47"/>
      <c r="KO363" s="47"/>
      <c r="KP363" s="47"/>
      <c r="KQ363" s="47"/>
      <c r="KR363" s="47"/>
      <c r="KS363" s="47"/>
      <c r="KT363" s="47"/>
      <c r="KU363" s="47"/>
      <c r="KV363" s="47"/>
      <c r="KW363" s="47"/>
      <c r="KX363" s="47"/>
      <c r="KY363" s="47"/>
      <c r="KZ363" s="47"/>
      <c r="LA363" s="47"/>
      <c r="LB363" s="47"/>
      <c r="LC363" s="47"/>
      <c r="LD363" s="47"/>
      <c r="LE363" s="47"/>
      <c r="LF363" s="47"/>
      <c r="LG363" s="47"/>
      <c r="LH363" s="47"/>
      <c r="LI363" s="47"/>
      <c r="LJ363" s="47"/>
      <c r="LK363" s="47"/>
      <c r="LL363" s="47"/>
      <c r="LM363" s="47"/>
      <c r="LN363" s="47"/>
      <c r="LO363" s="47"/>
      <c r="LP363" s="47"/>
      <c r="LQ363" s="47"/>
      <c r="LR363" s="47"/>
      <c r="LS363" s="47"/>
      <c r="LT363" s="47"/>
      <c r="LU363" s="47"/>
      <c r="LV363" s="47"/>
      <c r="LW363" s="47"/>
      <c r="LX363" s="47"/>
      <c r="LY363" s="47"/>
      <c r="LZ363" s="47"/>
      <c r="MA363" s="47"/>
      <c r="MB363" s="47"/>
      <c r="MC363" s="47"/>
      <c r="MD363" s="47"/>
      <c r="ME363" s="47"/>
      <c r="MF363" s="47"/>
      <c r="MG363" s="47"/>
      <c r="MH363" s="47"/>
      <c r="MI363" s="47"/>
      <c r="MJ363" s="47"/>
      <c r="MK363" s="47"/>
      <c r="ML363" s="47"/>
      <c r="MM363" s="47"/>
      <c r="MN363" s="47"/>
      <c r="MO363" s="47"/>
      <c r="MP363" s="47"/>
      <c r="MQ363" s="47"/>
      <c r="MR363" s="47"/>
      <c r="MS363" s="47"/>
      <c r="MT363" s="47"/>
      <c r="MU363" s="47"/>
      <c r="MV363" s="47"/>
      <c r="MW363" s="47"/>
      <c r="MX363" s="47"/>
      <c r="MY363" s="47"/>
      <c r="MZ363" s="47"/>
      <c r="NA363" s="47"/>
      <c r="NB363" s="47"/>
      <c r="NC363" s="47"/>
      <c r="ND363" s="47"/>
      <c r="NE363" s="47"/>
      <c r="NF363" s="47"/>
      <c r="NG363" s="47"/>
      <c r="NH363" s="47"/>
      <c r="NI363" s="47"/>
      <c r="NJ363" s="47"/>
      <c r="NK363" s="47"/>
      <c r="NL363" s="47"/>
      <c r="NM363" s="47"/>
      <c r="NN363" s="47"/>
      <c r="NO363" s="47"/>
      <c r="NP363" s="47"/>
      <c r="NQ363" s="47"/>
      <c r="NR363" s="47"/>
      <c r="NS363" s="47"/>
      <c r="NT363" s="47"/>
      <c r="NU363" s="47"/>
      <c r="NV363" s="47"/>
      <c r="NW363" s="47"/>
      <c r="NX363" s="47"/>
      <c r="NY363" s="47"/>
      <c r="NZ363" s="47"/>
      <c r="OA363" s="47"/>
      <c r="OB363" s="47"/>
      <c r="OC363" s="47"/>
      <c r="OD363" s="47"/>
      <c r="OE363" s="47"/>
      <c r="OF363" s="47"/>
      <c r="OG363" s="47"/>
      <c r="OH363" s="47"/>
      <c r="OI363" s="47"/>
      <c r="OJ363" s="47"/>
      <c r="OK363" s="47"/>
      <c r="OL363" s="47"/>
      <c r="OM363" s="47"/>
      <c r="ON363" s="47"/>
      <c r="OO363" s="47"/>
      <c r="OP363" s="47"/>
      <c r="OQ363" s="47"/>
      <c r="OR363" s="47"/>
      <c r="OS363" s="47"/>
      <c r="OT363" s="47"/>
      <c r="OU363" s="47"/>
      <c r="OV363" s="47"/>
      <c r="OW363" s="47"/>
      <c r="OX363" s="47"/>
      <c r="OY363" s="47"/>
      <c r="OZ363" s="47"/>
      <c r="PA363" s="47"/>
      <c r="PB363" s="47"/>
      <c r="PC363" s="47"/>
      <c r="PD363" s="47"/>
      <c r="PE363" s="47"/>
      <c r="PF363" s="47"/>
      <c r="PG363" s="47"/>
      <c r="PH363" s="47"/>
      <c r="PI363" s="47"/>
      <c r="PJ363" s="47"/>
      <c r="PK363" s="47"/>
      <c r="PL363" s="47"/>
      <c r="PM363" s="47"/>
      <c r="PN363" s="47"/>
      <c r="PO363" s="47"/>
      <c r="PP363" s="47"/>
      <c r="PQ363" s="47"/>
      <c r="PR363" s="47"/>
      <c r="PS363" s="47"/>
      <c r="PT363" s="47"/>
      <c r="PU363" s="47"/>
      <c r="PV363" s="47"/>
      <c r="PW363" s="47"/>
      <c r="PX363" s="47"/>
      <c r="PY363" s="47"/>
      <c r="PZ363" s="47"/>
      <c r="QA363" s="47"/>
      <c r="QB363" s="47"/>
      <c r="QC363" s="47"/>
      <c r="QD363" s="47"/>
      <c r="QE363" s="47"/>
      <c r="QF363" s="47"/>
      <c r="QG363" s="47"/>
      <c r="QH363" s="47"/>
      <c r="QI363" s="47"/>
      <c r="QJ363" s="47"/>
      <c r="QK363" s="47"/>
      <c r="QL363" s="47"/>
      <c r="QM363" s="47"/>
      <c r="QN363" s="47"/>
      <c r="QO363" s="47"/>
      <c r="QP363" s="47"/>
      <c r="QQ363" s="47"/>
      <c r="QR363" s="47"/>
      <c r="QS363" s="47"/>
      <c r="QT363" s="47"/>
      <c r="QU363" s="47"/>
      <c r="QV363" s="47"/>
      <c r="QW363" s="47"/>
      <c r="QX363" s="47"/>
      <c r="QY363" s="47"/>
      <c r="QZ363" s="47"/>
      <c r="RA363" s="47"/>
      <c r="RB363" s="47"/>
      <c r="RC363" s="47"/>
      <c r="RD363" s="47"/>
      <c r="RE363" s="47"/>
      <c r="RF363" s="47"/>
      <c r="RG363" s="47"/>
      <c r="RH363" s="47"/>
      <c r="RI363" s="47"/>
      <c r="RJ363" s="47"/>
      <c r="RK363" s="47"/>
      <c r="RL363" s="47"/>
      <c r="RM363" s="47"/>
      <c r="RN363" s="47"/>
      <c r="RO363" s="47"/>
      <c r="RP363" s="47"/>
      <c r="RQ363" s="47"/>
      <c r="RR363" s="47"/>
      <c r="RS363" s="47"/>
      <c r="RT363" s="47"/>
      <c r="RU363" s="47"/>
      <c r="RV363" s="47"/>
      <c r="RW363" s="47"/>
      <c r="RX363" s="47"/>
      <c r="RY363" s="47"/>
      <c r="RZ363" s="47"/>
      <c r="SA363" s="47"/>
    </row>
    <row r="364" spans="1:495" s="48" customFormat="1" ht="15" customHeight="1">
      <c r="A364" s="164"/>
      <c r="B364" s="166"/>
      <c r="C364" s="35" t="s">
        <v>5</v>
      </c>
      <c r="D364" s="20">
        <f>D369+D374+D379+D384+D389+D394+D399+D404+D409</f>
        <v>141374.9</v>
      </c>
      <c r="E364" s="20">
        <f>E369+E374+E379+E384+E389+E394+E399+E404+E409</f>
        <v>68012.7</v>
      </c>
      <c r="F364" s="20">
        <f>F369+F374+F379+F384+F389+F394+F399+F404+F409</f>
        <v>67496.2</v>
      </c>
      <c r="G364" s="1">
        <f t="shared" ref="G364:G365" si="138">F364/D364</f>
        <v>0.47742703973619077</v>
      </c>
      <c r="H364" s="79"/>
      <c r="I364" s="58" t="s">
        <v>25</v>
      </c>
      <c r="J364" s="59">
        <v>0</v>
      </c>
      <c r="K364" s="79"/>
      <c r="L364" s="79"/>
      <c r="M364" s="82"/>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c r="BJ364" s="47"/>
      <c r="BK364" s="47"/>
      <c r="BL364" s="47"/>
      <c r="BM364" s="47"/>
      <c r="BN364" s="47"/>
      <c r="BO364" s="47"/>
      <c r="BP364" s="47"/>
      <c r="BQ364" s="47"/>
      <c r="BR364" s="47"/>
      <c r="BS364" s="47"/>
      <c r="BT364" s="47"/>
      <c r="BU364" s="47"/>
      <c r="BV364" s="47"/>
      <c r="BW364" s="47"/>
      <c r="BX364" s="47"/>
      <c r="BY364" s="47"/>
      <c r="BZ364" s="47"/>
      <c r="CA364" s="47"/>
      <c r="CB364" s="47"/>
      <c r="CC364" s="47"/>
      <c r="CD364" s="47"/>
      <c r="CE364" s="47"/>
      <c r="CF364" s="47"/>
      <c r="CG364" s="47"/>
      <c r="CH364" s="47"/>
      <c r="CI364" s="47"/>
      <c r="CJ364" s="47"/>
      <c r="CK364" s="47"/>
      <c r="CL364" s="47"/>
      <c r="CM364" s="47"/>
      <c r="CN364" s="47"/>
      <c r="CO364" s="47"/>
      <c r="CP364" s="47"/>
      <c r="CQ364" s="47"/>
      <c r="CR364" s="47"/>
      <c r="CS364" s="47"/>
      <c r="CT364" s="47"/>
      <c r="CU364" s="47"/>
      <c r="CV364" s="47"/>
      <c r="CW364" s="47"/>
      <c r="CX364" s="47"/>
      <c r="CY364" s="47"/>
      <c r="CZ364" s="47"/>
      <c r="DA364" s="47"/>
      <c r="DB364" s="47"/>
      <c r="DC364" s="47"/>
      <c r="DD364" s="47"/>
      <c r="DE364" s="47"/>
      <c r="DF364" s="47"/>
      <c r="DG364" s="47"/>
      <c r="DH364" s="47"/>
      <c r="DI364" s="47"/>
      <c r="DJ364" s="47"/>
      <c r="DK364" s="47"/>
      <c r="DL364" s="47"/>
      <c r="DM364" s="47"/>
      <c r="DN364" s="47"/>
      <c r="DO364" s="47"/>
      <c r="DP364" s="47"/>
      <c r="DQ364" s="47"/>
      <c r="DR364" s="47"/>
      <c r="DS364" s="47"/>
      <c r="DT364" s="47"/>
      <c r="DU364" s="47"/>
      <c r="DV364" s="47"/>
      <c r="DW364" s="47"/>
      <c r="DX364" s="47"/>
      <c r="DY364" s="47"/>
      <c r="DZ364" s="47"/>
      <c r="EA364" s="47"/>
      <c r="EB364" s="47"/>
      <c r="EC364" s="47"/>
      <c r="ED364" s="47"/>
      <c r="EE364" s="47"/>
      <c r="EF364" s="47"/>
      <c r="EG364" s="47"/>
      <c r="EH364" s="47"/>
      <c r="EI364" s="47"/>
      <c r="EJ364" s="47"/>
      <c r="EK364" s="47"/>
      <c r="EL364" s="47"/>
      <c r="EM364" s="47"/>
      <c r="EN364" s="47"/>
      <c r="EO364" s="47"/>
      <c r="EP364" s="47"/>
      <c r="EQ364" s="47"/>
      <c r="ER364" s="47"/>
      <c r="ES364" s="47"/>
      <c r="ET364" s="47"/>
      <c r="EU364" s="47"/>
      <c r="EV364" s="47"/>
      <c r="EW364" s="47"/>
      <c r="EX364" s="47"/>
      <c r="EY364" s="47"/>
      <c r="EZ364" s="47"/>
      <c r="FA364" s="47"/>
      <c r="FB364" s="47"/>
      <c r="FC364" s="47"/>
      <c r="FD364" s="47"/>
      <c r="FE364" s="47"/>
      <c r="FF364" s="47"/>
      <c r="FG364" s="47"/>
      <c r="FH364" s="47"/>
      <c r="FI364" s="47"/>
      <c r="FJ364" s="47"/>
      <c r="FK364" s="47"/>
      <c r="FL364" s="47"/>
      <c r="FM364" s="47"/>
      <c r="FN364" s="47"/>
      <c r="FO364" s="47"/>
      <c r="FP364" s="47"/>
      <c r="FQ364" s="47"/>
      <c r="FR364" s="47"/>
      <c r="FS364" s="47"/>
      <c r="FT364" s="47"/>
      <c r="FU364" s="47"/>
      <c r="FV364" s="47"/>
      <c r="FW364" s="47"/>
      <c r="FX364" s="47"/>
      <c r="FY364" s="47"/>
      <c r="FZ364" s="47"/>
      <c r="GA364" s="47"/>
      <c r="GB364" s="47"/>
      <c r="GC364" s="47"/>
      <c r="GD364" s="47"/>
      <c r="GE364" s="47"/>
      <c r="GF364" s="47"/>
      <c r="GG364" s="47"/>
      <c r="GH364" s="47"/>
      <c r="GI364" s="47"/>
      <c r="GJ364" s="47"/>
      <c r="GK364" s="47"/>
      <c r="GL364" s="47"/>
      <c r="GM364" s="47"/>
      <c r="GN364" s="47"/>
      <c r="GO364" s="47"/>
      <c r="GP364" s="47"/>
      <c r="GQ364" s="47"/>
      <c r="GR364" s="47"/>
      <c r="GS364" s="47"/>
      <c r="GT364" s="47"/>
      <c r="GU364" s="47"/>
      <c r="GV364" s="47"/>
      <c r="GW364" s="47"/>
      <c r="GX364" s="47"/>
      <c r="GY364" s="47"/>
      <c r="GZ364" s="47"/>
      <c r="HA364" s="47"/>
      <c r="HB364" s="47"/>
      <c r="HC364" s="47"/>
      <c r="HD364" s="47"/>
      <c r="HE364" s="47"/>
      <c r="HF364" s="47"/>
      <c r="HG364" s="47"/>
      <c r="HH364" s="47"/>
      <c r="HI364" s="47"/>
      <c r="HJ364" s="47"/>
      <c r="HK364" s="47"/>
      <c r="HL364" s="47"/>
      <c r="HM364" s="47"/>
      <c r="HN364" s="47"/>
      <c r="HO364" s="47"/>
      <c r="HP364" s="47"/>
      <c r="HQ364" s="47"/>
      <c r="HR364" s="47"/>
      <c r="HS364" s="47"/>
      <c r="HT364" s="47"/>
      <c r="HU364" s="47"/>
      <c r="HV364" s="47"/>
      <c r="HW364" s="47"/>
      <c r="HX364" s="47"/>
      <c r="HY364" s="47"/>
      <c r="HZ364" s="47"/>
      <c r="IA364" s="47"/>
      <c r="IB364" s="47"/>
      <c r="IC364" s="47"/>
      <c r="ID364" s="47"/>
      <c r="IE364" s="47"/>
      <c r="IF364" s="47"/>
      <c r="IG364" s="47"/>
      <c r="IH364" s="47"/>
      <c r="II364" s="47"/>
      <c r="IJ364" s="47"/>
      <c r="IK364" s="47"/>
      <c r="IL364" s="47"/>
      <c r="IM364" s="47"/>
      <c r="IN364" s="47"/>
      <c r="IO364" s="47"/>
      <c r="IP364" s="47"/>
      <c r="IQ364" s="47"/>
      <c r="IR364" s="47"/>
      <c r="IS364" s="47"/>
      <c r="IT364" s="47"/>
      <c r="IU364" s="47"/>
      <c r="IV364" s="47"/>
      <c r="IW364" s="47"/>
      <c r="IX364" s="47"/>
      <c r="IY364" s="47"/>
      <c r="IZ364" s="47"/>
      <c r="JA364" s="47"/>
      <c r="JB364" s="47"/>
      <c r="JC364" s="47"/>
      <c r="JD364" s="47"/>
      <c r="JE364" s="47"/>
      <c r="JF364" s="47"/>
      <c r="JG364" s="47"/>
      <c r="JH364" s="47"/>
      <c r="JI364" s="47"/>
      <c r="JJ364" s="47"/>
      <c r="JK364" s="47"/>
      <c r="JL364" s="47"/>
      <c r="JM364" s="47"/>
      <c r="JN364" s="47"/>
      <c r="JO364" s="47"/>
      <c r="JP364" s="47"/>
      <c r="JQ364" s="47"/>
      <c r="JR364" s="47"/>
      <c r="JS364" s="47"/>
      <c r="JT364" s="47"/>
      <c r="JU364" s="47"/>
      <c r="JV364" s="47"/>
      <c r="JW364" s="47"/>
      <c r="JX364" s="47"/>
      <c r="JY364" s="47"/>
      <c r="JZ364" s="47"/>
      <c r="KA364" s="47"/>
      <c r="KB364" s="47"/>
      <c r="KC364" s="47"/>
      <c r="KD364" s="47"/>
      <c r="KE364" s="47"/>
      <c r="KF364" s="47"/>
      <c r="KG364" s="47"/>
      <c r="KH364" s="47"/>
      <c r="KI364" s="47"/>
      <c r="KJ364" s="47"/>
      <c r="KK364" s="47"/>
      <c r="KL364" s="47"/>
      <c r="KM364" s="47"/>
      <c r="KN364" s="47"/>
      <c r="KO364" s="47"/>
      <c r="KP364" s="47"/>
      <c r="KQ364" s="47"/>
      <c r="KR364" s="47"/>
      <c r="KS364" s="47"/>
      <c r="KT364" s="47"/>
      <c r="KU364" s="47"/>
      <c r="KV364" s="47"/>
      <c r="KW364" s="47"/>
      <c r="KX364" s="47"/>
      <c r="KY364" s="47"/>
      <c r="KZ364" s="47"/>
      <c r="LA364" s="47"/>
      <c r="LB364" s="47"/>
      <c r="LC364" s="47"/>
      <c r="LD364" s="47"/>
      <c r="LE364" s="47"/>
      <c r="LF364" s="47"/>
      <c r="LG364" s="47"/>
      <c r="LH364" s="47"/>
      <c r="LI364" s="47"/>
      <c r="LJ364" s="47"/>
      <c r="LK364" s="47"/>
      <c r="LL364" s="47"/>
      <c r="LM364" s="47"/>
      <c r="LN364" s="47"/>
      <c r="LO364" s="47"/>
      <c r="LP364" s="47"/>
      <c r="LQ364" s="47"/>
      <c r="LR364" s="47"/>
      <c r="LS364" s="47"/>
      <c r="LT364" s="47"/>
      <c r="LU364" s="47"/>
      <c r="LV364" s="47"/>
      <c r="LW364" s="47"/>
      <c r="LX364" s="47"/>
      <c r="LY364" s="47"/>
      <c r="LZ364" s="47"/>
      <c r="MA364" s="47"/>
      <c r="MB364" s="47"/>
      <c r="MC364" s="47"/>
      <c r="MD364" s="47"/>
      <c r="ME364" s="47"/>
      <c r="MF364" s="47"/>
      <c r="MG364" s="47"/>
      <c r="MH364" s="47"/>
      <c r="MI364" s="47"/>
      <c r="MJ364" s="47"/>
      <c r="MK364" s="47"/>
      <c r="ML364" s="47"/>
      <c r="MM364" s="47"/>
      <c r="MN364" s="47"/>
      <c r="MO364" s="47"/>
      <c r="MP364" s="47"/>
      <c r="MQ364" s="47"/>
      <c r="MR364" s="47"/>
      <c r="MS364" s="47"/>
      <c r="MT364" s="47"/>
      <c r="MU364" s="47"/>
      <c r="MV364" s="47"/>
      <c r="MW364" s="47"/>
      <c r="MX364" s="47"/>
      <c r="MY364" s="47"/>
      <c r="MZ364" s="47"/>
      <c r="NA364" s="47"/>
      <c r="NB364" s="47"/>
      <c r="NC364" s="47"/>
      <c r="ND364" s="47"/>
      <c r="NE364" s="47"/>
      <c r="NF364" s="47"/>
      <c r="NG364" s="47"/>
      <c r="NH364" s="47"/>
      <c r="NI364" s="47"/>
      <c r="NJ364" s="47"/>
      <c r="NK364" s="47"/>
      <c r="NL364" s="47"/>
      <c r="NM364" s="47"/>
      <c r="NN364" s="47"/>
      <c r="NO364" s="47"/>
      <c r="NP364" s="47"/>
      <c r="NQ364" s="47"/>
      <c r="NR364" s="47"/>
      <c r="NS364" s="47"/>
      <c r="NT364" s="47"/>
      <c r="NU364" s="47"/>
      <c r="NV364" s="47"/>
      <c r="NW364" s="47"/>
      <c r="NX364" s="47"/>
      <c r="NY364" s="47"/>
      <c r="NZ364" s="47"/>
      <c r="OA364" s="47"/>
      <c r="OB364" s="47"/>
      <c r="OC364" s="47"/>
      <c r="OD364" s="47"/>
      <c r="OE364" s="47"/>
      <c r="OF364" s="47"/>
      <c r="OG364" s="47"/>
      <c r="OH364" s="47"/>
      <c r="OI364" s="47"/>
      <c r="OJ364" s="47"/>
      <c r="OK364" s="47"/>
      <c r="OL364" s="47"/>
      <c r="OM364" s="47"/>
      <c r="ON364" s="47"/>
      <c r="OO364" s="47"/>
      <c r="OP364" s="47"/>
      <c r="OQ364" s="47"/>
      <c r="OR364" s="47"/>
      <c r="OS364" s="47"/>
      <c r="OT364" s="47"/>
      <c r="OU364" s="47"/>
      <c r="OV364" s="47"/>
      <c r="OW364" s="47"/>
      <c r="OX364" s="47"/>
      <c r="OY364" s="47"/>
      <c r="OZ364" s="47"/>
      <c r="PA364" s="47"/>
      <c r="PB364" s="47"/>
      <c r="PC364" s="47"/>
      <c r="PD364" s="47"/>
      <c r="PE364" s="47"/>
      <c r="PF364" s="47"/>
      <c r="PG364" s="47"/>
      <c r="PH364" s="47"/>
      <c r="PI364" s="47"/>
      <c r="PJ364" s="47"/>
      <c r="PK364" s="47"/>
      <c r="PL364" s="47"/>
      <c r="PM364" s="47"/>
      <c r="PN364" s="47"/>
      <c r="PO364" s="47"/>
      <c r="PP364" s="47"/>
      <c r="PQ364" s="47"/>
      <c r="PR364" s="47"/>
      <c r="PS364" s="47"/>
      <c r="PT364" s="47"/>
      <c r="PU364" s="47"/>
      <c r="PV364" s="47"/>
      <c r="PW364" s="47"/>
      <c r="PX364" s="47"/>
      <c r="PY364" s="47"/>
      <c r="PZ364" s="47"/>
      <c r="QA364" s="47"/>
      <c r="QB364" s="47"/>
      <c r="QC364" s="47"/>
      <c r="QD364" s="47"/>
      <c r="QE364" s="47"/>
      <c r="QF364" s="47"/>
      <c r="QG364" s="47"/>
      <c r="QH364" s="47"/>
      <c r="QI364" s="47"/>
      <c r="QJ364" s="47"/>
      <c r="QK364" s="47"/>
      <c r="QL364" s="47"/>
      <c r="QM364" s="47"/>
      <c r="QN364" s="47"/>
      <c r="QO364" s="47"/>
      <c r="QP364" s="47"/>
      <c r="QQ364" s="47"/>
      <c r="QR364" s="47"/>
      <c r="QS364" s="47"/>
      <c r="QT364" s="47"/>
      <c r="QU364" s="47"/>
      <c r="QV364" s="47"/>
      <c r="QW364" s="47"/>
      <c r="QX364" s="47"/>
      <c r="QY364" s="47"/>
      <c r="QZ364" s="47"/>
      <c r="RA364" s="47"/>
      <c r="RB364" s="47"/>
      <c r="RC364" s="47"/>
      <c r="RD364" s="47"/>
      <c r="RE364" s="47"/>
      <c r="RF364" s="47"/>
      <c r="RG364" s="47"/>
      <c r="RH364" s="47"/>
      <c r="RI364" s="47"/>
      <c r="RJ364" s="47"/>
      <c r="RK364" s="47"/>
      <c r="RL364" s="47"/>
      <c r="RM364" s="47"/>
      <c r="RN364" s="47"/>
      <c r="RO364" s="47"/>
      <c r="RP364" s="47"/>
      <c r="RQ364" s="47"/>
      <c r="RR364" s="47"/>
      <c r="RS364" s="47"/>
      <c r="RT364" s="47"/>
      <c r="RU364" s="47"/>
      <c r="RV364" s="47"/>
      <c r="RW364" s="47"/>
      <c r="RX364" s="47"/>
      <c r="RY364" s="47"/>
      <c r="RZ364" s="47"/>
      <c r="SA364" s="47"/>
    </row>
    <row r="365" spans="1:495" s="48" customFormat="1" ht="15" customHeight="1">
      <c r="A365" s="164"/>
      <c r="B365" s="166"/>
      <c r="C365" s="35" t="s">
        <v>6</v>
      </c>
      <c r="D365" s="20">
        <f t="shared" ref="D365:F367" si="139">D370+D375+D380+D385+D390+D395+D400+D410</f>
        <v>11523.8</v>
      </c>
      <c r="E365" s="20">
        <f t="shared" si="139"/>
        <v>0</v>
      </c>
      <c r="F365" s="20">
        <f t="shared" si="139"/>
        <v>0</v>
      </c>
      <c r="G365" s="1">
        <f t="shared" si="138"/>
        <v>0</v>
      </c>
      <c r="H365" s="79"/>
      <c r="I365" s="58" t="s">
        <v>26</v>
      </c>
      <c r="J365" s="59">
        <v>3</v>
      </c>
      <c r="K365" s="79"/>
      <c r="L365" s="79"/>
      <c r="M365" s="82"/>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c r="BC365" s="47"/>
      <c r="BD365" s="47"/>
      <c r="BE365" s="47"/>
      <c r="BF365" s="47"/>
      <c r="BG365" s="47"/>
      <c r="BH365" s="47"/>
      <c r="BI365" s="47"/>
      <c r="BJ365" s="47"/>
      <c r="BK365" s="47"/>
      <c r="BL365" s="47"/>
      <c r="BM365" s="47"/>
      <c r="BN365" s="47"/>
      <c r="BO365" s="47"/>
      <c r="BP365" s="47"/>
      <c r="BQ365" s="47"/>
      <c r="BR365" s="47"/>
      <c r="BS365" s="47"/>
      <c r="BT365" s="47"/>
      <c r="BU365" s="47"/>
      <c r="BV365" s="47"/>
      <c r="BW365" s="47"/>
      <c r="BX365" s="47"/>
      <c r="BY365" s="47"/>
      <c r="BZ365" s="47"/>
      <c r="CA365" s="47"/>
      <c r="CB365" s="47"/>
      <c r="CC365" s="47"/>
      <c r="CD365" s="47"/>
      <c r="CE365" s="47"/>
      <c r="CF365" s="47"/>
      <c r="CG365" s="47"/>
      <c r="CH365" s="47"/>
      <c r="CI365" s="47"/>
      <c r="CJ365" s="47"/>
      <c r="CK365" s="47"/>
      <c r="CL365" s="47"/>
      <c r="CM365" s="47"/>
      <c r="CN365" s="47"/>
      <c r="CO365" s="47"/>
      <c r="CP365" s="47"/>
      <c r="CQ365" s="47"/>
      <c r="CR365" s="47"/>
      <c r="CS365" s="47"/>
      <c r="CT365" s="47"/>
      <c r="CU365" s="47"/>
      <c r="CV365" s="47"/>
      <c r="CW365" s="47"/>
      <c r="CX365" s="47"/>
      <c r="CY365" s="47"/>
      <c r="CZ365" s="47"/>
      <c r="DA365" s="47"/>
      <c r="DB365" s="47"/>
      <c r="DC365" s="47"/>
      <c r="DD365" s="47"/>
      <c r="DE365" s="47"/>
      <c r="DF365" s="47"/>
      <c r="DG365" s="47"/>
      <c r="DH365" s="47"/>
      <c r="DI365" s="47"/>
      <c r="DJ365" s="47"/>
      <c r="DK365" s="47"/>
      <c r="DL365" s="47"/>
      <c r="DM365" s="47"/>
      <c r="DN365" s="47"/>
      <c r="DO365" s="47"/>
      <c r="DP365" s="47"/>
      <c r="DQ365" s="47"/>
      <c r="DR365" s="47"/>
      <c r="DS365" s="47"/>
      <c r="DT365" s="47"/>
      <c r="DU365" s="47"/>
      <c r="DV365" s="47"/>
      <c r="DW365" s="47"/>
      <c r="DX365" s="47"/>
      <c r="DY365" s="47"/>
      <c r="DZ365" s="47"/>
      <c r="EA365" s="47"/>
      <c r="EB365" s="47"/>
      <c r="EC365" s="47"/>
      <c r="ED365" s="47"/>
      <c r="EE365" s="47"/>
      <c r="EF365" s="47"/>
      <c r="EG365" s="47"/>
      <c r="EH365" s="47"/>
      <c r="EI365" s="47"/>
      <c r="EJ365" s="47"/>
      <c r="EK365" s="47"/>
      <c r="EL365" s="47"/>
      <c r="EM365" s="47"/>
      <c r="EN365" s="47"/>
      <c r="EO365" s="47"/>
      <c r="EP365" s="47"/>
      <c r="EQ365" s="47"/>
      <c r="ER365" s="47"/>
      <c r="ES365" s="47"/>
      <c r="ET365" s="47"/>
      <c r="EU365" s="47"/>
      <c r="EV365" s="47"/>
      <c r="EW365" s="47"/>
      <c r="EX365" s="47"/>
      <c r="EY365" s="47"/>
      <c r="EZ365" s="47"/>
      <c r="FA365" s="47"/>
      <c r="FB365" s="47"/>
      <c r="FC365" s="47"/>
      <c r="FD365" s="47"/>
      <c r="FE365" s="47"/>
      <c r="FF365" s="47"/>
      <c r="FG365" s="47"/>
      <c r="FH365" s="47"/>
      <c r="FI365" s="47"/>
      <c r="FJ365" s="47"/>
      <c r="FK365" s="47"/>
      <c r="FL365" s="47"/>
      <c r="FM365" s="47"/>
      <c r="FN365" s="47"/>
      <c r="FO365" s="47"/>
      <c r="FP365" s="47"/>
      <c r="FQ365" s="47"/>
      <c r="FR365" s="47"/>
      <c r="FS365" s="47"/>
      <c r="FT365" s="47"/>
      <c r="FU365" s="47"/>
      <c r="FV365" s="47"/>
      <c r="FW365" s="47"/>
      <c r="FX365" s="47"/>
      <c r="FY365" s="47"/>
      <c r="FZ365" s="47"/>
      <c r="GA365" s="47"/>
      <c r="GB365" s="47"/>
      <c r="GC365" s="47"/>
      <c r="GD365" s="47"/>
      <c r="GE365" s="47"/>
      <c r="GF365" s="47"/>
      <c r="GG365" s="47"/>
      <c r="GH365" s="47"/>
      <c r="GI365" s="47"/>
      <c r="GJ365" s="47"/>
      <c r="GK365" s="47"/>
      <c r="GL365" s="47"/>
      <c r="GM365" s="47"/>
      <c r="GN365" s="47"/>
      <c r="GO365" s="47"/>
      <c r="GP365" s="47"/>
      <c r="GQ365" s="47"/>
      <c r="GR365" s="47"/>
      <c r="GS365" s="47"/>
      <c r="GT365" s="47"/>
      <c r="GU365" s="47"/>
      <c r="GV365" s="47"/>
      <c r="GW365" s="47"/>
      <c r="GX365" s="47"/>
      <c r="GY365" s="47"/>
      <c r="GZ365" s="47"/>
      <c r="HA365" s="47"/>
      <c r="HB365" s="47"/>
      <c r="HC365" s="47"/>
      <c r="HD365" s="47"/>
      <c r="HE365" s="47"/>
      <c r="HF365" s="47"/>
      <c r="HG365" s="47"/>
      <c r="HH365" s="47"/>
      <c r="HI365" s="47"/>
      <c r="HJ365" s="47"/>
      <c r="HK365" s="47"/>
      <c r="HL365" s="47"/>
      <c r="HM365" s="47"/>
      <c r="HN365" s="47"/>
      <c r="HO365" s="47"/>
      <c r="HP365" s="47"/>
      <c r="HQ365" s="47"/>
      <c r="HR365" s="47"/>
      <c r="HS365" s="47"/>
      <c r="HT365" s="47"/>
      <c r="HU365" s="47"/>
      <c r="HV365" s="47"/>
      <c r="HW365" s="47"/>
      <c r="HX365" s="47"/>
      <c r="HY365" s="47"/>
      <c r="HZ365" s="47"/>
      <c r="IA365" s="47"/>
      <c r="IB365" s="47"/>
      <c r="IC365" s="47"/>
      <c r="ID365" s="47"/>
      <c r="IE365" s="47"/>
      <c r="IF365" s="47"/>
      <c r="IG365" s="47"/>
      <c r="IH365" s="47"/>
      <c r="II365" s="47"/>
      <c r="IJ365" s="47"/>
      <c r="IK365" s="47"/>
      <c r="IL365" s="47"/>
      <c r="IM365" s="47"/>
      <c r="IN365" s="47"/>
      <c r="IO365" s="47"/>
      <c r="IP365" s="47"/>
      <c r="IQ365" s="47"/>
      <c r="IR365" s="47"/>
      <c r="IS365" s="47"/>
      <c r="IT365" s="47"/>
      <c r="IU365" s="47"/>
      <c r="IV365" s="47"/>
      <c r="IW365" s="47"/>
      <c r="IX365" s="47"/>
      <c r="IY365" s="47"/>
      <c r="IZ365" s="47"/>
      <c r="JA365" s="47"/>
      <c r="JB365" s="47"/>
      <c r="JC365" s="47"/>
      <c r="JD365" s="47"/>
      <c r="JE365" s="47"/>
      <c r="JF365" s="47"/>
      <c r="JG365" s="47"/>
      <c r="JH365" s="47"/>
      <c r="JI365" s="47"/>
      <c r="JJ365" s="47"/>
      <c r="JK365" s="47"/>
      <c r="JL365" s="47"/>
      <c r="JM365" s="47"/>
      <c r="JN365" s="47"/>
      <c r="JO365" s="47"/>
      <c r="JP365" s="47"/>
      <c r="JQ365" s="47"/>
      <c r="JR365" s="47"/>
      <c r="JS365" s="47"/>
      <c r="JT365" s="47"/>
      <c r="JU365" s="47"/>
      <c r="JV365" s="47"/>
      <c r="JW365" s="47"/>
      <c r="JX365" s="47"/>
      <c r="JY365" s="47"/>
      <c r="JZ365" s="47"/>
      <c r="KA365" s="47"/>
      <c r="KB365" s="47"/>
      <c r="KC365" s="47"/>
      <c r="KD365" s="47"/>
      <c r="KE365" s="47"/>
      <c r="KF365" s="47"/>
      <c r="KG365" s="47"/>
      <c r="KH365" s="47"/>
      <c r="KI365" s="47"/>
      <c r="KJ365" s="47"/>
      <c r="KK365" s="47"/>
      <c r="KL365" s="47"/>
      <c r="KM365" s="47"/>
      <c r="KN365" s="47"/>
      <c r="KO365" s="47"/>
      <c r="KP365" s="47"/>
      <c r="KQ365" s="47"/>
      <c r="KR365" s="47"/>
      <c r="KS365" s="47"/>
      <c r="KT365" s="47"/>
      <c r="KU365" s="47"/>
      <c r="KV365" s="47"/>
      <c r="KW365" s="47"/>
      <c r="KX365" s="47"/>
      <c r="KY365" s="47"/>
      <c r="KZ365" s="47"/>
      <c r="LA365" s="47"/>
      <c r="LB365" s="47"/>
      <c r="LC365" s="47"/>
      <c r="LD365" s="47"/>
      <c r="LE365" s="47"/>
      <c r="LF365" s="47"/>
      <c r="LG365" s="47"/>
      <c r="LH365" s="47"/>
      <c r="LI365" s="47"/>
      <c r="LJ365" s="47"/>
      <c r="LK365" s="47"/>
      <c r="LL365" s="47"/>
      <c r="LM365" s="47"/>
      <c r="LN365" s="47"/>
      <c r="LO365" s="47"/>
      <c r="LP365" s="47"/>
      <c r="LQ365" s="47"/>
      <c r="LR365" s="47"/>
      <c r="LS365" s="47"/>
      <c r="LT365" s="47"/>
      <c r="LU365" s="47"/>
      <c r="LV365" s="47"/>
      <c r="LW365" s="47"/>
      <c r="LX365" s="47"/>
      <c r="LY365" s="47"/>
      <c r="LZ365" s="47"/>
      <c r="MA365" s="47"/>
      <c r="MB365" s="47"/>
      <c r="MC365" s="47"/>
      <c r="MD365" s="47"/>
      <c r="ME365" s="47"/>
      <c r="MF365" s="47"/>
      <c r="MG365" s="47"/>
      <c r="MH365" s="47"/>
      <c r="MI365" s="47"/>
      <c r="MJ365" s="47"/>
      <c r="MK365" s="47"/>
      <c r="ML365" s="47"/>
      <c r="MM365" s="47"/>
      <c r="MN365" s="47"/>
      <c r="MO365" s="47"/>
      <c r="MP365" s="47"/>
      <c r="MQ365" s="47"/>
      <c r="MR365" s="47"/>
      <c r="MS365" s="47"/>
      <c r="MT365" s="47"/>
      <c r="MU365" s="47"/>
      <c r="MV365" s="47"/>
      <c r="MW365" s="47"/>
      <c r="MX365" s="47"/>
      <c r="MY365" s="47"/>
      <c r="MZ365" s="47"/>
      <c r="NA365" s="47"/>
      <c r="NB365" s="47"/>
      <c r="NC365" s="47"/>
      <c r="ND365" s="47"/>
      <c r="NE365" s="47"/>
      <c r="NF365" s="47"/>
      <c r="NG365" s="47"/>
      <c r="NH365" s="47"/>
      <c r="NI365" s="47"/>
      <c r="NJ365" s="47"/>
      <c r="NK365" s="47"/>
      <c r="NL365" s="47"/>
      <c r="NM365" s="47"/>
      <c r="NN365" s="47"/>
      <c r="NO365" s="47"/>
      <c r="NP365" s="47"/>
      <c r="NQ365" s="47"/>
      <c r="NR365" s="47"/>
      <c r="NS365" s="47"/>
      <c r="NT365" s="47"/>
      <c r="NU365" s="47"/>
      <c r="NV365" s="47"/>
      <c r="NW365" s="47"/>
      <c r="NX365" s="47"/>
      <c r="NY365" s="47"/>
      <c r="NZ365" s="47"/>
      <c r="OA365" s="47"/>
      <c r="OB365" s="47"/>
      <c r="OC365" s="47"/>
      <c r="OD365" s="47"/>
      <c r="OE365" s="47"/>
      <c r="OF365" s="47"/>
      <c r="OG365" s="47"/>
      <c r="OH365" s="47"/>
      <c r="OI365" s="47"/>
      <c r="OJ365" s="47"/>
      <c r="OK365" s="47"/>
      <c r="OL365" s="47"/>
      <c r="OM365" s="47"/>
      <c r="ON365" s="47"/>
      <c r="OO365" s="47"/>
      <c r="OP365" s="47"/>
      <c r="OQ365" s="47"/>
      <c r="OR365" s="47"/>
      <c r="OS365" s="47"/>
      <c r="OT365" s="47"/>
      <c r="OU365" s="47"/>
      <c r="OV365" s="47"/>
      <c r="OW365" s="47"/>
      <c r="OX365" s="47"/>
      <c r="OY365" s="47"/>
      <c r="OZ365" s="47"/>
      <c r="PA365" s="47"/>
      <c r="PB365" s="47"/>
      <c r="PC365" s="47"/>
      <c r="PD365" s="47"/>
      <c r="PE365" s="47"/>
      <c r="PF365" s="47"/>
      <c r="PG365" s="47"/>
      <c r="PH365" s="47"/>
      <c r="PI365" s="47"/>
      <c r="PJ365" s="47"/>
      <c r="PK365" s="47"/>
      <c r="PL365" s="47"/>
      <c r="PM365" s="47"/>
      <c r="PN365" s="47"/>
      <c r="PO365" s="47"/>
      <c r="PP365" s="47"/>
      <c r="PQ365" s="47"/>
      <c r="PR365" s="47"/>
      <c r="PS365" s="47"/>
      <c r="PT365" s="47"/>
      <c r="PU365" s="47"/>
      <c r="PV365" s="47"/>
      <c r="PW365" s="47"/>
      <c r="PX365" s="47"/>
      <c r="PY365" s="47"/>
      <c r="PZ365" s="47"/>
      <c r="QA365" s="47"/>
      <c r="QB365" s="47"/>
      <c r="QC365" s="47"/>
      <c r="QD365" s="47"/>
      <c r="QE365" s="47"/>
      <c r="QF365" s="47"/>
      <c r="QG365" s="47"/>
      <c r="QH365" s="47"/>
      <c r="QI365" s="47"/>
      <c r="QJ365" s="47"/>
      <c r="QK365" s="47"/>
      <c r="QL365" s="47"/>
      <c r="QM365" s="47"/>
      <c r="QN365" s="47"/>
      <c r="QO365" s="47"/>
      <c r="QP365" s="47"/>
      <c r="QQ365" s="47"/>
      <c r="QR365" s="47"/>
      <c r="QS365" s="47"/>
      <c r="QT365" s="47"/>
      <c r="QU365" s="47"/>
      <c r="QV365" s="47"/>
      <c r="QW365" s="47"/>
      <c r="QX365" s="47"/>
      <c r="QY365" s="47"/>
      <c r="QZ365" s="47"/>
      <c r="RA365" s="47"/>
      <c r="RB365" s="47"/>
      <c r="RC365" s="47"/>
      <c r="RD365" s="47"/>
      <c r="RE365" s="47"/>
      <c r="RF365" s="47"/>
      <c r="RG365" s="47"/>
      <c r="RH365" s="47"/>
      <c r="RI365" s="47"/>
      <c r="RJ365" s="47"/>
      <c r="RK365" s="47"/>
      <c r="RL365" s="47"/>
      <c r="RM365" s="47"/>
      <c r="RN365" s="47"/>
      <c r="RO365" s="47"/>
      <c r="RP365" s="47"/>
      <c r="RQ365" s="47"/>
      <c r="RR365" s="47"/>
      <c r="RS365" s="47"/>
      <c r="RT365" s="47"/>
      <c r="RU365" s="47"/>
      <c r="RV365" s="47"/>
      <c r="RW365" s="47"/>
      <c r="RX365" s="47"/>
      <c r="RY365" s="47"/>
      <c r="RZ365" s="47"/>
      <c r="SA365" s="47"/>
    </row>
    <row r="366" spans="1:495" s="48" customFormat="1" ht="15" customHeight="1">
      <c r="A366" s="164"/>
      <c r="B366" s="166"/>
      <c r="C366" s="35" t="s">
        <v>7</v>
      </c>
      <c r="D366" s="20">
        <f t="shared" si="139"/>
        <v>0</v>
      </c>
      <c r="E366" s="20">
        <f t="shared" si="139"/>
        <v>0</v>
      </c>
      <c r="F366" s="20">
        <f t="shared" si="139"/>
        <v>0</v>
      </c>
      <c r="G366" s="1">
        <v>0</v>
      </c>
      <c r="H366" s="79"/>
      <c r="I366" s="58" t="s">
        <v>27</v>
      </c>
      <c r="J366" s="59">
        <v>6</v>
      </c>
      <c r="K366" s="79"/>
      <c r="L366" s="79"/>
      <c r="M366" s="82"/>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c r="BC366" s="47"/>
      <c r="BD366" s="47"/>
      <c r="BE366" s="47"/>
      <c r="BF366" s="47"/>
      <c r="BG366" s="47"/>
      <c r="BH366" s="47"/>
      <c r="BI366" s="47"/>
      <c r="BJ366" s="47"/>
      <c r="BK366" s="47"/>
      <c r="BL366" s="47"/>
      <c r="BM366" s="47"/>
      <c r="BN366" s="47"/>
      <c r="BO366" s="47"/>
      <c r="BP366" s="47"/>
      <c r="BQ366" s="47"/>
      <c r="BR366" s="47"/>
      <c r="BS366" s="47"/>
      <c r="BT366" s="47"/>
      <c r="BU366" s="47"/>
      <c r="BV366" s="47"/>
      <c r="BW366" s="47"/>
      <c r="BX366" s="47"/>
      <c r="BY366" s="47"/>
      <c r="BZ366" s="47"/>
      <c r="CA366" s="47"/>
      <c r="CB366" s="47"/>
      <c r="CC366" s="47"/>
      <c r="CD366" s="47"/>
      <c r="CE366" s="47"/>
      <c r="CF366" s="47"/>
      <c r="CG366" s="47"/>
      <c r="CH366" s="47"/>
      <c r="CI366" s="47"/>
      <c r="CJ366" s="47"/>
      <c r="CK366" s="47"/>
      <c r="CL366" s="47"/>
      <c r="CM366" s="47"/>
      <c r="CN366" s="47"/>
      <c r="CO366" s="47"/>
      <c r="CP366" s="47"/>
      <c r="CQ366" s="47"/>
      <c r="CR366" s="47"/>
      <c r="CS366" s="47"/>
      <c r="CT366" s="47"/>
      <c r="CU366" s="47"/>
      <c r="CV366" s="47"/>
      <c r="CW366" s="47"/>
      <c r="CX366" s="47"/>
      <c r="CY366" s="47"/>
      <c r="CZ366" s="47"/>
      <c r="DA366" s="47"/>
      <c r="DB366" s="47"/>
      <c r="DC366" s="47"/>
      <c r="DD366" s="47"/>
      <c r="DE366" s="47"/>
      <c r="DF366" s="47"/>
      <c r="DG366" s="47"/>
      <c r="DH366" s="47"/>
      <c r="DI366" s="47"/>
      <c r="DJ366" s="47"/>
      <c r="DK366" s="47"/>
      <c r="DL366" s="47"/>
      <c r="DM366" s="47"/>
      <c r="DN366" s="47"/>
      <c r="DO366" s="47"/>
      <c r="DP366" s="47"/>
      <c r="DQ366" s="47"/>
      <c r="DR366" s="47"/>
      <c r="DS366" s="47"/>
      <c r="DT366" s="47"/>
      <c r="DU366" s="47"/>
      <c r="DV366" s="47"/>
      <c r="DW366" s="47"/>
      <c r="DX366" s="47"/>
      <c r="DY366" s="47"/>
      <c r="DZ366" s="47"/>
      <c r="EA366" s="47"/>
      <c r="EB366" s="47"/>
      <c r="EC366" s="47"/>
      <c r="ED366" s="47"/>
      <c r="EE366" s="47"/>
      <c r="EF366" s="47"/>
      <c r="EG366" s="47"/>
      <c r="EH366" s="47"/>
      <c r="EI366" s="47"/>
      <c r="EJ366" s="47"/>
      <c r="EK366" s="47"/>
      <c r="EL366" s="47"/>
      <c r="EM366" s="47"/>
      <c r="EN366" s="47"/>
      <c r="EO366" s="47"/>
      <c r="EP366" s="47"/>
      <c r="EQ366" s="47"/>
      <c r="ER366" s="47"/>
      <c r="ES366" s="47"/>
      <c r="ET366" s="47"/>
      <c r="EU366" s="47"/>
      <c r="EV366" s="47"/>
      <c r="EW366" s="47"/>
      <c r="EX366" s="47"/>
      <c r="EY366" s="47"/>
      <c r="EZ366" s="47"/>
      <c r="FA366" s="47"/>
      <c r="FB366" s="47"/>
      <c r="FC366" s="47"/>
      <c r="FD366" s="47"/>
      <c r="FE366" s="47"/>
      <c r="FF366" s="47"/>
      <c r="FG366" s="47"/>
      <c r="FH366" s="47"/>
      <c r="FI366" s="47"/>
      <c r="FJ366" s="47"/>
      <c r="FK366" s="47"/>
      <c r="FL366" s="47"/>
      <c r="FM366" s="47"/>
      <c r="FN366" s="47"/>
      <c r="FO366" s="47"/>
      <c r="FP366" s="47"/>
      <c r="FQ366" s="47"/>
      <c r="FR366" s="47"/>
      <c r="FS366" s="47"/>
      <c r="FT366" s="47"/>
      <c r="FU366" s="47"/>
      <c r="FV366" s="47"/>
      <c r="FW366" s="47"/>
      <c r="FX366" s="47"/>
      <c r="FY366" s="47"/>
      <c r="FZ366" s="47"/>
      <c r="GA366" s="47"/>
      <c r="GB366" s="47"/>
      <c r="GC366" s="47"/>
      <c r="GD366" s="47"/>
      <c r="GE366" s="47"/>
      <c r="GF366" s="47"/>
      <c r="GG366" s="47"/>
      <c r="GH366" s="47"/>
      <c r="GI366" s="47"/>
      <c r="GJ366" s="47"/>
      <c r="GK366" s="47"/>
      <c r="GL366" s="47"/>
      <c r="GM366" s="47"/>
      <c r="GN366" s="47"/>
      <c r="GO366" s="47"/>
      <c r="GP366" s="47"/>
      <c r="GQ366" s="47"/>
      <c r="GR366" s="47"/>
      <c r="GS366" s="47"/>
      <c r="GT366" s="47"/>
      <c r="GU366" s="47"/>
      <c r="GV366" s="47"/>
      <c r="GW366" s="47"/>
      <c r="GX366" s="47"/>
      <c r="GY366" s="47"/>
      <c r="GZ366" s="47"/>
      <c r="HA366" s="47"/>
      <c r="HB366" s="47"/>
      <c r="HC366" s="47"/>
      <c r="HD366" s="47"/>
      <c r="HE366" s="47"/>
      <c r="HF366" s="47"/>
      <c r="HG366" s="47"/>
      <c r="HH366" s="47"/>
      <c r="HI366" s="47"/>
      <c r="HJ366" s="47"/>
      <c r="HK366" s="47"/>
      <c r="HL366" s="47"/>
      <c r="HM366" s="47"/>
      <c r="HN366" s="47"/>
      <c r="HO366" s="47"/>
      <c r="HP366" s="47"/>
      <c r="HQ366" s="47"/>
      <c r="HR366" s="47"/>
      <c r="HS366" s="47"/>
      <c r="HT366" s="47"/>
      <c r="HU366" s="47"/>
      <c r="HV366" s="47"/>
      <c r="HW366" s="47"/>
      <c r="HX366" s="47"/>
      <c r="HY366" s="47"/>
      <c r="HZ366" s="47"/>
      <c r="IA366" s="47"/>
      <c r="IB366" s="47"/>
      <c r="IC366" s="47"/>
      <c r="ID366" s="47"/>
      <c r="IE366" s="47"/>
      <c r="IF366" s="47"/>
      <c r="IG366" s="47"/>
      <c r="IH366" s="47"/>
      <c r="II366" s="47"/>
      <c r="IJ366" s="47"/>
      <c r="IK366" s="47"/>
      <c r="IL366" s="47"/>
      <c r="IM366" s="47"/>
      <c r="IN366" s="47"/>
      <c r="IO366" s="47"/>
      <c r="IP366" s="47"/>
      <c r="IQ366" s="47"/>
      <c r="IR366" s="47"/>
      <c r="IS366" s="47"/>
      <c r="IT366" s="47"/>
      <c r="IU366" s="47"/>
      <c r="IV366" s="47"/>
      <c r="IW366" s="47"/>
      <c r="IX366" s="47"/>
      <c r="IY366" s="47"/>
      <c r="IZ366" s="47"/>
      <c r="JA366" s="47"/>
      <c r="JB366" s="47"/>
      <c r="JC366" s="47"/>
      <c r="JD366" s="47"/>
      <c r="JE366" s="47"/>
      <c r="JF366" s="47"/>
      <c r="JG366" s="47"/>
      <c r="JH366" s="47"/>
      <c r="JI366" s="47"/>
      <c r="JJ366" s="47"/>
      <c r="JK366" s="47"/>
      <c r="JL366" s="47"/>
      <c r="JM366" s="47"/>
      <c r="JN366" s="47"/>
      <c r="JO366" s="47"/>
      <c r="JP366" s="47"/>
      <c r="JQ366" s="47"/>
      <c r="JR366" s="47"/>
      <c r="JS366" s="47"/>
      <c r="JT366" s="47"/>
      <c r="JU366" s="47"/>
      <c r="JV366" s="47"/>
      <c r="JW366" s="47"/>
      <c r="JX366" s="47"/>
      <c r="JY366" s="47"/>
      <c r="JZ366" s="47"/>
      <c r="KA366" s="47"/>
      <c r="KB366" s="47"/>
      <c r="KC366" s="47"/>
      <c r="KD366" s="47"/>
      <c r="KE366" s="47"/>
      <c r="KF366" s="47"/>
      <c r="KG366" s="47"/>
      <c r="KH366" s="47"/>
      <c r="KI366" s="47"/>
      <c r="KJ366" s="47"/>
      <c r="KK366" s="47"/>
      <c r="KL366" s="47"/>
      <c r="KM366" s="47"/>
      <c r="KN366" s="47"/>
      <c r="KO366" s="47"/>
      <c r="KP366" s="47"/>
      <c r="KQ366" s="47"/>
      <c r="KR366" s="47"/>
      <c r="KS366" s="47"/>
      <c r="KT366" s="47"/>
      <c r="KU366" s="47"/>
      <c r="KV366" s="47"/>
      <c r="KW366" s="47"/>
      <c r="KX366" s="47"/>
      <c r="KY366" s="47"/>
      <c r="KZ366" s="47"/>
      <c r="LA366" s="47"/>
      <c r="LB366" s="47"/>
      <c r="LC366" s="47"/>
      <c r="LD366" s="47"/>
      <c r="LE366" s="47"/>
      <c r="LF366" s="47"/>
      <c r="LG366" s="47"/>
      <c r="LH366" s="47"/>
      <c r="LI366" s="47"/>
      <c r="LJ366" s="47"/>
      <c r="LK366" s="47"/>
      <c r="LL366" s="47"/>
      <c r="LM366" s="47"/>
      <c r="LN366" s="47"/>
      <c r="LO366" s="47"/>
      <c r="LP366" s="47"/>
      <c r="LQ366" s="47"/>
      <c r="LR366" s="47"/>
      <c r="LS366" s="47"/>
      <c r="LT366" s="47"/>
      <c r="LU366" s="47"/>
      <c r="LV366" s="47"/>
      <c r="LW366" s="47"/>
      <c r="LX366" s="47"/>
      <c r="LY366" s="47"/>
      <c r="LZ366" s="47"/>
      <c r="MA366" s="47"/>
      <c r="MB366" s="47"/>
      <c r="MC366" s="47"/>
      <c r="MD366" s="47"/>
      <c r="ME366" s="47"/>
      <c r="MF366" s="47"/>
      <c r="MG366" s="47"/>
      <c r="MH366" s="47"/>
      <c r="MI366" s="47"/>
      <c r="MJ366" s="47"/>
      <c r="MK366" s="47"/>
      <c r="ML366" s="47"/>
      <c r="MM366" s="47"/>
      <c r="MN366" s="47"/>
      <c r="MO366" s="47"/>
      <c r="MP366" s="47"/>
      <c r="MQ366" s="47"/>
      <c r="MR366" s="47"/>
      <c r="MS366" s="47"/>
      <c r="MT366" s="47"/>
      <c r="MU366" s="47"/>
      <c r="MV366" s="47"/>
      <c r="MW366" s="47"/>
      <c r="MX366" s="47"/>
      <c r="MY366" s="47"/>
      <c r="MZ366" s="47"/>
      <c r="NA366" s="47"/>
      <c r="NB366" s="47"/>
      <c r="NC366" s="47"/>
      <c r="ND366" s="47"/>
      <c r="NE366" s="47"/>
      <c r="NF366" s="47"/>
      <c r="NG366" s="47"/>
      <c r="NH366" s="47"/>
      <c r="NI366" s="47"/>
      <c r="NJ366" s="47"/>
      <c r="NK366" s="47"/>
      <c r="NL366" s="47"/>
      <c r="NM366" s="47"/>
      <c r="NN366" s="47"/>
      <c r="NO366" s="47"/>
      <c r="NP366" s="47"/>
      <c r="NQ366" s="47"/>
      <c r="NR366" s="47"/>
      <c r="NS366" s="47"/>
      <c r="NT366" s="47"/>
      <c r="NU366" s="47"/>
      <c r="NV366" s="47"/>
      <c r="NW366" s="47"/>
      <c r="NX366" s="47"/>
      <c r="NY366" s="47"/>
      <c r="NZ366" s="47"/>
      <c r="OA366" s="47"/>
      <c r="OB366" s="47"/>
      <c r="OC366" s="47"/>
      <c r="OD366" s="47"/>
      <c r="OE366" s="47"/>
      <c r="OF366" s="47"/>
      <c r="OG366" s="47"/>
      <c r="OH366" s="47"/>
      <c r="OI366" s="47"/>
      <c r="OJ366" s="47"/>
      <c r="OK366" s="47"/>
      <c r="OL366" s="47"/>
      <c r="OM366" s="47"/>
      <c r="ON366" s="47"/>
      <c r="OO366" s="47"/>
      <c r="OP366" s="47"/>
      <c r="OQ366" s="47"/>
      <c r="OR366" s="47"/>
      <c r="OS366" s="47"/>
      <c r="OT366" s="47"/>
      <c r="OU366" s="47"/>
      <c r="OV366" s="47"/>
      <c r="OW366" s="47"/>
      <c r="OX366" s="47"/>
      <c r="OY366" s="47"/>
      <c r="OZ366" s="47"/>
      <c r="PA366" s="47"/>
      <c r="PB366" s="47"/>
      <c r="PC366" s="47"/>
      <c r="PD366" s="47"/>
      <c r="PE366" s="47"/>
      <c r="PF366" s="47"/>
      <c r="PG366" s="47"/>
      <c r="PH366" s="47"/>
      <c r="PI366" s="47"/>
      <c r="PJ366" s="47"/>
      <c r="PK366" s="47"/>
      <c r="PL366" s="47"/>
      <c r="PM366" s="47"/>
      <c r="PN366" s="47"/>
      <c r="PO366" s="47"/>
      <c r="PP366" s="47"/>
      <c r="PQ366" s="47"/>
      <c r="PR366" s="47"/>
      <c r="PS366" s="47"/>
      <c r="PT366" s="47"/>
      <c r="PU366" s="47"/>
      <c r="PV366" s="47"/>
      <c r="PW366" s="47"/>
      <c r="PX366" s="47"/>
      <c r="PY366" s="47"/>
      <c r="PZ366" s="47"/>
      <c r="QA366" s="47"/>
      <c r="QB366" s="47"/>
      <c r="QC366" s="47"/>
      <c r="QD366" s="47"/>
      <c r="QE366" s="47"/>
      <c r="QF366" s="47"/>
      <c r="QG366" s="47"/>
      <c r="QH366" s="47"/>
      <c r="QI366" s="47"/>
      <c r="QJ366" s="47"/>
      <c r="QK366" s="47"/>
      <c r="QL366" s="47"/>
      <c r="QM366" s="47"/>
      <c r="QN366" s="47"/>
      <c r="QO366" s="47"/>
      <c r="QP366" s="47"/>
      <c r="QQ366" s="47"/>
      <c r="QR366" s="47"/>
      <c r="QS366" s="47"/>
      <c r="QT366" s="47"/>
      <c r="QU366" s="47"/>
      <c r="QV366" s="47"/>
      <c r="QW366" s="47"/>
      <c r="QX366" s="47"/>
      <c r="QY366" s="47"/>
      <c r="QZ366" s="47"/>
      <c r="RA366" s="47"/>
      <c r="RB366" s="47"/>
      <c r="RC366" s="47"/>
      <c r="RD366" s="47"/>
      <c r="RE366" s="47"/>
      <c r="RF366" s="47"/>
      <c r="RG366" s="47"/>
      <c r="RH366" s="47"/>
      <c r="RI366" s="47"/>
      <c r="RJ366" s="47"/>
      <c r="RK366" s="47"/>
      <c r="RL366" s="47"/>
      <c r="RM366" s="47"/>
      <c r="RN366" s="47"/>
      <c r="RO366" s="47"/>
      <c r="RP366" s="47"/>
      <c r="RQ366" s="47"/>
      <c r="RR366" s="47"/>
      <c r="RS366" s="47"/>
      <c r="RT366" s="47"/>
      <c r="RU366" s="47"/>
      <c r="RV366" s="47"/>
      <c r="RW366" s="47"/>
      <c r="RX366" s="47"/>
      <c r="RY366" s="47"/>
      <c r="RZ366" s="47"/>
      <c r="SA366" s="47"/>
    </row>
    <row r="367" spans="1:495" s="48" customFormat="1" ht="141" customHeight="1">
      <c r="A367" s="178"/>
      <c r="B367" s="167"/>
      <c r="C367" s="35" t="s">
        <v>8</v>
      </c>
      <c r="D367" s="20">
        <f t="shared" si="139"/>
        <v>0</v>
      </c>
      <c r="E367" s="20">
        <f t="shared" si="139"/>
        <v>0</v>
      </c>
      <c r="F367" s="20">
        <f t="shared" si="139"/>
        <v>0</v>
      </c>
      <c r="G367" s="1">
        <v>0</v>
      </c>
      <c r="H367" s="80"/>
      <c r="I367" s="58" t="s">
        <v>28</v>
      </c>
      <c r="J367" s="1">
        <f>(J364+0.5*J365)/J363</f>
        <v>0.16666666666666666</v>
      </c>
      <c r="K367" s="80"/>
      <c r="L367" s="80"/>
      <c r="M367" s="83"/>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c r="BC367" s="47"/>
      <c r="BD367" s="47"/>
      <c r="BE367" s="47"/>
      <c r="BF367" s="47"/>
      <c r="BG367" s="47"/>
      <c r="BH367" s="47"/>
      <c r="BI367" s="47"/>
      <c r="BJ367" s="47"/>
      <c r="BK367" s="47"/>
      <c r="BL367" s="47"/>
      <c r="BM367" s="47"/>
      <c r="BN367" s="47"/>
      <c r="BO367" s="47"/>
      <c r="BP367" s="47"/>
      <c r="BQ367" s="47"/>
      <c r="BR367" s="47"/>
      <c r="BS367" s="47"/>
      <c r="BT367" s="47"/>
      <c r="BU367" s="47"/>
      <c r="BV367" s="47"/>
      <c r="BW367" s="47"/>
      <c r="BX367" s="47"/>
      <c r="BY367" s="47"/>
      <c r="BZ367" s="47"/>
      <c r="CA367" s="47"/>
      <c r="CB367" s="47"/>
      <c r="CC367" s="47"/>
      <c r="CD367" s="47"/>
      <c r="CE367" s="47"/>
      <c r="CF367" s="47"/>
      <c r="CG367" s="47"/>
      <c r="CH367" s="47"/>
      <c r="CI367" s="47"/>
      <c r="CJ367" s="47"/>
      <c r="CK367" s="47"/>
      <c r="CL367" s="47"/>
      <c r="CM367" s="47"/>
      <c r="CN367" s="47"/>
      <c r="CO367" s="47"/>
      <c r="CP367" s="47"/>
      <c r="CQ367" s="47"/>
      <c r="CR367" s="47"/>
      <c r="CS367" s="47"/>
      <c r="CT367" s="47"/>
      <c r="CU367" s="47"/>
      <c r="CV367" s="47"/>
      <c r="CW367" s="47"/>
      <c r="CX367" s="47"/>
      <c r="CY367" s="47"/>
      <c r="CZ367" s="47"/>
      <c r="DA367" s="47"/>
      <c r="DB367" s="47"/>
      <c r="DC367" s="47"/>
      <c r="DD367" s="47"/>
      <c r="DE367" s="47"/>
      <c r="DF367" s="47"/>
      <c r="DG367" s="47"/>
      <c r="DH367" s="47"/>
      <c r="DI367" s="47"/>
      <c r="DJ367" s="47"/>
      <c r="DK367" s="47"/>
      <c r="DL367" s="47"/>
      <c r="DM367" s="47"/>
      <c r="DN367" s="47"/>
      <c r="DO367" s="47"/>
      <c r="DP367" s="47"/>
      <c r="DQ367" s="47"/>
      <c r="DR367" s="47"/>
      <c r="DS367" s="47"/>
      <c r="DT367" s="47"/>
      <c r="DU367" s="47"/>
      <c r="DV367" s="47"/>
      <c r="DW367" s="47"/>
      <c r="DX367" s="47"/>
      <c r="DY367" s="47"/>
      <c r="DZ367" s="47"/>
      <c r="EA367" s="47"/>
      <c r="EB367" s="47"/>
      <c r="EC367" s="47"/>
      <c r="ED367" s="47"/>
      <c r="EE367" s="47"/>
      <c r="EF367" s="47"/>
      <c r="EG367" s="47"/>
      <c r="EH367" s="47"/>
      <c r="EI367" s="47"/>
      <c r="EJ367" s="47"/>
      <c r="EK367" s="47"/>
      <c r="EL367" s="47"/>
      <c r="EM367" s="47"/>
      <c r="EN367" s="47"/>
      <c r="EO367" s="47"/>
      <c r="EP367" s="47"/>
      <c r="EQ367" s="47"/>
      <c r="ER367" s="47"/>
      <c r="ES367" s="47"/>
      <c r="ET367" s="47"/>
      <c r="EU367" s="47"/>
      <c r="EV367" s="47"/>
      <c r="EW367" s="47"/>
      <c r="EX367" s="47"/>
      <c r="EY367" s="47"/>
      <c r="EZ367" s="47"/>
      <c r="FA367" s="47"/>
      <c r="FB367" s="47"/>
      <c r="FC367" s="47"/>
      <c r="FD367" s="47"/>
      <c r="FE367" s="47"/>
      <c r="FF367" s="47"/>
      <c r="FG367" s="47"/>
      <c r="FH367" s="47"/>
      <c r="FI367" s="47"/>
      <c r="FJ367" s="47"/>
      <c r="FK367" s="47"/>
      <c r="FL367" s="47"/>
      <c r="FM367" s="47"/>
      <c r="FN367" s="47"/>
      <c r="FO367" s="47"/>
      <c r="FP367" s="47"/>
      <c r="FQ367" s="47"/>
      <c r="FR367" s="47"/>
      <c r="FS367" s="47"/>
      <c r="FT367" s="47"/>
      <c r="FU367" s="47"/>
      <c r="FV367" s="47"/>
      <c r="FW367" s="47"/>
      <c r="FX367" s="47"/>
      <c r="FY367" s="47"/>
      <c r="FZ367" s="47"/>
      <c r="GA367" s="47"/>
      <c r="GB367" s="47"/>
      <c r="GC367" s="47"/>
      <c r="GD367" s="47"/>
      <c r="GE367" s="47"/>
      <c r="GF367" s="47"/>
      <c r="GG367" s="47"/>
      <c r="GH367" s="47"/>
      <c r="GI367" s="47"/>
      <c r="GJ367" s="47"/>
      <c r="GK367" s="47"/>
      <c r="GL367" s="47"/>
      <c r="GM367" s="47"/>
      <c r="GN367" s="47"/>
      <c r="GO367" s="47"/>
      <c r="GP367" s="47"/>
      <c r="GQ367" s="47"/>
      <c r="GR367" s="47"/>
      <c r="GS367" s="47"/>
      <c r="GT367" s="47"/>
      <c r="GU367" s="47"/>
      <c r="GV367" s="47"/>
      <c r="GW367" s="47"/>
      <c r="GX367" s="47"/>
      <c r="GY367" s="47"/>
      <c r="GZ367" s="47"/>
      <c r="HA367" s="47"/>
      <c r="HB367" s="47"/>
      <c r="HC367" s="47"/>
      <c r="HD367" s="47"/>
      <c r="HE367" s="47"/>
      <c r="HF367" s="47"/>
      <c r="HG367" s="47"/>
      <c r="HH367" s="47"/>
      <c r="HI367" s="47"/>
      <c r="HJ367" s="47"/>
      <c r="HK367" s="47"/>
      <c r="HL367" s="47"/>
      <c r="HM367" s="47"/>
      <c r="HN367" s="47"/>
      <c r="HO367" s="47"/>
      <c r="HP367" s="47"/>
      <c r="HQ367" s="47"/>
      <c r="HR367" s="47"/>
      <c r="HS367" s="47"/>
      <c r="HT367" s="47"/>
      <c r="HU367" s="47"/>
      <c r="HV367" s="47"/>
      <c r="HW367" s="47"/>
      <c r="HX367" s="47"/>
      <c r="HY367" s="47"/>
      <c r="HZ367" s="47"/>
      <c r="IA367" s="47"/>
      <c r="IB367" s="47"/>
      <c r="IC367" s="47"/>
      <c r="ID367" s="47"/>
      <c r="IE367" s="47"/>
      <c r="IF367" s="47"/>
      <c r="IG367" s="47"/>
      <c r="IH367" s="47"/>
      <c r="II367" s="47"/>
      <c r="IJ367" s="47"/>
      <c r="IK367" s="47"/>
      <c r="IL367" s="47"/>
      <c r="IM367" s="47"/>
      <c r="IN367" s="47"/>
      <c r="IO367" s="47"/>
      <c r="IP367" s="47"/>
      <c r="IQ367" s="47"/>
      <c r="IR367" s="47"/>
      <c r="IS367" s="47"/>
      <c r="IT367" s="47"/>
      <c r="IU367" s="47"/>
      <c r="IV367" s="47"/>
      <c r="IW367" s="47"/>
      <c r="IX367" s="47"/>
      <c r="IY367" s="47"/>
      <c r="IZ367" s="47"/>
      <c r="JA367" s="47"/>
      <c r="JB367" s="47"/>
      <c r="JC367" s="47"/>
      <c r="JD367" s="47"/>
      <c r="JE367" s="47"/>
      <c r="JF367" s="47"/>
      <c r="JG367" s="47"/>
      <c r="JH367" s="47"/>
      <c r="JI367" s="47"/>
      <c r="JJ367" s="47"/>
      <c r="JK367" s="47"/>
      <c r="JL367" s="47"/>
      <c r="JM367" s="47"/>
      <c r="JN367" s="47"/>
      <c r="JO367" s="47"/>
      <c r="JP367" s="47"/>
      <c r="JQ367" s="47"/>
      <c r="JR367" s="47"/>
      <c r="JS367" s="47"/>
      <c r="JT367" s="47"/>
      <c r="JU367" s="47"/>
      <c r="JV367" s="47"/>
      <c r="JW367" s="47"/>
      <c r="JX367" s="47"/>
      <c r="JY367" s="47"/>
      <c r="JZ367" s="47"/>
      <c r="KA367" s="47"/>
      <c r="KB367" s="47"/>
      <c r="KC367" s="47"/>
      <c r="KD367" s="47"/>
      <c r="KE367" s="47"/>
      <c r="KF367" s="47"/>
      <c r="KG367" s="47"/>
      <c r="KH367" s="47"/>
      <c r="KI367" s="47"/>
      <c r="KJ367" s="47"/>
      <c r="KK367" s="47"/>
      <c r="KL367" s="47"/>
      <c r="KM367" s="47"/>
      <c r="KN367" s="47"/>
      <c r="KO367" s="47"/>
      <c r="KP367" s="47"/>
      <c r="KQ367" s="47"/>
      <c r="KR367" s="47"/>
      <c r="KS367" s="47"/>
      <c r="KT367" s="47"/>
      <c r="KU367" s="47"/>
      <c r="KV367" s="47"/>
      <c r="KW367" s="47"/>
      <c r="KX367" s="47"/>
      <c r="KY367" s="47"/>
      <c r="KZ367" s="47"/>
      <c r="LA367" s="47"/>
      <c r="LB367" s="47"/>
      <c r="LC367" s="47"/>
      <c r="LD367" s="47"/>
      <c r="LE367" s="47"/>
      <c r="LF367" s="47"/>
      <c r="LG367" s="47"/>
      <c r="LH367" s="47"/>
      <c r="LI367" s="47"/>
      <c r="LJ367" s="47"/>
      <c r="LK367" s="47"/>
      <c r="LL367" s="47"/>
      <c r="LM367" s="47"/>
      <c r="LN367" s="47"/>
      <c r="LO367" s="47"/>
      <c r="LP367" s="47"/>
      <c r="LQ367" s="47"/>
      <c r="LR367" s="47"/>
      <c r="LS367" s="47"/>
      <c r="LT367" s="47"/>
      <c r="LU367" s="47"/>
      <c r="LV367" s="47"/>
      <c r="LW367" s="47"/>
      <c r="LX367" s="47"/>
      <c r="LY367" s="47"/>
      <c r="LZ367" s="47"/>
      <c r="MA367" s="47"/>
      <c r="MB367" s="47"/>
      <c r="MC367" s="47"/>
      <c r="MD367" s="47"/>
      <c r="ME367" s="47"/>
      <c r="MF367" s="47"/>
      <c r="MG367" s="47"/>
      <c r="MH367" s="47"/>
      <c r="MI367" s="47"/>
      <c r="MJ367" s="47"/>
      <c r="MK367" s="47"/>
      <c r="ML367" s="47"/>
      <c r="MM367" s="47"/>
      <c r="MN367" s="47"/>
      <c r="MO367" s="47"/>
      <c r="MP367" s="47"/>
      <c r="MQ367" s="47"/>
      <c r="MR367" s="47"/>
      <c r="MS367" s="47"/>
      <c r="MT367" s="47"/>
      <c r="MU367" s="47"/>
      <c r="MV367" s="47"/>
      <c r="MW367" s="47"/>
      <c r="MX367" s="47"/>
      <c r="MY367" s="47"/>
      <c r="MZ367" s="47"/>
      <c r="NA367" s="47"/>
      <c r="NB367" s="47"/>
      <c r="NC367" s="47"/>
      <c r="ND367" s="47"/>
      <c r="NE367" s="47"/>
      <c r="NF367" s="47"/>
      <c r="NG367" s="47"/>
      <c r="NH367" s="47"/>
      <c r="NI367" s="47"/>
      <c r="NJ367" s="47"/>
      <c r="NK367" s="47"/>
      <c r="NL367" s="47"/>
      <c r="NM367" s="47"/>
      <c r="NN367" s="47"/>
      <c r="NO367" s="47"/>
      <c r="NP367" s="47"/>
      <c r="NQ367" s="47"/>
      <c r="NR367" s="47"/>
      <c r="NS367" s="47"/>
      <c r="NT367" s="47"/>
      <c r="NU367" s="47"/>
      <c r="NV367" s="47"/>
      <c r="NW367" s="47"/>
      <c r="NX367" s="47"/>
      <c r="NY367" s="47"/>
      <c r="NZ367" s="47"/>
      <c r="OA367" s="47"/>
      <c r="OB367" s="47"/>
      <c r="OC367" s="47"/>
      <c r="OD367" s="47"/>
      <c r="OE367" s="47"/>
      <c r="OF367" s="47"/>
      <c r="OG367" s="47"/>
      <c r="OH367" s="47"/>
      <c r="OI367" s="47"/>
      <c r="OJ367" s="47"/>
      <c r="OK367" s="47"/>
      <c r="OL367" s="47"/>
      <c r="OM367" s="47"/>
      <c r="ON367" s="47"/>
      <c r="OO367" s="47"/>
      <c r="OP367" s="47"/>
      <c r="OQ367" s="47"/>
      <c r="OR367" s="47"/>
      <c r="OS367" s="47"/>
      <c r="OT367" s="47"/>
      <c r="OU367" s="47"/>
      <c r="OV367" s="47"/>
      <c r="OW367" s="47"/>
      <c r="OX367" s="47"/>
      <c r="OY367" s="47"/>
      <c r="OZ367" s="47"/>
      <c r="PA367" s="47"/>
      <c r="PB367" s="47"/>
      <c r="PC367" s="47"/>
      <c r="PD367" s="47"/>
      <c r="PE367" s="47"/>
      <c r="PF367" s="47"/>
      <c r="PG367" s="47"/>
      <c r="PH367" s="47"/>
      <c r="PI367" s="47"/>
      <c r="PJ367" s="47"/>
      <c r="PK367" s="47"/>
      <c r="PL367" s="47"/>
      <c r="PM367" s="47"/>
      <c r="PN367" s="47"/>
      <c r="PO367" s="47"/>
      <c r="PP367" s="47"/>
      <c r="PQ367" s="47"/>
      <c r="PR367" s="47"/>
      <c r="PS367" s="47"/>
      <c r="PT367" s="47"/>
      <c r="PU367" s="47"/>
      <c r="PV367" s="47"/>
      <c r="PW367" s="47"/>
      <c r="PX367" s="47"/>
      <c r="PY367" s="47"/>
      <c r="PZ367" s="47"/>
      <c r="QA367" s="47"/>
      <c r="QB367" s="47"/>
      <c r="QC367" s="47"/>
      <c r="QD367" s="47"/>
      <c r="QE367" s="47"/>
      <c r="QF367" s="47"/>
      <c r="QG367" s="47"/>
      <c r="QH367" s="47"/>
      <c r="QI367" s="47"/>
      <c r="QJ367" s="47"/>
      <c r="QK367" s="47"/>
      <c r="QL367" s="47"/>
      <c r="QM367" s="47"/>
      <c r="QN367" s="47"/>
      <c r="QO367" s="47"/>
      <c r="QP367" s="47"/>
      <c r="QQ367" s="47"/>
      <c r="QR367" s="47"/>
      <c r="QS367" s="47"/>
      <c r="QT367" s="47"/>
      <c r="QU367" s="47"/>
      <c r="QV367" s="47"/>
      <c r="QW367" s="47"/>
      <c r="QX367" s="47"/>
      <c r="QY367" s="47"/>
      <c r="QZ367" s="47"/>
      <c r="RA367" s="47"/>
      <c r="RB367" s="47"/>
      <c r="RC367" s="47"/>
      <c r="RD367" s="47"/>
      <c r="RE367" s="47"/>
      <c r="RF367" s="47"/>
      <c r="RG367" s="47"/>
      <c r="RH367" s="47"/>
      <c r="RI367" s="47"/>
      <c r="RJ367" s="47"/>
      <c r="RK367" s="47"/>
      <c r="RL367" s="47"/>
      <c r="RM367" s="47"/>
      <c r="RN367" s="47"/>
      <c r="RO367" s="47"/>
      <c r="RP367" s="47"/>
      <c r="RQ367" s="47"/>
      <c r="RR367" s="47"/>
      <c r="RS367" s="47"/>
      <c r="RT367" s="47"/>
      <c r="RU367" s="47"/>
      <c r="RV367" s="47"/>
      <c r="RW367" s="47"/>
      <c r="RX367" s="47"/>
      <c r="RY367" s="47"/>
      <c r="RZ367" s="47"/>
      <c r="SA367" s="47"/>
    </row>
    <row r="368" spans="1:495" s="48" customFormat="1" ht="15" customHeight="1">
      <c r="A368" s="168" t="s">
        <v>262</v>
      </c>
      <c r="B368" s="165" t="s">
        <v>263</v>
      </c>
      <c r="C368" s="35" t="s">
        <v>4</v>
      </c>
      <c r="D368" s="20">
        <f>SUM(D369:D372)</f>
        <v>125598</v>
      </c>
      <c r="E368" s="20">
        <f>SUM(E369:E372)</f>
        <v>66240.100000000006</v>
      </c>
      <c r="F368" s="20">
        <f>SUM(F369:F372)</f>
        <v>66240.100000000006</v>
      </c>
      <c r="G368" s="1">
        <f>F368/D368</f>
        <v>0.52739772926320483</v>
      </c>
      <c r="H368" s="84" t="s">
        <v>315</v>
      </c>
      <c r="I368" s="84" t="s">
        <v>331</v>
      </c>
      <c r="J368" s="87" t="s">
        <v>145</v>
      </c>
      <c r="K368" s="78" t="s">
        <v>51</v>
      </c>
      <c r="L368" s="78"/>
      <c r="M368" s="81">
        <v>809</v>
      </c>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c r="BE368" s="47"/>
      <c r="BF368" s="47"/>
      <c r="BG368" s="47"/>
      <c r="BH368" s="47"/>
      <c r="BI368" s="47"/>
      <c r="BJ368" s="47"/>
      <c r="BK368" s="47"/>
      <c r="BL368" s="47"/>
      <c r="BM368" s="47"/>
      <c r="BN368" s="47"/>
      <c r="BO368" s="47"/>
      <c r="BP368" s="47"/>
      <c r="BQ368" s="47"/>
      <c r="BR368" s="47"/>
      <c r="BS368" s="47"/>
      <c r="BT368" s="47"/>
      <c r="BU368" s="47"/>
      <c r="BV368" s="47"/>
      <c r="BW368" s="47"/>
      <c r="BX368" s="47"/>
      <c r="BY368" s="47"/>
      <c r="BZ368" s="47"/>
      <c r="CA368" s="47"/>
      <c r="CB368" s="47"/>
      <c r="CC368" s="47"/>
      <c r="CD368" s="47"/>
      <c r="CE368" s="47"/>
      <c r="CF368" s="47"/>
      <c r="CG368" s="47"/>
      <c r="CH368" s="47"/>
      <c r="CI368" s="47"/>
      <c r="CJ368" s="47"/>
      <c r="CK368" s="47"/>
      <c r="CL368" s="47"/>
      <c r="CM368" s="47"/>
      <c r="CN368" s="47"/>
      <c r="CO368" s="47"/>
      <c r="CP368" s="47"/>
      <c r="CQ368" s="47"/>
      <c r="CR368" s="47"/>
      <c r="CS368" s="47"/>
      <c r="CT368" s="47"/>
      <c r="CU368" s="47"/>
      <c r="CV368" s="47"/>
      <c r="CW368" s="47"/>
      <c r="CX368" s="47"/>
      <c r="CY368" s="47"/>
      <c r="CZ368" s="47"/>
      <c r="DA368" s="47"/>
      <c r="DB368" s="47"/>
      <c r="DC368" s="47"/>
      <c r="DD368" s="47"/>
      <c r="DE368" s="47"/>
      <c r="DF368" s="47"/>
      <c r="DG368" s="47"/>
      <c r="DH368" s="47"/>
      <c r="DI368" s="47"/>
      <c r="DJ368" s="47"/>
      <c r="DK368" s="47"/>
      <c r="DL368" s="47"/>
      <c r="DM368" s="47"/>
      <c r="DN368" s="47"/>
      <c r="DO368" s="47"/>
      <c r="DP368" s="47"/>
      <c r="DQ368" s="47"/>
      <c r="DR368" s="47"/>
      <c r="DS368" s="47"/>
      <c r="DT368" s="47"/>
      <c r="DU368" s="47"/>
      <c r="DV368" s="47"/>
      <c r="DW368" s="47"/>
      <c r="DX368" s="47"/>
      <c r="DY368" s="47"/>
      <c r="DZ368" s="47"/>
      <c r="EA368" s="47"/>
      <c r="EB368" s="47"/>
      <c r="EC368" s="47"/>
      <c r="ED368" s="47"/>
      <c r="EE368" s="47"/>
      <c r="EF368" s="47"/>
      <c r="EG368" s="47"/>
      <c r="EH368" s="47"/>
      <c r="EI368" s="47"/>
      <c r="EJ368" s="47"/>
      <c r="EK368" s="47"/>
      <c r="EL368" s="47"/>
      <c r="EM368" s="47"/>
      <c r="EN368" s="47"/>
      <c r="EO368" s="47"/>
      <c r="EP368" s="47"/>
      <c r="EQ368" s="47"/>
      <c r="ER368" s="47"/>
      <c r="ES368" s="47"/>
      <c r="ET368" s="47"/>
      <c r="EU368" s="47"/>
      <c r="EV368" s="47"/>
      <c r="EW368" s="47"/>
      <c r="EX368" s="47"/>
      <c r="EY368" s="47"/>
      <c r="EZ368" s="47"/>
      <c r="FA368" s="47"/>
      <c r="FB368" s="47"/>
      <c r="FC368" s="47"/>
      <c r="FD368" s="47"/>
      <c r="FE368" s="47"/>
      <c r="FF368" s="47"/>
      <c r="FG368" s="47"/>
      <c r="FH368" s="47"/>
      <c r="FI368" s="47"/>
      <c r="FJ368" s="47"/>
      <c r="FK368" s="47"/>
      <c r="FL368" s="47"/>
      <c r="FM368" s="47"/>
      <c r="FN368" s="47"/>
      <c r="FO368" s="47"/>
      <c r="FP368" s="47"/>
      <c r="FQ368" s="47"/>
      <c r="FR368" s="47"/>
      <c r="FS368" s="47"/>
      <c r="FT368" s="47"/>
      <c r="FU368" s="47"/>
      <c r="FV368" s="47"/>
      <c r="FW368" s="47"/>
      <c r="FX368" s="47"/>
      <c r="FY368" s="47"/>
      <c r="FZ368" s="47"/>
      <c r="GA368" s="47"/>
      <c r="GB368" s="47"/>
      <c r="GC368" s="47"/>
      <c r="GD368" s="47"/>
      <c r="GE368" s="47"/>
      <c r="GF368" s="47"/>
      <c r="GG368" s="47"/>
      <c r="GH368" s="47"/>
      <c r="GI368" s="47"/>
      <c r="GJ368" s="47"/>
      <c r="GK368" s="47"/>
      <c r="GL368" s="47"/>
      <c r="GM368" s="47"/>
      <c r="GN368" s="47"/>
      <c r="GO368" s="47"/>
      <c r="GP368" s="47"/>
      <c r="GQ368" s="47"/>
      <c r="GR368" s="47"/>
      <c r="GS368" s="47"/>
      <c r="GT368" s="47"/>
      <c r="GU368" s="47"/>
      <c r="GV368" s="47"/>
      <c r="GW368" s="47"/>
      <c r="GX368" s="47"/>
      <c r="GY368" s="47"/>
      <c r="GZ368" s="47"/>
      <c r="HA368" s="47"/>
      <c r="HB368" s="47"/>
      <c r="HC368" s="47"/>
      <c r="HD368" s="47"/>
      <c r="HE368" s="47"/>
      <c r="HF368" s="47"/>
      <c r="HG368" s="47"/>
      <c r="HH368" s="47"/>
      <c r="HI368" s="47"/>
      <c r="HJ368" s="47"/>
      <c r="HK368" s="47"/>
      <c r="HL368" s="47"/>
      <c r="HM368" s="47"/>
      <c r="HN368" s="47"/>
      <c r="HO368" s="47"/>
      <c r="HP368" s="47"/>
      <c r="HQ368" s="47"/>
      <c r="HR368" s="47"/>
      <c r="HS368" s="47"/>
      <c r="HT368" s="47"/>
      <c r="HU368" s="47"/>
      <c r="HV368" s="47"/>
      <c r="HW368" s="47"/>
      <c r="HX368" s="47"/>
      <c r="HY368" s="47"/>
      <c r="HZ368" s="47"/>
      <c r="IA368" s="47"/>
      <c r="IB368" s="47"/>
      <c r="IC368" s="47"/>
      <c r="ID368" s="47"/>
      <c r="IE368" s="47"/>
      <c r="IF368" s="47"/>
      <c r="IG368" s="47"/>
      <c r="IH368" s="47"/>
      <c r="II368" s="47"/>
      <c r="IJ368" s="47"/>
      <c r="IK368" s="47"/>
      <c r="IL368" s="47"/>
      <c r="IM368" s="47"/>
      <c r="IN368" s="47"/>
      <c r="IO368" s="47"/>
      <c r="IP368" s="47"/>
      <c r="IQ368" s="47"/>
      <c r="IR368" s="47"/>
      <c r="IS368" s="47"/>
      <c r="IT368" s="47"/>
      <c r="IU368" s="47"/>
      <c r="IV368" s="47"/>
      <c r="IW368" s="47"/>
      <c r="IX368" s="47"/>
      <c r="IY368" s="47"/>
      <c r="IZ368" s="47"/>
      <c r="JA368" s="47"/>
      <c r="JB368" s="47"/>
      <c r="JC368" s="47"/>
      <c r="JD368" s="47"/>
      <c r="JE368" s="47"/>
      <c r="JF368" s="47"/>
      <c r="JG368" s="47"/>
      <c r="JH368" s="47"/>
      <c r="JI368" s="47"/>
      <c r="JJ368" s="47"/>
      <c r="JK368" s="47"/>
      <c r="JL368" s="47"/>
      <c r="JM368" s="47"/>
      <c r="JN368" s="47"/>
      <c r="JO368" s="47"/>
      <c r="JP368" s="47"/>
      <c r="JQ368" s="47"/>
      <c r="JR368" s="47"/>
      <c r="JS368" s="47"/>
      <c r="JT368" s="47"/>
      <c r="JU368" s="47"/>
      <c r="JV368" s="47"/>
      <c r="JW368" s="47"/>
      <c r="JX368" s="47"/>
      <c r="JY368" s="47"/>
      <c r="JZ368" s="47"/>
      <c r="KA368" s="47"/>
      <c r="KB368" s="47"/>
      <c r="KC368" s="47"/>
      <c r="KD368" s="47"/>
      <c r="KE368" s="47"/>
      <c r="KF368" s="47"/>
      <c r="KG368" s="47"/>
      <c r="KH368" s="47"/>
      <c r="KI368" s="47"/>
      <c r="KJ368" s="47"/>
      <c r="KK368" s="47"/>
      <c r="KL368" s="47"/>
      <c r="KM368" s="47"/>
      <c r="KN368" s="47"/>
      <c r="KO368" s="47"/>
      <c r="KP368" s="47"/>
      <c r="KQ368" s="47"/>
      <c r="KR368" s="47"/>
      <c r="KS368" s="47"/>
      <c r="KT368" s="47"/>
      <c r="KU368" s="47"/>
      <c r="KV368" s="47"/>
      <c r="KW368" s="47"/>
      <c r="KX368" s="47"/>
      <c r="KY368" s="47"/>
      <c r="KZ368" s="47"/>
      <c r="LA368" s="47"/>
      <c r="LB368" s="47"/>
      <c r="LC368" s="47"/>
      <c r="LD368" s="47"/>
      <c r="LE368" s="47"/>
      <c r="LF368" s="47"/>
      <c r="LG368" s="47"/>
      <c r="LH368" s="47"/>
      <c r="LI368" s="47"/>
      <c r="LJ368" s="47"/>
      <c r="LK368" s="47"/>
      <c r="LL368" s="47"/>
      <c r="LM368" s="47"/>
      <c r="LN368" s="47"/>
      <c r="LO368" s="47"/>
      <c r="LP368" s="47"/>
      <c r="LQ368" s="47"/>
      <c r="LR368" s="47"/>
      <c r="LS368" s="47"/>
      <c r="LT368" s="47"/>
      <c r="LU368" s="47"/>
      <c r="LV368" s="47"/>
      <c r="LW368" s="47"/>
      <c r="LX368" s="47"/>
      <c r="LY368" s="47"/>
      <c r="LZ368" s="47"/>
      <c r="MA368" s="47"/>
      <c r="MB368" s="47"/>
      <c r="MC368" s="47"/>
      <c r="MD368" s="47"/>
      <c r="ME368" s="47"/>
      <c r="MF368" s="47"/>
      <c r="MG368" s="47"/>
      <c r="MH368" s="47"/>
      <c r="MI368" s="47"/>
      <c r="MJ368" s="47"/>
      <c r="MK368" s="47"/>
      <c r="ML368" s="47"/>
      <c r="MM368" s="47"/>
      <c r="MN368" s="47"/>
      <c r="MO368" s="47"/>
      <c r="MP368" s="47"/>
      <c r="MQ368" s="47"/>
      <c r="MR368" s="47"/>
      <c r="MS368" s="47"/>
      <c r="MT368" s="47"/>
      <c r="MU368" s="47"/>
      <c r="MV368" s="47"/>
      <c r="MW368" s="47"/>
      <c r="MX368" s="47"/>
      <c r="MY368" s="47"/>
      <c r="MZ368" s="47"/>
      <c r="NA368" s="47"/>
      <c r="NB368" s="47"/>
      <c r="NC368" s="47"/>
      <c r="ND368" s="47"/>
      <c r="NE368" s="47"/>
      <c r="NF368" s="47"/>
      <c r="NG368" s="47"/>
      <c r="NH368" s="47"/>
      <c r="NI368" s="47"/>
      <c r="NJ368" s="47"/>
      <c r="NK368" s="47"/>
      <c r="NL368" s="47"/>
      <c r="NM368" s="47"/>
      <c r="NN368" s="47"/>
      <c r="NO368" s="47"/>
      <c r="NP368" s="47"/>
      <c r="NQ368" s="47"/>
      <c r="NR368" s="47"/>
      <c r="NS368" s="47"/>
      <c r="NT368" s="47"/>
      <c r="NU368" s="47"/>
      <c r="NV368" s="47"/>
      <c r="NW368" s="47"/>
      <c r="NX368" s="47"/>
      <c r="NY368" s="47"/>
      <c r="NZ368" s="47"/>
      <c r="OA368" s="47"/>
      <c r="OB368" s="47"/>
      <c r="OC368" s="47"/>
      <c r="OD368" s="47"/>
      <c r="OE368" s="47"/>
      <c r="OF368" s="47"/>
      <c r="OG368" s="47"/>
      <c r="OH368" s="47"/>
      <c r="OI368" s="47"/>
      <c r="OJ368" s="47"/>
      <c r="OK368" s="47"/>
      <c r="OL368" s="47"/>
      <c r="OM368" s="47"/>
      <c r="ON368" s="47"/>
      <c r="OO368" s="47"/>
      <c r="OP368" s="47"/>
      <c r="OQ368" s="47"/>
      <c r="OR368" s="47"/>
      <c r="OS368" s="47"/>
      <c r="OT368" s="47"/>
      <c r="OU368" s="47"/>
      <c r="OV368" s="47"/>
      <c r="OW368" s="47"/>
      <c r="OX368" s="47"/>
      <c r="OY368" s="47"/>
      <c r="OZ368" s="47"/>
      <c r="PA368" s="47"/>
      <c r="PB368" s="47"/>
      <c r="PC368" s="47"/>
      <c r="PD368" s="47"/>
      <c r="PE368" s="47"/>
      <c r="PF368" s="47"/>
      <c r="PG368" s="47"/>
      <c r="PH368" s="47"/>
      <c r="PI368" s="47"/>
      <c r="PJ368" s="47"/>
      <c r="PK368" s="47"/>
      <c r="PL368" s="47"/>
      <c r="PM368" s="47"/>
      <c r="PN368" s="47"/>
      <c r="PO368" s="47"/>
      <c r="PP368" s="47"/>
      <c r="PQ368" s="47"/>
      <c r="PR368" s="47"/>
      <c r="PS368" s="47"/>
      <c r="PT368" s="47"/>
      <c r="PU368" s="47"/>
      <c r="PV368" s="47"/>
      <c r="PW368" s="47"/>
      <c r="PX368" s="47"/>
      <c r="PY368" s="47"/>
      <c r="PZ368" s="47"/>
      <c r="QA368" s="47"/>
      <c r="QB368" s="47"/>
      <c r="QC368" s="47"/>
      <c r="QD368" s="47"/>
      <c r="QE368" s="47"/>
      <c r="QF368" s="47"/>
      <c r="QG368" s="47"/>
      <c r="QH368" s="47"/>
      <c r="QI368" s="47"/>
      <c r="QJ368" s="47"/>
      <c r="QK368" s="47"/>
      <c r="QL368" s="47"/>
      <c r="QM368" s="47"/>
      <c r="QN368" s="47"/>
      <c r="QO368" s="47"/>
      <c r="QP368" s="47"/>
      <c r="QQ368" s="47"/>
      <c r="QR368" s="47"/>
      <c r="QS368" s="47"/>
      <c r="QT368" s="47"/>
      <c r="QU368" s="47"/>
      <c r="QV368" s="47"/>
      <c r="QW368" s="47"/>
      <c r="QX368" s="47"/>
      <c r="QY368" s="47"/>
      <c r="QZ368" s="47"/>
      <c r="RA368" s="47"/>
      <c r="RB368" s="47"/>
      <c r="RC368" s="47"/>
      <c r="RD368" s="47"/>
      <c r="RE368" s="47"/>
      <c r="RF368" s="47"/>
      <c r="RG368" s="47"/>
      <c r="RH368" s="47"/>
      <c r="RI368" s="47"/>
      <c r="RJ368" s="47"/>
      <c r="RK368" s="47"/>
      <c r="RL368" s="47"/>
      <c r="RM368" s="47"/>
      <c r="RN368" s="47"/>
      <c r="RO368" s="47"/>
      <c r="RP368" s="47"/>
      <c r="RQ368" s="47"/>
      <c r="RR368" s="47"/>
      <c r="RS368" s="47"/>
      <c r="RT368" s="47"/>
      <c r="RU368" s="47"/>
      <c r="RV368" s="47"/>
      <c r="RW368" s="47"/>
      <c r="RX368" s="47"/>
      <c r="RY368" s="47"/>
      <c r="RZ368" s="47"/>
      <c r="SA368" s="47"/>
    </row>
    <row r="369" spans="1:495" s="48" customFormat="1" ht="15" customHeight="1">
      <c r="A369" s="164"/>
      <c r="B369" s="166"/>
      <c r="C369" s="35" t="s">
        <v>5</v>
      </c>
      <c r="D369" s="24">
        <v>125598</v>
      </c>
      <c r="E369" s="20">
        <v>66240.100000000006</v>
      </c>
      <c r="F369" s="20">
        <v>66240.100000000006</v>
      </c>
      <c r="G369" s="1">
        <f>F369/D369</f>
        <v>0.52739772926320483</v>
      </c>
      <c r="H369" s="90"/>
      <c r="I369" s="85"/>
      <c r="J369" s="88"/>
      <c r="K369" s="79"/>
      <c r="L369" s="79"/>
      <c r="M369" s="82"/>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c r="BC369" s="47"/>
      <c r="BD369" s="47"/>
      <c r="BE369" s="47"/>
      <c r="BF369" s="47"/>
      <c r="BG369" s="47"/>
      <c r="BH369" s="47"/>
      <c r="BI369" s="47"/>
      <c r="BJ369" s="47"/>
      <c r="BK369" s="47"/>
      <c r="BL369" s="47"/>
      <c r="BM369" s="47"/>
      <c r="BN369" s="47"/>
      <c r="BO369" s="47"/>
      <c r="BP369" s="47"/>
      <c r="BQ369" s="47"/>
      <c r="BR369" s="47"/>
      <c r="BS369" s="47"/>
      <c r="BT369" s="47"/>
      <c r="BU369" s="47"/>
      <c r="BV369" s="47"/>
      <c r="BW369" s="47"/>
      <c r="BX369" s="47"/>
      <c r="BY369" s="47"/>
      <c r="BZ369" s="47"/>
      <c r="CA369" s="47"/>
      <c r="CB369" s="47"/>
      <c r="CC369" s="47"/>
      <c r="CD369" s="47"/>
      <c r="CE369" s="47"/>
      <c r="CF369" s="47"/>
      <c r="CG369" s="47"/>
      <c r="CH369" s="47"/>
      <c r="CI369" s="47"/>
      <c r="CJ369" s="47"/>
      <c r="CK369" s="47"/>
      <c r="CL369" s="47"/>
      <c r="CM369" s="47"/>
      <c r="CN369" s="47"/>
      <c r="CO369" s="47"/>
      <c r="CP369" s="47"/>
      <c r="CQ369" s="47"/>
      <c r="CR369" s="47"/>
      <c r="CS369" s="47"/>
      <c r="CT369" s="47"/>
      <c r="CU369" s="47"/>
      <c r="CV369" s="47"/>
      <c r="CW369" s="47"/>
      <c r="CX369" s="47"/>
      <c r="CY369" s="47"/>
      <c r="CZ369" s="47"/>
      <c r="DA369" s="47"/>
      <c r="DB369" s="47"/>
      <c r="DC369" s="47"/>
      <c r="DD369" s="47"/>
      <c r="DE369" s="47"/>
      <c r="DF369" s="47"/>
      <c r="DG369" s="47"/>
      <c r="DH369" s="47"/>
      <c r="DI369" s="47"/>
      <c r="DJ369" s="47"/>
      <c r="DK369" s="47"/>
      <c r="DL369" s="47"/>
      <c r="DM369" s="47"/>
      <c r="DN369" s="47"/>
      <c r="DO369" s="47"/>
      <c r="DP369" s="47"/>
      <c r="DQ369" s="47"/>
      <c r="DR369" s="47"/>
      <c r="DS369" s="47"/>
      <c r="DT369" s="47"/>
      <c r="DU369" s="47"/>
      <c r="DV369" s="47"/>
      <c r="DW369" s="47"/>
      <c r="DX369" s="47"/>
      <c r="DY369" s="47"/>
      <c r="DZ369" s="47"/>
      <c r="EA369" s="47"/>
      <c r="EB369" s="47"/>
      <c r="EC369" s="47"/>
      <c r="ED369" s="47"/>
      <c r="EE369" s="47"/>
      <c r="EF369" s="47"/>
      <c r="EG369" s="47"/>
      <c r="EH369" s="47"/>
      <c r="EI369" s="47"/>
      <c r="EJ369" s="47"/>
      <c r="EK369" s="47"/>
      <c r="EL369" s="47"/>
      <c r="EM369" s="47"/>
      <c r="EN369" s="47"/>
      <c r="EO369" s="47"/>
      <c r="EP369" s="47"/>
      <c r="EQ369" s="47"/>
      <c r="ER369" s="47"/>
      <c r="ES369" s="47"/>
      <c r="ET369" s="47"/>
      <c r="EU369" s="47"/>
      <c r="EV369" s="47"/>
      <c r="EW369" s="47"/>
      <c r="EX369" s="47"/>
      <c r="EY369" s="47"/>
      <c r="EZ369" s="47"/>
      <c r="FA369" s="47"/>
      <c r="FB369" s="47"/>
      <c r="FC369" s="47"/>
      <c r="FD369" s="47"/>
      <c r="FE369" s="47"/>
      <c r="FF369" s="47"/>
      <c r="FG369" s="47"/>
      <c r="FH369" s="47"/>
      <c r="FI369" s="47"/>
      <c r="FJ369" s="47"/>
      <c r="FK369" s="47"/>
      <c r="FL369" s="47"/>
      <c r="FM369" s="47"/>
      <c r="FN369" s="47"/>
      <c r="FO369" s="47"/>
      <c r="FP369" s="47"/>
      <c r="FQ369" s="47"/>
      <c r="FR369" s="47"/>
      <c r="FS369" s="47"/>
      <c r="FT369" s="47"/>
      <c r="FU369" s="47"/>
      <c r="FV369" s="47"/>
      <c r="FW369" s="47"/>
      <c r="FX369" s="47"/>
      <c r="FY369" s="47"/>
      <c r="FZ369" s="47"/>
      <c r="GA369" s="47"/>
      <c r="GB369" s="47"/>
      <c r="GC369" s="47"/>
      <c r="GD369" s="47"/>
      <c r="GE369" s="47"/>
      <c r="GF369" s="47"/>
      <c r="GG369" s="47"/>
      <c r="GH369" s="47"/>
      <c r="GI369" s="47"/>
      <c r="GJ369" s="47"/>
      <c r="GK369" s="47"/>
      <c r="GL369" s="47"/>
      <c r="GM369" s="47"/>
      <c r="GN369" s="47"/>
      <c r="GO369" s="47"/>
      <c r="GP369" s="47"/>
      <c r="GQ369" s="47"/>
      <c r="GR369" s="47"/>
      <c r="GS369" s="47"/>
      <c r="GT369" s="47"/>
      <c r="GU369" s="47"/>
      <c r="GV369" s="47"/>
      <c r="GW369" s="47"/>
      <c r="GX369" s="47"/>
      <c r="GY369" s="47"/>
      <c r="GZ369" s="47"/>
      <c r="HA369" s="47"/>
      <c r="HB369" s="47"/>
      <c r="HC369" s="47"/>
      <c r="HD369" s="47"/>
      <c r="HE369" s="47"/>
      <c r="HF369" s="47"/>
      <c r="HG369" s="47"/>
      <c r="HH369" s="47"/>
      <c r="HI369" s="47"/>
      <c r="HJ369" s="47"/>
      <c r="HK369" s="47"/>
      <c r="HL369" s="47"/>
      <c r="HM369" s="47"/>
      <c r="HN369" s="47"/>
      <c r="HO369" s="47"/>
      <c r="HP369" s="47"/>
      <c r="HQ369" s="47"/>
      <c r="HR369" s="47"/>
      <c r="HS369" s="47"/>
      <c r="HT369" s="47"/>
      <c r="HU369" s="47"/>
      <c r="HV369" s="47"/>
      <c r="HW369" s="47"/>
      <c r="HX369" s="47"/>
      <c r="HY369" s="47"/>
      <c r="HZ369" s="47"/>
      <c r="IA369" s="47"/>
      <c r="IB369" s="47"/>
      <c r="IC369" s="47"/>
      <c r="ID369" s="47"/>
      <c r="IE369" s="47"/>
      <c r="IF369" s="47"/>
      <c r="IG369" s="47"/>
      <c r="IH369" s="47"/>
      <c r="II369" s="47"/>
      <c r="IJ369" s="47"/>
      <c r="IK369" s="47"/>
      <c r="IL369" s="47"/>
      <c r="IM369" s="47"/>
      <c r="IN369" s="47"/>
      <c r="IO369" s="47"/>
      <c r="IP369" s="47"/>
      <c r="IQ369" s="47"/>
      <c r="IR369" s="47"/>
      <c r="IS369" s="47"/>
      <c r="IT369" s="47"/>
      <c r="IU369" s="47"/>
      <c r="IV369" s="47"/>
      <c r="IW369" s="47"/>
      <c r="IX369" s="47"/>
      <c r="IY369" s="47"/>
      <c r="IZ369" s="47"/>
      <c r="JA369" s="47"/>
      <c r="JB369" s="47"/>
      <c r="JC369" s="47"/>
      <c r="JD369" s="47"/>
      <c r="JE369" s="47"/>
      <c r="JF369" s="47"/>
      <c r="JG369" s="47"/>
      <c r="JH369" s="47"/>
      <c r="JI369" s="47"/>
      <c r="JJ369" s="47"/>
      <c r="JK369" s="47"/>
      <c r="JL369" s="47"/>
      <c r="JM369" s="47"/>
      <c r="JN369" s="47"/>
      <c r="JO369" s="47"/>
      <c r="JP369" s="47"/>
      <c r="JQ369" s="47"/>
      <c r="JR369" s="47"/>
      <c r="JS369" s="47"/>
      <c r="JT369" s="47"/>
      <c r="JU369" s="47"/>
      <c r="JV369" s="47"/>
      <c r="JW369" s="47"/>
      <c r="JX369" s="47"/>
      <c r="JY369" s="47"/>
      <c r="JZ369" s="47"/>
      <c r="KA369" s="47"/>
      <c r="KB369" s="47"/>
      <c r="KC369" s="47"/>
      <c r="KD369" s="47"/>
      <c r="KE369" s="47"/>
      <c r="KF369" s="47"/>
      <c r="KG369" s="47"/>
      <c r="KH369" s="47"/>
      <c r="KI369" s="47"/>
      <c r="KJ369" s="47"/>
      <c r="KK369" s="47"/>
      <c r="KL369" s="47"/>
      <c r="KM369" s="47"/>
      <c r="KN369" s="47"/>
      <c r="KO369" s="47"/>
      <c r="KP369" s="47"/>
      <c r="KQ369" s="47"/>
      <c r="KR369" s="47"/>
      <c r="KS369" s="47"/>
      <c r="KT369" s="47"/>
      <c r="KU369" s="47"/>
      <c r="KV369" s="47"/>
      <c r="KW369" s="47"/>
      <c r="KX369" s="47"/>
      <c r="KY369" s="47"/>
      <c r="KZ369" s="47"/>
      <c r="LA369" s="47"/>
      <c r="LB369" s="47"/>
      <c r="LC369" s="47"/>
      <c r="LD369" s="47"/>
      <c r="LE369" s="47"/>
      <c r="LF369" s="47"/>
      <c r="LG369" s="47"/>
      <c r="LH369" s="47"/>
      <c r="LI369" s="47"/>
      <c r="LJ369" s="47"/>
      <c r="LK369" s="47"/>
      <c r="LL369" s="47"/>
      <c r="LM369" s="47"/>
      <c r="LN369" s="47"/>
      <c r="LO369" s="47"/>
      <c r="LP369" s="47"/>
      <c r="LQ369" s="47"/>
      <c r="LR369" s="47"/>
      <c r="LS369" s="47"/>
      <c r="LT369" s="47"/>
      <c r="LU369" s="47"/>
      <c r="LV369" s="47"/>
      <c r="LW369" s="47"/>
      <c r="LX369" s="47"/>
      <c r="LY369" s="47"/>
      <c r="LZ369" s="47"/>
      <c r="MA369" s="47"/>
      <c r="MB369" s="47"/>
      <c r="MC369" s="47"/>
      <c r="MD369" s="47"/>
      <c r="ME369" s="47"/>
      <c r="MF369" s="47"/>
      <c r="MG369" s="47"/>
      <c r="MH369" s="47"/>
      <c r="MI369" s="47"/>
      <c r="MJ369" s="47"/>
      <c r="MK369" s="47"/>
      <c r="ML369" s="47"/>
      <c r="MM369" s="47"/>
      <c r="MN369" s="47"/>
      <c r="MO369" s="47"/>
      <c r="MP369" s="47"/>
      <c r="MQ369" s="47"/>
      <c r="MR369" s="47"/>
      <c r="MS369" s="47"/>
      <c r="MT369" s="47"/>
      <c r="MU369" s="47"/>
      <c r="MV369" s="47"/>
      <c r="MW369" s="47"/>
      <c r="MX369" s="47"/>
      <c r="MY369" s="47"/>
      <c r="MZ369" s="47"/>
      <c r="NA369" s="47"/>
      <c r="NB369" s="47"/>
      <c r="NC369" s="47"/>
      <c r="ND369" s="47"/>
      <c r="NE369" s="47"/>
      <c r="NF369" s="47"/>
      <c r="NG369" s="47"/>
      <c r="NH369" s="47"/>
      <c r="NI369" s="47"/>
      <c r="NJ369" s="47"/>
      <c r="NK369" s="47"/>
      <c r="NL369" s="47"/>
      <c r="NM369" s="47"/>
      <c r="NN369" s="47"/>
      <c r="NO369" s="47"/>
      <c r="NP369" s="47"/>
      <c r="NQ369" s="47"/>
      <c r="NR369" s="47"/>
      <c r="NS369" s="47"/>
      <c r="NT369" s="47"/>
      <c r="NU369" s="47"/>
      <c r="NV369" s="47"/>
      <c r="NW369" s="47"/>
      <c r="NX369" s="47"/>
      <c r="NY369" s="47"/>
      <c r="NZ369" s="47"/>
      <c r="OA369" s="47"/>
      <c r="OB369" s="47"/>
      <c r="OC369" s="47"/>
      <c r="OD369" s="47"/>
      <c r="OE369" s="47"/>
      <c r="OF369" s="47"/>
      <c r="OG369" s="47"/>
      <c r="OH369" s="47"/>
      <c r="OI369" s="47"/>
      <c r="OJ369" s="47"/>
      <c r="OK369" s="47"/>
      <c r="OL369" s="47"/>
      <c r="OM369" s="47"/>
      <c r="ON369" s="47"/>
      <c r="OO369" s="47"/>
      <c r="OP369" s="47"/>
      <c r="OQ369" s="47"/>
      <c r="OR369" s="47"/>
      <c r="OS369" s="47"/>
      <c r="OT369" s="47"/>
      <c r="OU369" s="47"/>
      <c r="OV369" s="47"/>
      <c r="OW369" s="47"/>
      <c r="OX369" s="47"/>
      <c r="OY369" s="47"/>
      <c r="OZ369" s="47"/>
      <c r="PA369" s="47"/>
      <c r="PB369" s="47"/>
      <c r="PC369" s="47"/>
      <c r="PD369" s="47"/>
      <c r="PE369" s="47"/>
      <c r="PF369" s="47"/>
      <c r="PG369" s="47"/>
      <c r="PH369" s="47"/>
      <c r="PI369" s="47"/>
      <c r="PJ369" s="47"/>
      <c r="PK369" s="47"/>
      <c r="PL369" s="47"/>
      <c r="PM369" s="47"/>
      <c r="PN369" s="47"/>
      <c r="PO369" s="47"/>
      <c r="PP369" s="47"/>
      <c r="PQ369" s="47"/>
      <c r="PR369" s="47"/>
      <c r="PS369" s="47"/>
      <c r="PT369" s="47"/>
      <c r="PU369" s="47"/>
      <c r="PV369" s="47"/>
      <c r="PW369" s="47"/>
      <c r="PX369" s="47"/>
      <c r="PY369" s="47"/>
      <c r="PZ369" s="47"/>
      <c r="QA369" s="47"/>
      <c r="QB369" s="47"/>
      <c r="QC369" s="47"/>
      <c r="QD369" s="47"/>
      <c r="QE369" s="47"/>
      <c r="QF369" s="47"/>
      <c r="QG369" s="47"/>
      <c r="QH369" s="47"/>
      <c r="QI369" s="47"/>
      <c r="QJ369" s="47"/>
      <c r="QK369" s="47"/>
      <c r="QL369" s="47"/>
      <c r="QM369" s="47"/>
      <c r="QN369" s="47"/>
      <c r="QO369" s="47"/>
      <c r="QP369" s="47"/>
      <c r="QQ369" s="47"/>
      <c r="QR369" s="47"/>
      <c r="QS369" s="47"/>
      <c r="QT369" s="47"/>
      <c r="QU369" s="47"/>
      <c r="QV369" s="47"/>
      <c r="QW369" s="47"/>
      <c r="QX369" s="47"/>
      <c r="QY369" s="47"/>
      <c r="QZ369" s="47"/>
      <c r="RA369" s="47"/>
      <c r="RB369" s="47"/>
      <c r="RC369" s="47"/>
      <c r="RD369" s="47"/>
      <c r="RE369" s="47"/>
      <c r="RF369" s="47"/>
      <c r="RG369" s="47"/>
      <c r="RH369" s="47"/>
      <c r="RI369" s="47"/>
      <c r="RJ369" s="47"/>
      <c r="RK369" s="47"/>
      <c r="RL369" s="47"/>
      <c r="RM369" s="47"/>
      <c r="RN369" s="47"/>
      <c r="RO369" s="47"/>
      <c r="RP369" s="47"/>
      <c r="RQ369" s="47"/>
      <c r="RR369" s="47"/>
      <c r="RS369" s="47"/>
      <c r="RT369" s="47"/>
      <c r="RU369" s="47"/>
      <c r="RV369" s="47"/>
      <c r="RW369" s="47"/>
      <c r="RX369" s="47"/>
      <c r="RY369" s="47"/>
      <c r="RZ369" s="47"/>
      <c r="SA369" s="47"/>
    </row>
    <row r="370" spans="1:495" s="48" customFormat="1" ht="15" customHeight="1">
      <c r="A370" s="164"/>
      <c r="B370" s="166"/>
      <c r="C370" s="35" t="s">
        <v>6</v>
      </c>
      <c r="D370" s="20">
        <v>0</v>
      </c>
      <c r="E370" s="20">
        <v>0</v>
      </c>
      <c r="F370" s="20">
        <v>0</v>
      </c>
      <c r="G370" s="1">
        <v>0</v>
      </c>
      <c r="H370" s="90"/>
      <c r="I370" s="85"/>
      <c r="J370" s="88"/>
      <c r="K370" s="79"/>
      <c r="L370" s="79"/>
      <c r="M370" s="82"/>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c r="BE370" s="47"/>
      <c r="BF370" s="47"/>
      <c r="BG370" s="47"/>
      <c r="BH370" s="47"/>
      <c r="BI370" s="47"/>
      <c r="BJ370" s="47"/>
      <c r="BK370" s="47"/>
      <c r="BL370" s="47"/>
      <c r="BM370" s="47"/>
      <c r="BN370" s="47"/>
      <c r="BO370" s="47"/>
      <c r="BP370" s="47"/>
      <c r="BQ370" s="47"/>
      <c r="BR370" s="47"/>
      <c r="BS370" s="47"/>
      <c r="BT370" s="47"/>
      <c r="BU370" s="47"/>
      <c r="BV370" s="47"/>
      <c r="BW370" s="47"/>
      <c r="BX370" s="47"/>
      <c r="BY370" s="47"/>
      <c r="BZ370" s="47"/>
      <c r="CA370" s="47"/>
      <c r="CB370" s="47"/>
      <c r="CC370" s="47"/>
      <c r="CD370" s="47"/>
      <c r="CE370" s="47"/>
      <c r="CF370" s="47"/>
      <c r="CG370" s="47"/>
      <c r="CH370" s="47"/>
      <c r="CI370" s="47"/>
      <c r="CJ370" s="47"/>
      <c r="CK370" s="47"/>
      <c r="CL370" s="47"/>
      <c r="CM370" s="47"/>
      <c r="CN370" s="47"/>
      <c r="CO370" s="47"/>
      <c r="CP370" s="47"/>
      <c r="CQ370" s="47"/>
      <c r="CR370" s="47"/>
      <c r="CS370" s="47"/>
      <c r="CT370" s="47"/>
      <c r="CU370" s="47"/>
      <c r="CV370" s="47"/>
      <c r="CW370" s="47"/>
      <c r="CX370" s="47"/>
      <c r="CY370" s="47"/>
      <c r="CZ370" s="47"/>
      <c r="DA370" s="47"/>
      <c r="DB370" s="47"/>
      <c r="DC370" s="47"/>
      <c r="DD370" s="47"/>
      <c r="DE370" s="47"/>
      <c r="DF370" s="47"/>
      <c r="DG370" s="47"/>
      <c r="DH370" s="47"/>
      <c r="DI370" s="47"/>
      <c r="DJ370" s="47"/>
      <c r="DK370" s="47"/>
      <c r="DL370" s="47"/>
      <c r="DM370" s="47"/>
      <c r="DN370" s="47"/>
      <c r="DO370" s="47"/>
      <c r="DP370" s="47"/>
      <c r="DQ370" s="47"/>
      <c r="DR370" s="47"/>
      <c r="DS370" s="47"/>
      <c r="DT370" s="47"/>
      <c r="DU370" s="47"/>
      <c r="DV370" s="47"/>
      <c r="DW370" s="47"/>
      <c r="DX370" s="47"/>
      <c r="DY370" s="47"/>
      <c r="DZ370" s="47"/>
      <c r="EA370" s="47"/>
      <c r="EB370" s="47"/>
      <c r="EC370" s="47"/>
      <c r="ED370" s="47"/>
      <c r="EE370" s="47"/>
      <c r="EF370" s="47"/>
      <c r="EG370" s="47"/>
      <c r="EH370" s="47"/>
      <c r="EI370" s="47"/>
      <c r="EJ370" s="47"/>
      <c r="EK370" s="47"/>
      <c r="EL370" s="47"/>
      <c r="EM370" s="47"/>
      <c r="EN370" s="47"/>
      <c r="EO370" s="47"/>
      <c r="EP370" s="47"/>
      <c r="EQ370" s="47"/>
      <c r="ER370" s="47"/>
      <c r="ES370" s="47"/>
      <c r="ET370" s="47"/>
      <c r="EU370" s="47"/>
      <c r="EV370" s="47"/>
      <c r="EW370" s="47"/>
      <c r="EX370" s="47"/>
      <c r="EY370" s="47"/>
      <c r="EZ370" s="47"/>
      <c r="FA370" s="47"/>
      <c r="FB370" s="47"/>
      <c r="FC370" s="47"/>
      <c r="FD370" s="47"/>
      <c r="FE370" s="47"/>
      <c r="FF370" s="47"/>
      <c r="FG370" s="47"/>
      <c r="FH370" s="47"/>
      <c r="FI370" s="47"/>
      <c r="FJ370" s="47"/>
      <c r="FK370" s="47"/>
      <c r="FL370" s="47"/>
      <c r="FM370" s="47"/>
      <c r="FN370" s="47"/>
      <c r="FO370" s="47"/>
      <c r="FP370" s="47"/>
      <c r="FQ370" s="47"/>
      <c r="FR370" s="47"/>
      <c r="FS370" s="47"/>
      <c r="FT370" s="47"/>
      <c r="FU370" s="47"/>
      <c r="FV370" s="47"/>
      <c r="FW370" s="47"/>
      <c r="FX370" s="47"/>
      <c r="FY370" s="47"/>
      <c r="FZ370" s="47"/>
      <c r="GA370" s="47"/>
      <c r="GB370" s="47"/>
      <c r="GC370" s="47"/>
      <c r="GD370" s="47"/>
      <c r="GE370" s="47"/>
      <c r="GF370" s="47"/>
      <c r="GG370" s="47"/>
      <c r="GH370" s="47"/>
      <c r="GI370" s="47"/>
      <c r="GJ370" s="47"/>
      <c r="GK370" s="47"/>
      <c r="GL370" s="47"/>
      <c r="GM370" s="47"/>
      <c r="GN370" s="47"/>
      <c r="GO370" s="47"/>
      <c r="GP370" s="47"/>
      <c r="GQ370" s="47"/>
      <c r="GR370" s="47"/>
      <c r="GS370" s="47"/>
      <c r="GT370" s="47"/>
      <c r="GU370" s="47"/>
      <c r="GV370" s="47"/>
      <c r="GW370" s="47"/>
      <c r="GX370" s="47"/>
      <c r="GY370" s="47"/>
      <c r="GZ370" s="47"/>
      <c r="HA370" s="47"/>
      <c r="HB370" s="47"/>
      <c r="HC370" s="47"/>
      <c r="HD370" s="47"/>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47"/>
      <c r="JJ370" s="47"/>
      <c r="JK370" s="47"/>
      <c r="JL370" s="47"/>
      <c r="JM370" s="47"/>
      <c r="JN370" s="47"/>
      <c r="JO370" s="47"/>
      <c r="JP370" s="47"/>
      <c r="JQ370" s="47"/>
      <c r="JR370" s="47"/>
      <c r="JS370" s="47"/>
      <c r="JT370" s="47"/>
      <c r="JU370" s="47"/>
      <c r="JV370" s="47"/>
      <c r="JW370" s="47"/>
      <c r="JX370" s="47"/>
      <c r="JY370" s="47"/>
      <c r="JZ370" s="47"/>
      <c r="KA370" s="47"/>
      <c r="KB370" s="47"/>
      <c r="KC370" s="47"/>
      <c r="KD370" s="47"/>
      <c r="KE370" s="47"/>
      <c r="KF370" s="47"/>
      <c r="KG370" s="47"/>
      <c r="KH370" s="47"/>
      <c r="KI370" s="47"/>
      <c r="KJ370" s="47"/>
      <c r="KK370" s="47"/>
      <c r="KL370" s="47"/>
      <c r="KM370" s="47"/>
      <c r="KN370" s="47"/>
      <c r="KO370" s="47"/>
      <c r="KP370" s="47"/>
      <c r="KQ370" s="47"/>
      <c r="KR370" s="47"/>
      <c r="KS370" s="47"/>
      <c r="KT370" s="47"/>
      <c r="KU370" s="47"/>
      <c r="KV370" s="47"/>
      <c r="KW370" s="47"/>
      <c r="KX370" s="47"/>
      <c r="KY370" s="47"/>
      <c r="KZ370" s="47"/>
      <c r="LA370" s="47"/>
      <c r="LB370" s="47"/>
      <c r="LC370" s="47"/>
      <c r="LD370" s="47"/>
      <c r="LE370" s="47"/>
      <c r="LF370" s="47"/>
      <c r="LG370" s="47"/>
      <c r="LH370" s="47"/>
      <c r="LI370" s="47"/>
      <c r="LJ370" s="47"/>
      <c r="LK370" s="47"/>
      <c r="LL370" s="47"/>
      <c r="LM370" s="47"/>
      <c r="LN370" s="47"/>
      <c r="LO370" s="47"/>
      <c r="LP370" s="47"/>
      <c r="LQ370" s="47"/>
      <c r="LR370" s="47"/>
      <c r="LS370" s="47"/>
      <c r="LT370" s="47"/>
      <c r="LU370" s="47"/>
      <c r="LV370" s="47"/>
      <c r="LW370" s="47"/>
      <c r="LX370" s="47"/>
      <c r="LY370" s="47"/>
      <c r="LZ370" s="47"/>
      <c r="MA370" s="47"/>
      <c r="MB370" s="47"/>
      <c r="MC370" s="47"/>
      <c r="MD370" s="47"/>
      <c r="ME370" s="47"/>
      <c r="MF370" s="47"/>
      <c r="MG370" s="47"/>
      <c r="MH370" s="47"/>
      <c r="MI370" s="47"/>
      <c r="MJ370" s="47"/>
      <c r="MK370" s="47"/>
      <c r="ML370" s="47"/>
      <c r="MM370" s="47"/>
      <c r="MN370" s="47"/>
      <c r="MO370" s="47"/>
      <c r="MP370" s="47"/>
      <c r="MQ370" s="47"/>
      <c r="MR370" s="47"/>
      <c r="MS370" s="47"/>
      <c r="MT370" s="47"/>
      <c r="MU370" s="47"/>
      <c r="MV370" s="47"/>
      <c r="MW370" s="47"/>
      <c r="MX370" s="47"/>
      <c r="MY370" s="47"/>
      <c r="MZ370" s="47"/>
      <c r="NA370" s="47"/>
      <c r="NB370" s="47"/>
      <c r="NC370" s="47"/>
      <c r="ND370" s="47"/>
      <c r="NE370" s="47"/>
      <c r="NF370" s="47"/>
      <c r="NG370" s="47"/>
      <c r="NH370" s="47"/>
      <c r="NI370" s="47"/>
      <c r="NJ370" s="47"/>
      <c r="NK370" s="47"/>
      <c r="NL370" s="47"/>
      <c r="NM370" s="47"/>
      <c r="NN370" s="47"/>
      <c r="NO370" s="47"/>
      <c r="NP370" s="47"/>
      <c r="NQ370" s="47"/>
      <c r="NR370" s="47"/>
      <c r="NS370" s="47"/>
      <c r="NT370" s="47"/>
      <c r="NU370" s="47"/>
      <c r="NV370" s="47"/>
      <c r="NW370" s="47"/>
      <c r="NX370" s="47"/>
      <c r="NY370" s="47"/>
      <c r="NZ370" s="47"/>
      <c r="OA370" s="47"/>
      <c r="OB370" s="47"/>
      <c r="OC370" s="47"/>
      <c r="OD370" s="47"/>
      <c r="OE370" s="47"/>
      <c r="OF370" s="47"/>
      <c r="OG370" s="47"/>
      <c r="OH370" s="47"/>
      <c r="OI370" s="47"/>
      <c r="OJ370" s="47"/>
      <c r="OK370" s="47"/>
      <c r="OL370" s="47"/>
      <c r="OM370" s="47"/>
      <c r="ON370" s="47"/>
      <c r="OO370" s="47"/>
      <c r="OP370" s="47"/>
      <c r="OQ370" s="47"/>
      <c r="OR370" s="47"/>
      <c r="OS370" s="47"/>
      <c r="OT370" s="47"/>
      <c r="OU370" s="47"/>
      <c r="OV370" s="47"/>
      <c r="OW370" s="47"/>
      <c r="OX370" s="47"/>
      <c r="OY370" s="47"/>
      <c r="OZ370" s="47"/>
      <c r="PA370" s="47"/>
      <c r="PB370" s="47"/>
      <c r="PC370" s="47"/>
      <c r="PD370" s="47"/>
      <c r="PE370" s="47"/>
      <c r="PF370" s="47"/>
      <c r="PG370" s="47"/>
      <c r="PH370" s="47"/>
      <c r="PI370" s="47"/>
      <c r="PJ370" s="47"/>
      <c r="PK370" s="47"/>
      <c r="PL370" s="47"/>
      <c r="PM370" s="47"/>
      <c r="PN370" s="47"/>
      <c r="PO370" s="47"/>
      <c r="PP370" s="47"/>
      <c r="PQ370" s="47"/>
      <c r="PR370" s="47"/>
      <c r="PS370" s="47"/>
      <c r="PT370" s="47"/>
      <c r="PU370" s="47"/>
      <c r="PV370" s="47"/>
      <c r="PW370" s="47"/>
      <c r="PX370" s="47"/>
      <c r="PY370" s="47"/>
      <c r="PZ370" s="47"/>
      <c r="QA370" s="47"/>
      <c r="QB370" s="47"/>
      <c r="QC370" s="47"/>
      <c r="QD370" s="47"/>
      <c r="QE370" s="47"/>
      <c r="QF370" s="47"/>
      <c r="QG370" s="47"/>
      <c r="QH370" s="47"/>
      <c r="QI370" s="47"/>
      <c r="QJ370" s="47"/>
      <c r="QK370" s="47"/>
      <c r="QL370" s="47"/>
      <c r="QM370" s="47"/>
      <c r="QN370" s="47"/>
      <c r="QO370" s="47"/>
      <c r="QP370" s="47"/>
      <c r="QQ370" s="47"/>
      <c r="QR370" s="47"/>
      <c r="QS370" s="47"/>
      <c r="QT370" s="47"/>
      <c r="QU370" s="47"/>
      <c r="QV370" s="47"/>
      <c r="QW370" s="47"/>
      <c r="QX370" s="47"/>
      <c r="QY370" s="47"/>
      <c r="QZ370" s="47"/>
      <c r="RA370" s="47"/>
      <c r="RB370" s="47"/>
      <c r="RC370" s="47"/>
      <c r="RD370" s="47"/>
      <c r="RE370" s="47"/>
      <c r="RF370" s="47"/>
      <c r="RG370" s="47"/>
      <c r="RH370" s="47"/>
      <c r="RI370" s="47"/>
      <c r="RJ370" s="47"/>
      <c r="RK370" s="47"/>
      <c r="RL370" s="47"/>
      <c r="RM370" s="47"/>
      <c r="RN370" s="47"/>
      <c r="RO370" s="47"/>
      <c r="RP370" s="47"/>
      <c r="RQ370" s="47"/>
      <c r="RR370" s="47"/>
      <c r="RS370" s="47"/>
      <c r="RT370" s="47"/>
      <c r="RU370" s="47"/>
      <c r="RV370" s="47"/>
      <c r="RW370" s="47"/>
      <c r="RX370" s="47"/>
      <c r="RY370" s="47"/>
      <c r="RZ370" s="47"/>
      <c r="SA370" s="47"/>
    </row>
    <row r="371" spans="1:495" s="48" customFormat="1" ht="15" customHeight="1">
      <c r="A371" s="164"/>
      <c r="B371" s="166"/>
      <c r="C371" s="35" t="s">
        <v>7</v>
      </c>
      <c r="D371" s="20">
        <v>0</v>
      </c>
      <c r="E371" s="20">
        <v>0</v>
      </c>
      <c r="F371" s="20">
        <v>0</v>
      </c>
      <c r="G371" s="1">
        <v>0</v>
      </c>
      <c r="H371" s="90"/>
      <c r="I371" s="85"/>
      <c r="J371" s="88"/>
      <c r="K371" s="79"/>
      <c r="L371" s="79"/>
      <c r="M371" s="82"/>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c r="BC371" s="47"/>
      <c r="BD371" s="47"/>
      <c r="BE371" s="47"/>
      <c r="BF371" s="47"/>
      <c r="BG371" s="47"/>
      <c r="BH371" s="47"/>
      <c r="BI371" s="47"/>
      <c r="BJ371" s="47"/>
      <c r="BK371" s="47"/>
      <c r="BL371" s="47"/>
      <c r="BM371" s="47"/>
      <c r="BN371" s="47"/>
      <c r="BO371" s="47"/>
      <c r="BP371" s="47"/>
      <c r="BQ371" s="47"/>
      <c r="BR371" s="47"/>
      <c r="BS371" s="47"/>
      <c r="BT371" s="47"/>
      <c r="BU371" s="47"/>
      <c r="BV371" s="47"/>
      <c r="BW371" s="47"/>
      <c r="BX371" s="47"/>
      <c r="BY371" s="47"/>
      <c r="BZ371" s="47"/>
      <c r="CA371" s="47"/>
      <c r="CB371" s="47"/>
      <c r="CC371" s="47"/>
      <c r="CD371" s="47"/>
      <c r="CE371" s="47"/>
      <c r="CF371" s="47"/>
      <c r="CG371" s="47"/>
      <c r="CH371" s="47"/>
      <c r="CI371" s="47"/>
      <c r="CJ371" s="47"/>
      <c r="CK371" s="47"/>
      <c r="CL371" s="47"/>
      <c r="CM371" s="47"/>
      <c r="CN371" s="47"/>
      <c r="CO371" s="47"/>
      <c r="CP371" s="47"/>
      <c r="CQ371" s="47"/>
      <c r="CR371" s="47"/>
      <c r="CS371" s="47"/>
      <c r="CT371" s="47"/>
      <c r="CU371" s="47"/>
      <c r="CV371" s="47"/>
      <c r="CW371" s="47"/>
      <c r="CX371" s="47"/>
      <c r="CY371" s="47"/>
      <c r="CZ371" s="47"/>
      <c r="DA371" s="47"/>
      <c r="DB371" s="47"/>
      <c r="DC371" s="47"/>
      <c r="DD371" s="47"/>
      <c r="DE371" s="47"/>
      <c r="DF371" s="47"/>
      <c r="DG371" s="47"/>
      <c r="DH371" s="47"/>
      <c r="DI371" s="47"/>
      <c r="DJ371" s="47"/>
      <c r="DK371" s="47"/>
      <c r="DL371" s="47"/>
      <c r="DM371" s="47"/>
      <c r="DN371" s="47"/>
      <c r="DO371" s="47"/>
      <c r="DP371" s="47"/>
      <c r="DQ371" s="47"/>
      <c r="DR371" s="47"/>
      <c r="DS371" s="47"/>
      <c r="DT371" s="47"/>
      <c r="DU371" s="47"/>
      <c r="DV371" s="47"/>
      <c r="DW371" s="47"/>
      <c r="DX371" s="47"/>
      <c r="DY371" s="47"/>
      <c r="DZ371" s="47"/>
      <c r="EA371" s="47"/>
      <c r="EB371" s="47"/>
      <c r="EC371" s="47"/>
      <c r="ED371" s="47"/>
      <c r="EE371" s="47"/>
      <c r="EF371" s="47"/>
      <c r="EG371" s="47"/>
      <c r="EH371" s="47"/>
      <c r="EI371" s="47"/>
      <c r="EJ371" s="47"/>
      <c r="EK371" s="47"/>
      <c r="EL371" s="47"/>
      <c r="EM371" s="47"/>
      <c r="EN371" s="47"/>
      <c r="EO371" s="47"/>
      <c r="EP371" s="47"/>
      <c r="EQ371" s="47"/>
      <c r="ER371" s="47"/>
      <c r="ES371" s="47"/>
      <c r="ET371" s="47"/>
      <c r="EU371" s="47"/>
      <c r="EV371" s="47"/>
      <c r="EW371" s="47"/>
      <c r="EX371" s="47"/>
      <c r="EY371" s="47"/>
      <c r="EZ371" s="47"/>
      <c r="FA371" s="47"/>
      <c r="FB371" s="47"/>
      <c r="FC371" s="47"/>
      <c r="FD371" s="47"/>
      <c r="FE371" s="47"/>
      <c r="FF371" s="47"/>
      <c r="FG371" s="47"/>
      <c r="FH371" s="47"/>
      <c r="FI371" s="47"/>
      <c r="FJ371" s="47"/>
      <c r="FK371" s="47"/>
      <c r="FL371" s="47"/>
      <c r="FM371" s="47"/>
      <c r="FN371" s="47"/>
      <c r="FO371" s="47"/>
      <c r="FP371" s="47"/>
      <c r="FQ371" s="47"/>
      <c r="FR371" s="47"/>
      <c r="FS371" s="47"/>
      <c r="FT371" s="47"/>
      <c r="FU371" s="47"/>
      <c r="FV371" s="47"/>
      <c r="FW371" s="47"/>
      <c r="FX371" s="47"/>
      <c r="FY371" s="47"/>
      <c r="FZ371" s="47"/>
      <c r="GA371" s="47"/>
      <c r="GB371" s="47"/>
      <c r="GC371" s="47"/>
      <c r="GD371" s="47"/>
      <c r="GE371" s="47"/>
      <c r="GF371" s="47"/>
      <c r="GG371" s="47"/>
      <c r="GH371" s="47"/>
      <c r="GI371" s="47"/>
      <c r="GJ371" s="47"/>
      <c r="GK371" s="47"/>
      <c r="GL371" s="47"/>
      <c r="GM371" s="47"/>
      <c r="GN371" s="47"/>
      <c r="GO371" s="47"/>
      <c r="GP371" s="47"/>
      <c r="GQ371" s="47"/>
      <c r="GR371" s="47"/>
      <c r="GS371" s="47"/>
      <c r="GT371" s="47"/>
      <c r="GU371" s="47"/>
      <c r="GV371" s="47"/>
      <c r="GW371" s="47"/>
      <c r="GX371" s="47"/>
      <c r="GY371" s="47"/>
      <c r="GZ371" s="47"/>
      <c r="HA371" s="47"/>
      <c r="HB371" s="47"/>
      <c r="HC371" s="47"/>
      <c r="HD371" s="47"/>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47"/>
      <c r="JJ371" s="47"/>
      <c r="JK371" s="47"/>
      <c r="JL371" s="47"/>
      <c r="JM371" s="47"/>
      <c r="JN371" s="47"/>
      <c r="JO371" s="47"/>
      <c r="JP371" s="47"/>
      <c r="JQ371" s="47"/>
      <c r="JR371" s="47"/>
      <c r="JS371" s="47"/>
      <c r="JT371" s="47"/>
      <c r="JU371" s="47"/>
      <c r="JV371" s="47"/>
      <c r="JW371" s="47"/>
      <c r="JX371" s="47"/>
      <c r="JY371" s="47"/>
      <c r="JZ371" s="47"/>
      <c r="KA371" s="47"/>
      <c r="KB371" s="47"/>
      <c r="KC371" s="47"/>
      <c r="KD371" s="47"/>
      <c r="KE371" s="47"/>
      <c r="KF371" s="47"/>
      <c r="KG371" s="47"/>
      <c r="KH371" s="47"/>
      <c r="KI371" s="47"/>
      <c r="KJ371" s="47"/>
      <c r="KK371" s="47"/>
      <c r="KL371" s="47"/>
      <c r="KM371" s="47"/>
      <c r="KN371" s="47"/>
      <c r="KO371" s="47"/>
      <c r="KP371" s="47"/>
      <c r="KQ371" s="47"/>
      <c r="KR371" s="47"/>
      <c r="KS371" s="47"/>
      <c r="KT371" s="47"/>
      <c r="KU371" s="47"/>
      <c r="KV371" s="47"/>
      <c r="KW371" s="47"/>
      <c r="KX371" s="47"/>
      <c r="KY371" s="47"/>
      <c r="KZ371" s="47"/>
      <c r="LA371" s="47"/>
      <c r="LB371" s="47"/>
      <c r="LC371" s="47"/>
      <c r="LD371" s="47"/>
      <c r="LE371" s="47"/>
      <c r="LF371" s="47"/>
      <c r="LG371" s="47"/>
      <c r="LH371" s="47"/>
      <c r="LI371" s="47"/>
      <c r="LJ371" s="47"/>
      <c r="LK371" s="47"/>
      <c r="LL371" s="47"/>
      <c r="LM371" s="47"/>
      <c r="LN371" s="47"/>
      <c r="LO371" s="47"/>
      <c r="LP371" s="47"/>
      <c r="LQ371" s="47"/>
      <c r="LR371" s="47"/>
      <c r="LS371" s="47"/>
      <c r="LT371" s="47"/>
      <c r="LU371" s="47"/>
      <c r="LV371" s="47"/>
      <c r="LW371" s="47"/>
      <c r="LX371" s="47"/>
      <c r="LY371" s="47"/>
      <c r="LZ371" s="47"/>
      <c r="MA371" s="47"/>
      <c r="MB371" s="47"/>
      <c r="MC371" s="47"/>
      <c r="MD371" s="47"/>
      <c r="ME371" s="47"/>
      <c r="MF371" s="47"/>
      <c r="MG371" s="47"/>
      <c r="MH371" s="47"/>
      <c r="MI371" s="47"/>
      <c r="MJ371" s="47"/>
      <c r="MK371" s="47"/>
      <c r="ML371" s="47"/>
      <c r="MM371" s="47"/>
      <c r="MN371" s="47"/>
      <c r="MO371" s="47"/>
      <c r="MP371" s="47"/>
      <c r="MQ371" s="47"/>
      <c r="MR371" s="47"/>
      <c r="MS371" s="47"/>
      <c r="MT371" s="47"/>
      <c r="MU371" s="47"/>
      <c r="MV371" s="47"/>
      <c r="MW371" s="47"/>
      <c r="MX371" s="47"/>
      <c r="MY371" s="47"/>
      <c r="MZ371" s="47"/>
      <c r="NA371" s="47"/>
      <c r="NB371" s="47"/>
      <c r="NC371" s="47"/>
      <c r="ND371" s="47"/>
      <c r="NE371" s="47"/>
      <c r="NF371" s="47"/>
      <c r="NG371" s="47"/>
      <c r="NH371" s="47"/>
      <c r="NI371" s="47"/>
      <c r="NJ371" s="47"/>
      <c r="NK371" s="47"/>
      <c r="NL371" s="47"/>
      <c r="NM371" s="47"/>
      <c r="NN371" s="47"/>
      <c r="NO371" s="47"/>
      <c r="NP371" s="47"/>
      <c r="NQ371" s="47"/>
      <c r="NR371" s="47"/>
      <c r="NS371" s="47"/>
      <c r="NT371" s="47"/>
      <c r="NU371" s="47"/>
      <c r="NV371" s="47"/>
      <c r="NW371" s="47"/>
      <c r="NX371" s="47"/>
      <c r="NY371" s="47"/>
      <c r="NZ371" s="47"/>
      <c r="OA371" s="47"/>
      <c r="OB371" s="47"/>
      <c r="OC371" s="47"/>
      <c r="OD371" s="47"/>
      <c r="OE371" s="47"/>
      <c r="OF371" s="47"/>
      <c r="OG371" s="47"/>
      <c r="OH371" s="47"/>
      <c r="OI371" s="47"/>
      <c r="OJ371" s="47"/>
      <c r="OK371" s="47"/>
      <c r="OL371" s="47"/>
      <c r="OM371" s="47"/>
      <c r="ON371" s="47"/>
      <c r="OO371" s="47"/>
      <c r="OP371" s="47"/>
      <c r="OQ371" s="47"/>
      <c r="OR371" s="47"/>
      <c r="OS371" s="47"/>
      <c r="OT371" s="47"/>
      <c r="OU371" s="47"/>
      <c r="OV371" s="47"/>
      <c r="OW371" s="47"/>
      <c r="OX371" s="47"/>
      <c r="OY371" s="47"/>
      <c r="OZ371" s="47"/>
      <c r="PA371" s="47"/>
      <c r="PB371" s="47"/>
      <c r="PC371" s="47"/>
      <c r="PD371" s="47"/>
      <c r="PE371" s="47"/>
      <c r="PF371" s="47"/>
      <c r="PG371" s="47"/>
      <c r="PH371" s="47"/>
      <c r="PI371" s="47"/>
      <c r="PJ371" s="47"/>
      <c r="PK371" s="47"/>
      <c r="PL371" s="47"/>
      <c r="PM371" s="47"/>
      <c r="PN371" s="47"/>
      <c r="PO371" s="47"/>
      <c r="PP371" s="47"/>
      <c r="PQ371" s="47"/>
      <c r="PR371" s="47"/>
      <c r="PS371" s="47"/>
      <c r="PT371" s="47"/>
      <c r="PU371" s="47"/>
      <c r="PV371" s="47"/>
      <c r="PW371" s="47"/>
      <c r="PX371" s="47"/>
      <c r="PY371" s="47"/>
      <c r="PZ371" s="47"/>
      <c r="QA371" s="47"/>
      <c r="QB371" s="47"/>
      <c r="QC371" s="47"/>
      <c r="QD371" s="47"/>
      <c r="QE371" s="47"/>
      <c r="QF371" s="47"/>
      <c r="QG371" s="47"/>
      <c r="QH371" s="47"/>
      <c r="QI371" s="47"/>
      <c r="QJ371" s="47"/>
      <c r="QK371" s="47"/>
      <c r="QL371" s="47"/>
      <c r="QM371" s="47"/>
      <c r="QN371" s="47"/>
      <c r="QO371" s="47"/>
      <c r="QP371" s="47"/>
      <c r="QQ371" s="47"/>
      <c r="QR371" s="47"/>
      <c r="QS371" s="47"/>
      <c r="QT371" s="47"/>
      <c r="QU371" s="47"/>
      <c r="QV371" s="47"/>
      <c r="QW371" s="47"/>
      <c r="QX371" s="47"/>
      <c r="QY371" s="47"/>
      <c r="QZ371" s="47"/>
      <c r="RA371" s="47"/>
      <c r="RB371" s="47"/>
      <c r="RC371" s="47"/>
      <c r="RD371" s="47"/>
      <c r="RE371" s="47"/>
      <c r="RF371" s="47"/>
      <c r="RG371" s="47"/>
      <c r="RH371" s="47"/>
      <c r="RI371" s="47"/>
      <c r="RJ371" s="47"/>
      <c r="RK371" s="47"/>
      <c r="RL371" s="47"/>
      <c r="RM371" s="47"/>
      <c r="RN371" s="47"/>
      <c r="RO371" s="47"/>
      <c r="RP371" s="47"/>
      <c r="RQ371" s="47"/>
      <c r="RR371" s="47"/>
      <c r="RS371" s="47"/>
      <c r="RT371" s="47"/>
      <c r="RU371" s="47"/>
      <c r="RV371" s="47"/>
      <c r="RW371" s="47"/>
      <c r="RX371" s="47"/>
      <c r="RY371" s="47"/>
      <c r="RZ371" s="47"/>
      <c r="SA371" s="47"/>
    </row>
    <row r="372" spans="1:495" s="48" customFormat="1" ht="111" customHeight="1">
      <c r="A372" s="164"/>
      <c r="B372" s="166"/>
      <c r="C372" s="35" t="s">
        <v>8</v>
      </c>
      <c r="D372" s="20">
        <v>0</v>
      </c>
      <c r="E372" s="20">
        <v>0</v>
      </c>
      <c r="F372" s="20">
        <v>0</v>
      </c>
      <c r="G372" s="1">
        <v>0</v>
      </c>
      <c r="H372" s="91"/>
      <c r="I372" s="86"/>
      <c r="J372" s="89"/>
      <c r="K372" s="80"/>
      <c r="L372" s="80"/>
      <c r="M372" s="83"/>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c r="BC372" s="47"/>
      <c r="BD372" s="47"/>
      <c r="BE372" s="47"/>
      <c r="BF372" s="47"/>
      <c r="BG372" s="47"/>
      <c r="BH372" s="47"/>
      <c r="BI372" s="47"/>
      <c r="BJ372" s="47"/>
      <c r="BK372" s="47"/>
      <c r="BL372" s="47"/>
      <c r="BM372" s="47"/>
      <c r="BN372" s="47"/>
      <c r="BO372" s="47"/>
      <c r="BP372" s="47"/>
      <c r="BQ372" s="47"/>
      <c r="BR372" s="47"/>
      <c r="BS372" s="47"/>
      <c r="BT372" s="47"/>
      <c r="BU372" s="47"/>
      <c r="BV372" s="47"/>
      <c r="BW372" s="47"/>
      <c r="BX372" s="47"/>
      <c r="BY372" s="47"/>
      <c r="BZ372" s="47"/>
      <c r="CA372" s="47"/>
      <c r="CB372" s="47"/>
      <c r="CC372" s="47"/>
      <c r="CD372" s="47"/>
      <c r="CE372" s="47"/>
      <c r="CF372" s="47"/>
      <c r="CG372" s="47"/>
      <c r="CH372" s="47"/>
      <c r="CI372" s="47"/>
      <c r="CJ372" s="47"/>
      <c r="CK372" s="47"/>
      <c r="CL372" s="47"/>
      <c r="CM372" s="47"/>
      <c r="CN372" s="47"/>
      <c r="CO372" s="47"/>
      <c r="CP372" s="47"/>
      <c r="CQ372" s="47"/>
      <c r="CR372" s="47"/>
      <c r="CS372" s="47"/>
      <c r="CT372" s="47"/>
      <c r="CU372" s="47"/>
      <c r="CV372" s="47"/>
      <c r="CW372" s="47"/>
      <c r="CX372" s="47"/>
      <c r="CY372" s="47"/>
      <c r="CZ372" s="47"/>
      <c r="DA372" s="47"/>
      <c r="DB372" s="47"/>
      <c r="DC372" s="47"/>
      <c r="DD372" s="47"/>
      <c r="DE372" s="47"/>
      <c r="DF372" s="47"/>
      <c r="DG372" s="47"/>
      <c r="DH372" s="47"/>
      <c r="DI372" s="47"/>
      <c r="DJ372" s="47"/>
      <c r="DK372" s="47"/>
      <c r="DL372" s="47"/>
      <c r="DM372" s="47"/>
      <c r="DN372" s="47"/>
      <c r="DO372" s="47"/>
      <c r="DP372" s="47"/>
      <c r="DQ372" s="47"/>
      <c r="DR372" s="47"/>
      <c r="DS372" s="47"/>
      <c r="DT372" s="47"/>
      <c r="DU372" s="47"/>
      <c r="DV372" s="47"/>
      <c r="DW372" s="47"/>
      <c r="DX372" s="47"/>
      <c r="DY372" s="47"/>
      <c r="DZ372" s="47"/>
      <c r="EA372" s="47"/>
      <c r="EB372" s="47"/>
      <c r="EC372" s="47"/>
      <c r="ED372" s="47"/>
      <c r="EE372" s="47"/>
      <c r="EF372" s="47"/>
      <c r="EG372" s="47"/>
      <c r="EH372" s="47"/>
      <c r="EI372" s="47"/>
      <c r="EJ372" s="47"/>
      <c r="EK372" s="47"/>
      <c r="EL372" s="47"/>
      <c r="EM372" s="47"/>
      <c r="EN372" s="47"/>
      <c r="EO372" s="47"/>
      <c r="EP372" s="47"/>
      <c r="EQ372" s="47"/>
      <c r="ER372" s="47"/>
      <c r="ES372" s="47"/>
      <c r="ET372" s="47"/>
      <c r="EU372" s="47"/>
      <c r="EV372" s="47"/>
      <c r="EW372" s="47"/>
      <c r="EX372" s="47"/>
      <c r="EY372" s="47"/>
      <c r="EZ372" s="47"/>
      <c r="FA372" s="47"/>
      <c r="FB372" s="47"/>
      <c r="FC372" s="47"/>
      <c r="FD372" s="47"/>
      <c r="FE372" s="47"/>
      <c r="FF372" s="47"/>
      <c r="FG372" s="47"/>
      <c r="FH372" s="47"/>
      <c r="FI372" s="47"/>
      <c r="FJ372" s="47"/>
      <c r="FK372" s="47"/>
      <c r="FL372" s="47"/>
      <c r="FM372" s="47"/>
      <c r="FN372" s="47"/>
      <c r="FO372" s="47"/>
      <c r="FP372" s="47"/>
      <c r="FQ372" s="47"/>
      <c r="FR372" s="47"/>
      <c r="FS372" s="47"/>
      <c r="FT372" s="47"/>
      <c r="FU372" s="47"/>
      <c r="FV372" s="47"/>
      <c r="FW372" s="47"/>
      <c r="FX372" s="47"/>
      <c r="FY372" s="47"/>
      <c r="FZ372" s="47"/>
      <c r="GA372" s="47"/>
      <c r="GB372" s="47"/>
      <c r="GC372" s="47"/>
      <c r="GD372" s="47"/>
      <c r="GE372" s="47"/>
      <c r="GF372" s="47"/>
      <c r="GG372" s="47"/>
      <c r="GH372" s="47"/>
      <c r="GI372" s="47"/>
      <c r="GJ372" s="47"/>
      <c r="GK372" s="47"/>
      <c r="GL372" s="47"/>
      <c r="GM372" s="47"/>
      <c r="GN372" s="47"/>
      <c r="GO372" s="47"/>
      <c r="GP372" s="47"/>
      <c r="GQ372" s="47"/>
      <c r="GR372" s="47"/>
      <c r="GS372" s="47"/>
      <c r="GT372" s="47"/>
      <c r="GU372" s="47"/>
      <c r="GV372" s="47"/>
      <c r="GW372" s="47"/>
      <c r="GX372" s="47"/>
      <c r="GY372" s="47"/>
      <c r="GZ372" s="47"/>
      <c r="HA372" s="47"/>
      <c r="HB372" s="47"/>
      <c r="HC372" s="47"/>
      <c r="HD372" s="47"/>
      <c r="HE372" s="47"/>
      <c r="HF372" s="47"/>
      <c r="HG372" s="47"/>
      <c r="HH372" s="47"/>
      <c r="HI372" s="47"/>
      <c r="HJ372" s="47"/>
      <c r="HK372" s="47"/>
      <c r="HL372" s="47"/>
      <c r="HM372" s="47"/>
      <c r="HN372" s="47"/>
      <c r="HO372" s="47"/>
      <c r="HP372" s="47"/>
      <c r="HQ372" s="47"/>
      <c r="HR372" s="47"/>
      <c r="HS372" s="47"/>
      <c r="HT372" s="47"/>
      <c r="HU372" s="47"/>
      <c r="HV372" s="47"/>
      <c r="HW372" s="47"/>
      <c r="HX372" s="47"/>
      <c r="HY372" s="47"/>
      <c r="HZ372" s="47"/>
      <c r="IA372" s="47"/>
      <c r="IB372" s="47"/>
      <c r="IC372" s="47"/>
      <c r="ID372" s="47"/>
      <c r="IE372" s="47"/>
      <c r="IF372" s="47"/>
      <c r="IG372" s="47"/>
      <c r="IH372" s="47"/>
      <c r="II372" s="47"/>
      <c r="IJ372" s="47"/>
      <c r="IK372" s="47"/>
      <c r="IL372" s="47"/>
      <c r="IM372" s="47"/>
      <c r="IN372" s="47"/>
      <c r="IO372" s="47"/>
      <c r="IP372" s="47"/>
      <c r="IQ372" s="47"/>
      <c r="IR372" s="47"/>
      <c r="IS372" s="47"/>
      <c r="IT372" s="47"/>
      <c r="IU372" s="47"/>
      <c r="IV372" s="47"/>
      <c r="IW372" s="47"/>
      <c r="IX372" s="47"/>
      <c r="IY372" s="47"/>
      <c r="IZ372" s="47"/>
      <c r="JA372" s="47"/>
      <c r="JB372" s="47"/>
      <c r="JC372" s="47"/>
      <c r="JD372" s="47"/>
      <c r="JE372" s="47"/>
      <c r="JF372" s="47"/>
      <c r="JG372" s="47"/>
      <c r="JH372" s="47"/>
      <c r="JI372" s="47"/>
      <c r="JJ372" s="47"/>
      <c r="JK372" s="47"/>
      <c r="JL372" s="47"/>
      <c r="JM372" s="47"/>
      <c r="JN372" s="47"/>
      <c r="JO372" s="47"/>
      <c r="JP372" s="47"/>
      <c r="JQ372" s="47"/>
      <c r="JR372" s="47"/>
      <c r="JS372" s="47"/>
      <c r="JT372" s="47"/>
      <c r="JU372" s="47"/>
      <c r="JV372" s="47"/>
      <c r="JW372" s="47"/>
      <c r="JX372" s="47"/>
      <c r="JY372" s="47"/>
      <c r="JZ372" s="47"/>
      <c r="KA372" s="47"/>
      <c r="KB372" s="47"/>
      <c r="KC372" s="47"/>
      <c r="KD372" s="47"/>
      <c r="KE372" s="47"/>
      <c r="KF372" s="47"/>
      <c r="KG372" s="47"/>
      <c r="KH372" s="47"/>
      <c r="KI372" s="47"/>
      <c r="KJ372" s="47"/>
      <c r="KK372" s="47"/>
      <c r="KL372" s="47"/>
      <c r="KM372" s="47"/>
      <c r="KN372" s="47"/>
      <c r="KO372" s="47"/>
      <c r="KP372" s="47"/>
      <c r="KQ372" s="47"/>
      <c r="KR372" s="47"/>
      <c r="KS372" s="47"/>
      <c r="KT372" s="47"/>
      <c r="KU372" s="47"/>
      <c r="KV372" s="47"/>
      <c r="KW372" s="47"/>
      <c r="KX372" s="47"/>
      <c r="KY372" s="47"/>
      <c r="KZ372" s="47"/>
      <c r="LA372" s="47"/>
      <c r="LB372" s="47"/>
      <c r="LC372" s="47"/>
      <c r="LD372" s="47"/>
      <c r="LE372" s="47"/>
      <c r="LF372" s="47"/>
      <c r="LG372" s="47"/>
      <c r="LH372" s="47"/>
      <c r="LI372" s="47"/>
      <c r="LJ372" s="47"/>
      <c r="LK372" s="47"/>
      <c r="LL372" s="47"/>
      <c r="LM372" s="47"/>
      <c r="LN372" s="47"/>
      <c r="LO372" s="47"/>
      <c r="LP372" s="47"/>
      <c r="LQ372" s="47"/>
      <c r="LR372" s="47"/>
      <c r="LS372" s="47"/>
      <c r="LT372" s="47"/>
      <c r="LU372" s="47"/>
      <c r="LV372" s="47"/>
      <c r="LW372" s="47"/>
      <c r="LX372" s="47"/>
      <c r="LY372" s="47"/>
      <c r="LZ372" s="47"/>
      <c r="MA372" s="47"/>
      <c r="MB372" s="47"/>
      <c r="MC372" s="47"/>
      <c r="MD372" s="47"/>
      <c r="ME372" s="47"/>
      <c r="MF372" s="47"/>
      <c r="MG372" s="47"/>
      <c r="MH372" s="47"/>
      <c r="MI372" s="47"/>
      <c r="MJ372" s="47"/>
      <c r="MK372" s="47"/>
      <c r="ML372" s="47"/>
      <c r="MM372" s="47"/>
      <c r="MN372" s="47"/>
      <c r="MO372" s="47"/>
      <c r="MP372" s="47"/>
      <c r="MQ372" s="47"/>
      <c r="MR372" s="47"/>
      <c r="MS372" s="47"/>
      <c r="MT372" s="47"/>
      <c r="MU372" s="47"/>
      <c r="MV372" s="47"/>
      <c r="MW372" s="47"/>
      <c r="MX372" s="47"/>
      <c r="MY372" s="47"/>
      <c r="MZ372" s="47"/>
      <c r="NA372" s="47"/>
      <c r="NB372" s="47"/>
      <c r="NC372" s="47"/>
      <c r="ND372" s="47"/>
      <c r="NE372" s="47"/>
      <c r="NF372" s="47"/>
      <c r="NG372" s="47"/>
      <c r="NH372" s="47"/>
      <c r="NI372" s="47"/>
      <c r="NJ372" s="47"/>
      <c r="NK372" s="47"/>
      <c r="NL372" s="47"/>
      <c r="NM372" s="47"/>
      <c r="NN372" s="47"/>
      <c r="NO372" s="47"/>
      <c r="NP372" s="47"/>
      <c r="NQ372" s="47"/>
      <c r="NR372" s="47"/>
      <c r="NS372" s="47"/>
      <c r="NT372" s="47"/>
      <c r="NU372" s="47"/>
      <c r="NV372" s="47"/>
      <c r="NW372" s="47"/>
      <c r="NX372" s="47"/>
      <c r="NY372" s="47"/>
      <c r="NZ372" s="47"/>
      <c r="OA372" s="47"/>
      <c r="OB372" s="47"/>
      <c r="OC372" s="47"/>
      <c r="OD372" s="47"/>
      <c r="OE372" s="47"/>
      <c r="OF372" s="47"/>
      <c r="OG372" s="47"/>
      <c r="OH372" s="47"/>
      <c r="OI372" s="47"/>
      <c r="OJ372" s="47"/>
      <c r="OK372" s="47"/>
      <c r="OL372" s="47"/>
      <c r="OM372" s="47"/>
      <c r="ON372" s="47"/>
      <c r="OO372" s="47"/>
      <c r="OP372" s="47"/>
      <c r="OQ372" s="47"/>
      <c r="OR372" s="47"/>
      <c r="OS372" s="47"/>
      <c r="OT372" s="47"/>
      <c r="OU372" s="47"/>
      <c r="OV372" s="47"/>
      <c r="OW372" s="47"/>
      <c r="OX372" s="47"/>
      <c r="OY372" s="47"/>
      <c r="OZ372" s="47"/>
      <c r="PA372" s="47"/>
      <c r="PB372" s="47"/>
      <c r="PC372" s="47"/>
      <c r="PD372" s="47"/>
      <c r="PE372" s="47"/>
      <c r="PF372" s="47"/>
      <c r="PG372" s="47"/>
      <c r="PH372" s="47"/>
      <c r="PI372" s="47"/>
      <c r="PJ372" s="47"/>
      <c r="PK372" s="47"/>
      <c r="PL372" s="47"/>
      <c r="PM372" s="47"/>
      <c r="PN372" s="47"/>
      <c r="PO372" s="47"/>
      <c r="PP372" s="47"/>
      <c r="PQ372" s="47"/>
      <c r="PR372" s="47"/>
      <c r="PS372" s="47"/>
      <c r="PT372" s="47"/>
      <c r="PU372" s="47"/>
      <c r="PV372" s="47"/>
      <c r="PW372" s="47"/>
      <c r="PX372" s="47"/>
      <c r="PY372" s="47"/>
      <c r="PZ372" s="47"/>
      <c r="QA372" s="47"/>
      <c r="QB372" s="47"/>
      <c r="QC372" s="47"/>
      <c r="QD372" s="47"/>
      <c r="QE372" s="47"/>
      <c r="QF372" s="47"/>
      <c r="QG372" s="47"/>
      <c r="QH372" s="47"/>
      <c r="QI372" s="47"/>
      <c r="QJ372" s="47"/>
      <c r="QK372" s="47"/>
      <c r="QL372" s="47"/>
      <c r="QM372" s="47"/>
      <c r="QN372" s="47"/>
      <c r="QO372" s="47"/>
      <c r="QP372" s="47"/>
      <c r="QQ372" s="47"/>
      <c r="QR372" s="47"/>
      <c r="QS372" s="47"/>
      <c r="QT372" s="47"/>
      <c r="QU372" s="47"/>
      <c r="QV372" s="47"/>
      <c r="QW372" s="47"/>
      <c r="QX372" s="47"/>
      <c r="QY372" s="47"/>
      <c r="QZ372" s="47"/>
      <c r="RA372" s="47"/>
      <c r="RB372" s="47"/>
      <c r="RC372" s="47"/>
      <c r="RD372" s="47"/>
      <c r="RE372" s="47"/>
      <c r="RF372" s="47"/>
      <c r="RG372" s="47"/>
      <c r="RH372" s="47"/>
      <c r="RI372" s="47"/>
      <c r="RJ372" s="47"/>
      <c r="RK372" s="47"/>
      <c r="RL372" s="47"/>
      <c r="RM372" s="47"/>
      <c r="RN372" s="47"/>
      <c r="RO372" s="47"/>
      <c r="RP372" s="47"/>
      <c r="RQ372" s="47"/>
      <c r="RR372" s="47"/>
      <c r="RS372" s="47"/>
      <c r="RT372" s="47"/>
      <c r="RU372" s="47"/>
      <c r="RV372" s="47"/>
      <c r="RW372" s="47"/>
      <c r="RX372" s="47"/>
      <c r="RY372" s="47"/>
      <c r="RZ372" s="47"/>
      <c r="SA372" s="47"/>
    </row>
    <row r="373" spans="1:495" s="48" customFormat="1" ht="15" customHeight="1">
      <c r="A373" s="107" t="s">
        <v>264</v>
      </c>
      <c r="B373" s="112" t="s">
        <v>265</v>
      </c>
      <c r="C373" s="35" t="s">
        <v>4</v>
      </c>
      <c r="D373" s="20">
        <v>6530</v>
      </c>
      <c r="E373" s="20">
        <v>0</v>
      </c>
      <c r="F373" s="20">
        <v>0</v>
      </c>
      <c r="G373" s="1">
        <v>0</v>
      </c>
      <c r="H373" s="94" t="s">
        <v>321</v>
      </c>
      <c r="I373" s="94" t="s">
        <v>369</v>
      </c>
      <c r="J373" s="87" t="s">
        <v>146</v>
      </c>
      <c r="K373" s="78" t="s">
        <v>320</v>
      </c>
      <c r="L373" s="78" t="s">
        <v>298</v>
      </c>
      <c r="M373" s="81">
        <v>809</v>
      </c>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c r="BC373" s="47"/>
      <c r="BD373" s="47"/>
      <c r="BE373" s="47"/>
      <c r="BF373" s="47"/>
      <c r="BG373" s="47"/>
      <c r="BH373" s="47"/>
      <c r="BI373" s="47"/>
      <c r="BJ373" s="47"/>
      <c r="BK373" s="47"/>
      <c r="BL373" s="47"/>
      <c r="BM373" s="47"/>
      <c r="BN373" s="47"/>
      <c r="BO373" s="47"/>
      <c r="BP373" s="47"/>
      <c r="BQ373" s="47"/>
      <c r="BR373" s="47"/>
      <c r="BS373" s="47"/>
      <c r="BT373" s="47"/>
      <c r="BU373" s="47"/>
      <c r="BV373" s="47"/>
      <c r="BW373" s="47"/>
      <c r="BX373" s="47"/>
      <c r="BY373" s="47"/>
      <c r="BZ373" s="47"/>
      <c r="CA373" s="47"/>
      <c r="CB373" s="47"/>
      <c r="CC373" s="47"/>
      <c r="CD373" s="47"/>
      <c r="CE373" s="47"/>
      <c r="CF373" s="47"/>
      <c r="CG373" s="47"/>
      <c r="CH373" s="47"/>
      <c r="CI373" s="47"/>
      <c r="CJ373" s="47"/>
      <c r="CK373" s="47"/>
      <c r="CL373" s="47"/>
      <c r="CM373" s="47"/>
      <c r="CN373" s="47"/>
      <c r="CO373" s="47"/>
      <c r="CP373" s="47"/>
      <c r="CQ373" s="47"/>
      <c r="CR373" s="47"/>
      <c r="CS373" s="47"/>
      <c r="CT373" s="47"/>
      <c r="CU373" s="47"/>
      <c r="CV373" s="47"/>
      <c r="CW373" s="47"/>
      <c r="CX373" s="47"/>
      <c r="CY373" s="47"/>
      <c r="CZ373" s="47"/>
      <c r="DA373" s="47"/>
      <c r="DB373" s="47"/>
      <c r="DC373" s="47"/>
      <c r="DD373" s="47"/>
      <c r="DE373" s="47"/>
      <c r="DF373" s="47"/>
      <c r="DG373" s="47"/>
      <c r="DH373" s="47"/>
      <c r="DI373" s="47"/>
      <c r="DJ373" s="47"/>
      <c r="DK373" s="47"/>
      <c r="DL373" s="47"/>
      <c r="DM373" s="47"/>
      <c r="DN373" s="47"/>
      <c r="DO373" s="47"/>
      <c r="DP373" s="47"/>
      <c r="DQ373" s="47"/>
      <c r="DR373" s="47"/>
      <c r="DS373" s="47"/>
      <c r="DT373" s="47"/>
      <c r="DU373" s="47"/>
      <c r="DV373" s="47"/>
      <c r="DW373" s="47"/>
      <c r="DX373" s="47"/>
      <c r="DY373" s="47"/>
      <c r="DZ373" s="47"/>
      <c r="EA373" s="47"/>
      <c r="EB373" s="47"/>
      <c r="EC373" s="47"/>
      <c r="ED373" s="47"/>
      <c r="EE373" s="47"/>
      <c r="EF373" s="47"/>
      <c r="EG373" s="47"/>
      <c r="EH373" s="47"/>
      <c r="EI373" s="47"/>
      <c r="EJ373" s="47"/>
      <c r="EK373" s="47"/>
      <c r="EL373" s="47"/>
      <c r="EM373" s="47"/>
      <c r="EN373" s="47"/>
      <c r="EO373" s="47"/>
      <c r="EP373" s="47"/>
      <c r="EQ373" s="47"/>
      <c r="ER373" s="47"/>
      <c r="ES373" s="47"/>
      <c r="ET373" s="47"/>
      <c r="EU373" s="47"/>
      <c r="EV373" s="47"/>
      <c r="EW373" s="47"/>
      <c r="EX373" s="47"/>
      <c r="EY373" s="47"/>
      <c r="EZ373" s="47"/>
      <c r="FA373" s="47"/>
      <c r="FB373" s="47"/>
      <c r="FC373" s="47"/>
      <c r="FD373" s="47"/>
      <c r="FE373" s="47"/>
      <c r="FF373" s="47"/>
      <c r="FG373" s="47"/>
      <c r="FH373" s="47"/>
      <c r="FI373" s="47"/>
      <c r="FJ373" s="47"/>
      <c r="FK373" s="47"/>
      <c r="FL373" s="47"/>
      <c r="FM373" s="47"/>
      <c r="FN373" s="47"/>
      <c r="FO373" s="47"/>
      <c r="FP373" s="47"/>
      <c r="FQ373" s="47"/>
      <c r="FR373" s="47"/>
      <c r="FS373" s="47"/>
      <c r="FT373" s="47"/>
      <c r="FU373" s="47"/>
      <c r="FV373" s="47"/>
      <c r="FW373" s="47"/>
      <c r="FX373" s="47"/>
      <c r="FY373" s="47"/>
      <c r="FZ373" s="47"/>
      <c r="GA373" s="47"/>
      <c r="GB373" s="47"/>
      <c r="GC373" s="47"/>
      <c r="GD373" s="47"/>
      <c r="GE373" s="47"/>
      <c r="GF373" s="47"/>
      <c r="GG373" s="47"/>
      <c r="GH373" s="47"/>
      <c r="GI373" s="47"/>
      <c r="GJ373" s="47"/>
      <c r="GK373" s="47"/>
      <c r="GL373" s="47"/>
      <c r="GM373" s="47"/>
      <c r="GN373" s="47"/>
      <c r="GO373" s="47"/>
      <c r="GP373" s="47"/>
      <c r="GQ373" s="47"/>
      <c r="GR373" s="47"/>
      <c r="GS373" s="47"/>
      <c r="GT373" s="47"/>
      <c r="GU373" s="47"/>
      <c r="GV373" s="47"/>
      <c r="GW373" s="47"/>
      <c r="GX373" s="47"/>
      <c r="GY373" s="47"/>
      <c r="GZ373" s="47"/>
      <c r="HA373" s="47"/>
      <c r="HB373" s="47"/>
      <c r="HC373" s="47"/>
      <c r="HD373" s="47"/>
      <c r="HE373" s="47"/>
      <c r="HF373" s="47"/>
      <c r="HG373" s="47"/>
      <c r="HH373" s="47"/>
      <c r="HI373" s="47"/>
      <c r="HJ373" s="47"/>
      <c r="HK373" s="47"/>
      <c r="HL373" s="47"/>
      <c r="HM373" s="47"/>
      <c r="HN373" s="47"/>
      <c r="HO373" s="47"/>
      <c r="HP373" s="47"/>
      <c r="HQ373" s="47"/>
      <c r="HR373" s="47"/>
      <c r="HS373" s="47"/>
      <c r="HT373" s="47"/>
      <c r="HU373" s="47"/>
      <c r="HV373" s="47"/>
      <c r="HW373" s="47"/>
      <c r="HX373" s="47"/>
      <c r="HY373" s="47"/>
      <c r="HZ373" s="47"/>
      <c r="IA373" s="47"/>
      <c r="IB373" s="47"/>
      <c r="IC373" s="47"/>
      <c r="ID373" s="47"/>
      <c r="IE373" s="47"/>
      <c r="IF373" s="47"/>
      <c r="IG373" s="47"/>
      <c r="IH373" s="47"/>
      <c r="II373" s="47"/>
      <c r="IJ373" s="47"/>
      <c r="IK373" s="47"/>
      <c r="IL373" s="47"/>
      <c r="IM373" s="47"/>
      <c r="IN373" s="47"/>
      <c r="IO373" s="47"/>
      <c r="IP373" s="47"/>
      <c r="IQ373" s="47"/>
      <c r="IR373" s="47"/>
      <c r="IS373" s="47"/>
      <c r="IT373" s="47"/>
      <c r="IU373" s="47"/>
      <c r="IV373" s="47"/>
      <c r="IW373" s="47"/>
      <c r="IX373" s="47"/>
      <c r="IY373" s="47"/>
      <c r="IZ373" s="47"/>
      <c r="JA373" s="47"/>
      <c r="JB373" s="47"/>
      <c r="JC373" s="47"/>
      <c r="JD373" s="47"/>
      <c r="JE373" s="47"/>
      <c r="JF373" s="47"/>
      <c r="JG373" s="47"/>
      <c r="JH373" s="47"/>
      <c r="JI373" s="47"/>
      <c r="JJ373" s="47"/>
      <c r="JK373" s="47"/>
      <c r="JL373" s="47"/>
      <c r="JM373" s="47"/>
      <c r="JN373" s="47"/>
      <c r="JO373" s="47"/>
      <c r="JP373" s="47"/>
      <c r="JQ373" s="47"/>
      <c r="JR373" s="47"/>
      <c r="JS373" s="47"/>
      <c r="JT373" s="47"/>
      <c r="JU373" s="47"/>
      <c r="JV373" s="47"/>
      <c r="JW373" s="47"/>
      <c r="JX373" s="47"/>
      <c r="JY373" s="47"/>
      <c r="JZ373" s="47"/>
      <c r="KA373" s="47"/>
      <c r="KB373" s="47"/>
      <c r="KC373" s="47"/>
      <c r="KD373" s="47"/>
      <c r="KE373" s="47"/>
      <c r="KF373" s="47"/>
      <c r="KG373" s="47"/>
      <c r="KH373" s="47"/>
      <c r="KI373" s="47"/>
      <c r="KJ373" s="47"/>
      <c r="KK373" s="47"/>
      <c r="KL373" s="47"/>
      <c r="KM373" s="47"/>
      <c r="KN373" s="47"/>
      <c r="KO373" s="47"/>
      <c r="KP373" s="47"/>
      <c r="KQ373" s="47"/>
      <c r="KR373" s="47"/>
      <c r="KS373" s="47"/>
      <c r="KT373" s="47"/>
      <c r="KU373" s="47"/>
      <c r="KV373" s="47"/>
      <c r="KW373" s="47"/>
      <c r="KX373" s="47"/>
      <c r="KY373" s="47"/>
      <c r="KZ373" s="47"/>
      <c r="LA373" s="47"/>
      <c r="LB373" s="47"/>
      <c r="LC373" s="47"/>
      <c r="LD373" s="47"/>
      <c r="LE373" s="47"/>
      <c r="LF373" s="47"/>
      <c r="LG373" s="47"/>
      <c r="LH373" s="47"/>
      <c r="LI373" s="47"/>
      <c r="LJ373" s="47"/>
      <c r="LK373" s="47"/>
      <c r="LL373" s="47"/>
      <c r="LM373" s="47"/>
      <c r="LN373" s="47"/>
      <c r="LO373" s="47"/>
      <c r="LP373" s="47"/>
      <c r="LQ373" s="47"/>
      <c r="LR373" s="47"/>
      <c r="LS373" s="47"/>
      <c r="LT373" s="47"/>
      <c r="LU373" s="47"/>
      <c r="LV373" s="47"/>
      <c r="LW373" s="47"/>
      <c r="LX373" s="47"/>
      <c r="LY373" s="47"/>
      <c r="LZ373" s="47"/>
      <c r="MA373" s="47"/>
      <c r="MB373" s="47"/>
      <c r="MC373" s="47"/>
      <c r="MD373" s="47"/>
      <c r="ME373" s="47"/>
      <c r="MF373" s="47"/>
      <c r="MG373" s="47"/>
      <c r="MH373" s="47"/>
      <c r="MI373" s="47"/>
      <c r="MJ373" s="47"/>
      <c r="MK373" s="47"/>
      <c r="ML373" s="47"/>
      <c r="MM373" s="47"/>
      <c r="MN373" s="47"/>
      <c r="MO373" s="47"/>
      <c r="MP373" s="47"/>
      <c r="MQ373" s="47"/>
      <c r="MR373" s="47"/>
      <c r="MS373" s="47"/>
      <c r="MT373" s="47"/>
      <c r="MU373" s="47"/>
      <c r="MV373" s="47"/>
      <c r="MW373" s="47"/>
      <c r="MX373" s="47"/>
      <c r="MY373" s="47"/>
      <c r="MZ373" s="47"/>
      <c r="NA373" s="47"/>
      <c r="NB373" s="47"/>
      <c r="NC373" s="47"/>
      <c r="ND373" s="47"/>
      <c r="NE373" s="47"/>
      <c r="NF373" s="47"/>
      <c r="NG373" s="47"/>
      <c r="NH373" s="47"/>
      <c r="NI373" s="47"/>
      <c r="NJ373" s="47"/>
      <c r="NK373" s="47"/>
      <c r="NL373" s="47"/>
      <c r="NM373" s="47"/>
      <c r="NN373" s="47"/>
      <c r="NO373" s="47"/>
      <c r="NP373" s="47"/>
      <c r="NQ373" s="47"/>
      <c r="NR373" s="47"/>
      <c r="NS373" s="47"/>
      <c r="NT373" s="47"/>
      <c r="NU373" s="47"/>
      <c r="NV373" s="47"/>
      <c r="NW373" s="47"/>
      <c r="NX373" s="47"/>
      <c r="NY373" s="47"/>
      <c r="NZ373" s="47"/>
      <c r="OA373" s="47"/>
      <c r="OB373" s="47"/>
      <c r="OC373" s="47"/>
      <c r="OD373" s="47"/>
      <c r="OE373" s="47"/>
      <c r="OF373" s="47"/>
      <c r="OG373" s="47"/>
      <c r="OH373" s="47"/>
      <c r="OI373" s="47"/>
      <c r="OJ373" s="47"/>
      <c r="OK373" s="47"/>
      <c r="OL373" s="47"/>
      <c r="OM373" s="47"/>
      <c r="ON373" s="47"/>
      <c r="OO373" s="47"/>
      <c r="OP373" s="47"/>
      <c r="OQ373" s="47"/>
      <c r="OR373" s="47"/>
      <c r="OS373" s="47"/>
      <c r="OT373" s="47"/>
      <c r="OU373" s="47"/>
      <c r="OV373" s="47"/>
      <c r="OW373" s="47"/>
      <c r="OX373" s="47"/>
      <c r="OY373" s="47"/>
      <c r="OZ373" s="47"/>
      <c r="PA373" s="47"/>
      <c r="PB373" s="47"/>
      <c r="PC373" s="47"/>
      <c r="PD373" s="47"/>
      <c r="PE373" s="47"/>
      <c r="PF373" s="47"/>
      <c r="PG373" s="47"/>
      <c r="PH373" s="47"/>
      <c r="PI373" s="47"/>
      <c r="PJ373" s="47"/>
      <c r="PK373" s="47"/>
      <c r="PL373" s="47"/>
      <c r="PM373" s="47"/>
      <c r="PN373" s="47"/>
      <c r="PO373" s="47"/>
      <c r="PP373" s="47"/>
      <c r="PQ373" s="47"/>
      <c r="PR373" s="47"/>
      <c r="PS373" s="47"/>
      <c r="PT373" s="47"/>
      <c r="PU373" s="47"/>
      <c r="PV373" s="47"/>
      <c r="PW373" s="47"/>
      <c r="PX373" s="47"/>
      <c r="PY373" s="47"/>
      <c r="PZ373" s="47"/>
      <c r="QA373" s="47"/>
      <c r="QB373" s="47"/>
      <c r="QC373" s="47"/>
      <c r="QD373" s="47"/>
      <c r="QE373" s="47"/>
      <c r="QF373" s="47"/>
      <c r="QG373" s="47"/>
      <c r="QH373" s="47"/>
      <c r="QI373" s="47"/>
      <c r="QJ373" s="47"/>
      <c r="QK373" s="47"/>
      <c r="QL373" s="47"/>
      <c r="QM373" s="47"/>
      <c r="QN373" s="47"/>
      <c r="QO373" s="47"/>
      <c r="QP373" s="47"/>
      <c r="QQ373" s="47"/>
      <c r="QR373" s="47"/>
      <c r="QS373" s="47"/>
      <c r="QT373" s="47"/>
      <c r="QU373" s="47"/>
      <c r="QV373" s="47"/>
      <c r="QW373" s="47"/>
      <c r="QX373" s="47"/>
      <c r="QY373" s="47"/>
      <c r="QZ373" s="47"/>
      <c r="RA373" s="47"/>
      <c r="RB373" s="47"/>
      <c r="RC373" s="47"/>
      <c r="RD373" s="47"/>
      <c r="RE373" s="47"/>
      <c r="RF373" s="47"/>
      <c r="RG373" s="47"/>
      <c r="RH373" s="47"/>
      <c r="RI373" s="47"/>
      <c r="RJ373" s="47"/>
      <c r="RK373" s="47"/>
      <c r="RL373" s="47"/>
      <c r="RM373" s="47"/>
      <c r="RN373" s="47"/>
      <c r="RO373" s="47"/>
      <c r="RP373" s="47"/>
      <c r="RQ373" s="47"/>
      <c r="RR373" s="47"/>
      <c r="RS373" s="47"/>
      <c r="RT373" s="47"/>
      <c r="RU373" s="47"/>
      <c r="RV373" s="47"/>
      <c r="RW373" s="47"/>
      <c r="RX373" s="47"/>
      <c r="RY373" s="47"/>
      <c r="RZ373" s="47"/>
      <c r="SA373" s="47"/>
    </row>
    <row r="374" spans="1:495" s="48" customFormat="1" ht="15" customHeight="1">
      <c r="A374" s="107"/>
      <c r="B374" s="112"/>
      <c r="C374" s="35" t="s">
        <v>5</v>
      </c>
      <c r="D374" s="20">
        <v>6530</v>
      </c>
      <c r="E374" s="20">
        <v>0</v>
      </c>
      <c r="F374" s="20">
        <v>0</v>
      </c>
      <c r="G374" s="1">
        <v>0</v>
      </c>
      <c r="H374" s="85"/>
      <c r="I374" s="85"/>
      <c r="J374" s="88"/>
      <c r="K374" s="79"/>
      <c r="L374" s="79"/>
      <c r="M374" s="82"/>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c r="BC374" s="47"/>
      <c r="BD374" s="47"/>
      <c r="BE374" s="47"/>
      <c r="BF374" s="47"/>
      <c r="BG374" s="47"/>
      <c r="BH374" s="47"/>
      <c r="BI374" s="47"/>
      <c r="BJ374" s="47"/>
      <c r="BK374" s="47"/>
      <c r="BL374" s="47"/>
      <c r="BM374" s="47"/>
      <c r="BN374" s="47"/>
      <c r="BO374" s="47"/>
      <c r="BP374" s="47"/>
      <c r="BQ374" s="47"/>
      <c r="BR374" s="47"/>
      <c r="BS374" s="47"/>
      <c r="BT374" s="47"/>
      <c r="BU374" s="47"/>
      <c r="BV374" s="47"/>
      <c r="BW374" s="47"/>
      <c r="BX374" s="47"/>
      <c r="BY374" s="47"/>
      <c r="BZ374" s="47"/>
      <c r="CA374" s="47"/>
      <c r="CB374" s="47"/>
      <c r="CC374" s="47"/>
      <c r="CD374" s="47"/>
      <c r="CE374" s="47"/>
      <c r="CF374" s="47"/>
      <c r="CG374" s="47"/>
      <c r="CH374" s="47"/>
      <c r="CI374" s="47"/>
      <c r="CJ374" s="47"/>
      <c r="CK374" s="47"/>
      <c r="CL374" s="47"/>
      <c r="CM374" s="47"/>
      <c r="CN374" s="47"/>
      <c r="CO374" s="47"/>
      <c r="CP374" s="47"/>
      <c r="CQ374" s="47"/>
      <c r="CR374" s="47"/>
      <c r="CS374" s="47"/>
      <c r="CT374" s="47"/>
      <c r="CU374" s="47"/>
      <c r="CV374" s="47"/>
      <c r="CW374" s="47"/>
      <c r="CX374" s="47"/>
      <c r="CY374" s="47"/>
      <c r="CZ374" s="47"/>
      <c r="DA374" s="47"/>
      <c r="DB374" s="47"/>
      <c r="DC374" s="47"/>
      <c r="DD374" s="47"/>
      <c r="DE374" s="47"/>
      <c r="DF374" s="47"/>
      <c r="DG374" s="47"/>
      <c r="DH374" s="47"/>
      <c r="DI374" s="47"/>
      <c r="DJ374" s="47"/>
      <c r="DK374" s="47"/>
      <c r="DL374" s="47"/>
      <c r="DM374" s="47"/>
      <c r="DN374" s="47"/>
      <c r="DO374" s="47"/>
      <c r="DP374" s="47"/>
      <c r="DQ374" s="47"/>
      <c r="DR374" s="47"/>
      <c r="DS374" s="47"/>
      <c r="DT374" s="47"/>
      <c r="DU374" s="47"/>
      <c r="DV374" s="47"/>
      <c r="DW374" s="47"/>
      <c r="DX374" s="47"/>
      <c r="DY374" s="47"/>
      <c r="DZ374" s="47"/>
      <c r="EA374" s="47"/>
      <c r="EB374" s="47"/>
      <c r="EC374" s="47"/>
      <c r="ED374" s="47"/>
      <c r="EE374" s="47"/>
      <c r="EF374" s="47"/>
      <c r="EG374" s="47"/>
      <c r="EH374" s="47"/>
      <c r="EI374" s="47"/>
      <c r="EJ374" s="47"/>
      <c r="EK374" s="47"/>
      <c r="EL374" s="47"/>
      <c r="EM374" s="47"/>
      <c r="EN374" s="47"/>
      <c r="EO374" s="47"/>
      <c r="EP374" s="47"/>
      <c r="EQ374" s="47"/>
      <c r="ER374" s="47"/>
      <c r="ES374" s="47"/>
      <c r="ET374" s="47"/>
      <c r="EU374" s="47"/>
      <c r="EV374" s="47"/>
      <c r="EW374" s="47"/>
      <c r="EX374" s="47"/>
      <c r="EY374" s="47"/>
      <c r="EZ374" s="47"/>
      <c r="FA374" s="47"/>
      <c r="FB374" s="47"/>
      <c r="FC374" s="47"/>
      <c r="FD374" s="47"/>
      <c r="FE374" s="47"/>
      <c r="FF374" s="47"/>
      <c r="FG374" s="47"/>
      <c r="FH374" s="47"/>
      <c r="FI374" s="47"/>
      <c r="FJ374" s="47"/>
      <c r="FK374" s="47"/>
      <c r="FL374" s="47"/>
      <c r="FM374" s="47"/>
      <c r="FN374" s="47"/>
      <c r="FO374" s="47"/>
      <c r="FP374" s="47"/>
      <c r="FQ374" s="47"/>
      <c r="FR374" s="47"/>
      <c r="FS374" s="47"/>
      <c r="FT374" s="47"/>
      <c r="FU374" s="47"/>
      <c r="FV374" s="47"/>
      <c r="FW374" s="47"/>
      <c r="FX374" s="47"/>
      <c r="FY374" s="47"/>
      <c r="FZ374" s="47"/>
      <c r="GA374" s="47"/>
      <c r="GB374" s="47"/>
      <c r="GC374" s="47"/>
      <c r="GD374" s="47"/>
      <c r="GE374" s="47"/>
      <c r="GF374" s="47"/>
      <c r="GG374" s="47"/>
      <c r="GH374" s="47"/>
      <c r="GI374" s="47"/>
      <c r="GJ374" s="47"/>
      <c r="GK374" s="47"/>
      <c r="GL374" s="47"/>
      <c r="GM374" s="47"/>
      <c r="GN374" s="47"/>
      <c r="GO374" s="47"/>
      <c r="GP374" s="47"/>
      <c r="GQ374" s="47"/>
      <c r="GR374" s="47"/>
      <c r="GS374" s="47"/>
      <c r="GT374" s="47"/>
      <c r="GU374" s="47"/>
      <c r="GV374" s="47"/>
      <c r="GW374" s="47"/>
      <c r="GX374" s="47"/>
      <c r="GY374" s="47"/>
      <c r="GZ374" s="47"/>
      <c r="HA374" s="47"/>
      <c r="HB374" s="47"/>
      <c r="HC374" s="47"/>
      <c r="HD374" s="47"/>
      <c r="HE374" s="47"/>
      <c r="HF374" s="47"/>
      <c r="HG374" s="47"/>
      <c r="HH374" s="47"/>
      <c r="HI374" s="47"/>
      <c r="HJ374" s="47"/>
      <c r="HK374" s="47"/>
      <c r="HL374" s="47"/>
      <c r="HM374" s="47"/>
      <c r="HN374" s="47"/>
      <c r="HO374" s="47"/>
      <c r="HP374" s="47"/>
      <c r="HQ374" s="47"/>
      <c r="HR374" s="47"/>
      <c r="HS374" s="47"/>
      <c r="HT374" s="47"/>
      <c r="HU374" s="47"/>
      <c r="HV374" s="47"/>
      <c r="HW374" s="47"/>
      <c r="HX374" s="47"/>
      <c r="HY374" s="47"/>
      <c r="HZ374" s="47"/>
      <c r="IA374" s="47"/>
      <c r="IB374" s="47"/>
      <c r="IC374" s="47"/>
      <c r="ID374" s="47"/>
      <c r="IE374" s="47"/>
      <c r="IF374" s="47"/>
      <c r="IG374" s="47"/>
      <c r="IH374" s="47"/>
      <c r="II374" s="47"/>
      <c r="IJ374" s="47"/>
      <c r="IK374" s="47"/>
      <c r="IL374" s="47"/>
      <c r="IM374" s="47"/>
      <c r="IN374" s="47"/>
      <c r="IO374" s="47"/>
      <c r="IP374" s="47"/>
      <c r="IQ374" s="47"/>
      <c r="IR374" s="47"/>
      <c r="IS374" s="47"/>
      <c r="IT374" s="47"/>
      <c r="IU374" s="47"/>
      <c r="IV374" s="47"/>
      <c r="IW374" s="47"/>
      <c r="IX374" s="47"/>
      <c r="IY374" s="47"/>
      <c r="IZ374" s="47"/>
      <c r="JA374" s="47"/>
      <c r="JB374" s="47"/>
      <c r="JC374" s="47"/>
      <c r="JD374" s="47"/>
      <c r="JE374" s="47"/>
      <c r="JF374" s="47"/>
      <c r="JG374" s="47"/>
      <c r="JH374" s="47"/>
      <c r="JI374" s="47"/>
      <c r="JJ374" s="47"/>
      <c r="JK374" s="47"/>
      <c r="JL374" s="47"/>
      <c r="JM374" s="47"/>
      <c r="JN374" s="47"/>
      <c r="JO374" s="47"/>
      <c r="JP374" s="47"/>
      <c r="JQ374" s="47"/>
      <c r="JR374" s="47"/>
      <c r="JS374" s="47"/>
      <c r="JT374" s="47"/>
      <c r="JU374" s="47"/>
      <c r="JV374" s="47"/>
      <c r="JW374" s="47"/>
      <c r="JX374" s="47"/>
      <c r="JY374" s="47"/>
      <c r="JZ374" s="47"/>
      <c r="KA374" s="47"/>
      <c r="KB374" s="47"/>
      <c r="KC374" s="47"/>
      <c r="KD374" s="47"/>
      <c r="KE374" s="47"/>
      <c r="KF374" s="47"/>
      <c r="KG374" s="47"/>
      <c r="KH374" s="47"/>
      <c r="KI374" s="47"/>
      <c r="KJ374" s="47"/>
      <c r="KK374" s="47"/>
      <c r="KL374" s="47"/>
      <c r="KM374" s="47"/>
      <c r="KN374" s="47"/>
      <c r="KO374" s="47"/>
      <c r="KP374" s="47"/>
      <c r="KQ374" s="47"/>
      <c r="KR374" s="47"/>
      <c r="KS374" s="47"/>
      <c r="KT374" s="47"/>
      <c r="KU374" s="47"/>
      <c r="KV374" s="47"/>
      <c r="KW374" s="47"/>
      <c r="KX374" s="47"/>
      <c r="KY374" s="47"/>
      <c r="KZ374" s="47"/>
      <c r="LA374" s="47"/>
      <c r="LB374" s="47"/>
      <c r="LC374" s="47"/>
      <c r="LD374" s="47"/>
      <c r="LE374" s="47"/>
      <c r="LF374" s="47"/>
      <c r="LG374" s="47"/>
      <c r="LH374" s="47"/>
      <c r="LI374" s="47"/>
      <c r="LJ374" s="47"/>
      <c r="LK374" s="47"/>
      <c r="LL374" s="47"/>
      <c r="LM374" s="47"/>
      <c r="LN374" s="47"/>
      <c r="LO374" s="47"/>
      <c r="LP374" s="47"/>
      <c r="LQ374" s="47"/>
      <c r="LR374" s="47"/>
      <c r="LS374" s="47"/>
      <c r="LT374" s="47"/>
      <c r="LU374" s="47"/>
      <c r="LV374" s="47"/>
      <c r="LW374" s="47"/>
      <c r="LX374" s="47"/>
      <c r="LY374" s="47"/>
      <c r="LZ374" s="47"/>
      <c r="MA374" s="47"/>
      <c r="MB374" s="47"/>
      <c r="MC374" s="47"/>
      <c r="MD374" s="47"/>
      <c r="ME374" s="47"/>
      <c r="MF374" s="47"/>
      <c r="MG374" s="47"/>
      <c r="MH374" s="47"/>
      <c r="MI374" s="47"/>
      <c r="MJ374" s="47"/>
      <c r="MK374" s="47"/>
      <c r="ML374" s="47"/>
      <c r="MM374" s="47"/>
      <c r="MN374" s="47"/>
      <c r="MO374" s="47"/>
      <c r="MP374" s="47"/>
      <c r="MQ374" s="47"/>
      <c r="MR374" s="47"/>
      <c r="MS374" s="47"/>
      <c r="MT374" s="47"/>
      <c r="MU374" s="47"/>
      <c r="MV374" s="47"/>
      <c r="MW374" s="47"/>
      <c r="MX374" s="47"/>
      <c r="MY374" s="47"/>
      <c r="MZ374" s="47"/>
      <c r="NA374" s="47"/>
      <c r="NB374" s="47"/>
      <c r="NC374" s="47"/>
      <c r="ND374" s="47"/>
      <c r="NE374" s="47"/>
      <c r="NF374" s="47"/>
      <c r="NG374" s="47"/>
      <c r="NH374" s="47"/>
      <c r="NI374" s="47"/>
      <c r="NJ374" s="47"/>
      <c r="NK374" s="47"/>
      <c r="NL374" s="47"/>
      <c r="NM374" s="47"/>
      <c r="NN374" s="47"/>
      <c r="NO374" s="47"/>
      <c r="NP374" s="47"/>
      <c r="NQ374" s="47"/>
      <c r="NR374" s="47"/>
      <c r="NS374" s="47"/>
      <c r="NT374" s="47"/>
      <c r="NU374" s="47"/>
      <c r="NV374" s="47"/>
      <c r="NW374" s="47"/>
      <c r="NX374" s="47"/>
      <c r="NY374" s="47"/>
      <c r="NZ374" s="47"/>
      <c r="OA374" s="47"/>
      <c r="OB374" s="47"/>
      <c r="OC374" s="47"/>
      <c r="OD374" s="47"/>
      <c r="OE374" s="47"/>
      <c r="OF374" s="47"/>
      <c r="OG374" s="47"/>
      <c r="OH374" s="47"/>
      <c r="OI374" s="47"/>
      <c r="OJ374" s="47"/>
      <c r="OK374" s="47"/>
      <c r="OL374" s="47"/>
      <c r="OM374" s="47"/>
      <c r="ON374" s="47"/>
      <c r="OO374" s="47"/>
      <c r="OP374" s="47"/>
      <c r="OQ374" s="47"/>
      <c r="OR374" s="47"/>
      <c r="OS374" s="47"/>
      <c r="OT374" s="47"/>
      <c r="OU374" s="47"/>
      <c r="OV374" s="47"/>
      <c r="OW374" s="47"/>
      <c r="OX374" s="47"/>
      <c r="OY374" s="47"/>
      <c r="OZ374" s="47"/>
      <c r="PA374" s="47"/>
      <c r="PB374" s="47"/>
      <c r="PC374" s="47"/>
      <c r="PD374" s="47"/>
      <c r="PE374" s="47"/>
      <c r="PF374" s="47"/>
      <c r="PG374" s="47"/>
      <c r="PH374" s="47"/>
      <c r="PI374" s="47"/>
      <c r="PJ374" s="47"/>
      <c r="PK374" s="47"/>
      <c r="PL374" s="47"/>
      <c r="PM374" s="47"/>
      <c r="PN374" s="47"/>
      <c r="PO374" s="47"/>
      <c r="PP374" s="47"/>
      <c r="PQ374" s="47"/>
      <c r="PR374" s="47"/>
      <c r="PS374" s="47"/>
      <c r="PT374" s="47"/>
      <c r="PU374" s="47"/>
      <c r="PV374" s="47"/>
      <c r="PW374" s="47"/>
      <c r="PX374" s="47"/>
      <c r="PY374" s="47"/>
      <c r="PZ374" s="47"/>
      <c r="QA374" s="47"/>
      <c r="QB374" s="47"/>
      <c r="QC374" s="47"/>
      <c r="QD374" s="47"/>
      <c r="QE374" s="47"/>
      <c r="QF374" s="47"/>
      <c r="QG374" s="47"/>
      <c r="QH374" s="47"/>
      <c r="QI374" s="47"/>
      <c r="QJ374" s="47"/>
      <c r="QK374" s="47"/>
      <c r="QL374" s="47"/>
      <c r="QM374" s="47"/>
      <c r="QN374" s="47"/>
      <c r="QO374" s="47"/>
      <c r="QP374" s="47"/>
      <c r="QQ374" s="47"/>
      <c r="QR374" s="47"/>
      <c r="QS374" s="47"/>
      <c r="QT374" s="47"/>
      <c r="QU374" s="47"/>
      <c r="QV374" s="47"/>
      <c r="QW374" s="47"/>
      <c r="QX374" s="47"/>
      <c r="QY374" s="47"/>
      <c r="QZ374" s="47"/>
      <c r="RA374" s="47"/>
      <c r="RB374" s="47"/>
      <c r="RC374" s="47"/>
      <c r="RD374" s="47"/>
      <c r="RE374" s="47"/>
      <c r="RF374" s="47"/>
      <c r="RG374" s="47"/>
      <c r="RH374" s="47"/>
      <c r="RI374" s="47"/>
      <c r="RJ374" s="47"/>
      <c r="RK374" s="47"/>
      <c r="RL374" s="47"/>
      <c r="RM374" s="47"/>
      <c r="RN374" s="47"/>
      <c r="RO374" s="47"/>
      <c r="RP374" s="47"/>
      <c r="RQ374" s="47"/>
      <c r="RR374" s="47"/>
      <c r="RS374" s="47"/>
      <c r="RT374" s="47"/>
      <c r="RU374" s="47"/>
      <c r="RV374" s="47"/>
      <c r="RW374" s="47"/>
      <c r="RX374" s="47"/>
      <c r="RY374" s="47"/>
      <c r="RZ374" s="47"/>
      <c r="SA374" s="47"/>
    </row>
    <row r="375" spans="1:495" s="48" customFormat="1" ht="15" customHeight="1">
      <c r="A375" s="107"/>
      <c r="B375" s="112"/>
      <c r="C375" s="35" t="s">
        <v>6</v>
      </c>
      <c r="D375" s="20">
        <v>0</v>
      </c>
      <c r="E375" s="20">
        <v>0</v>
      </c>
      <c r="F375" s="20">
        <v>0</v>
      </c>
      <c r="G375" s="1">
        <v>0</v>
      </c>
      <c r="H375" s="85"/>
      <c r="I375" s="85"/>
      <c r="J375" s="88"/>
      <c r="K375" s="79"/>
      <c r="L375" s="79"/>
      <c r="M375" s="82"/>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c r="BC375" s="47"/>
      <c r="BD375" s="47"/>
      <c r="BE375" s="47"/>
      <c r="BF375" s="47"/>
      <c r="BG375" s="47"/>
      <c r="BH375" s="47"/>
      <c r="BI375" s="47"/>
      <c r="BJ375" s="47"/>
      <c r="BK375" s="47"/>
      <c r="BL375" s="47"/>
      <c r="BM375" s="47"/>
      <c r="BN375" s="47"/>
      <c r="BO375" s="47"/>
      <c r="BP375" s="47"/>
      <c r="BQ375" s="47"/>
      <c r="BR375" s="47"/>
      <c r="BS375" s="47"/>
      <c r="BT375" s="47"/>
      <c r="BU375" s="47"/>
      <c r="BV375" s="47"/>
      <c r="BW375" s="47"/>
      <c r="BX375" s="47"/>
      <c r="BY375" s="47"/>
      <c r="BZ375" s="47"/>
      <c r="CA375" s="47"/>
      <c r="CB375" s="47"/>
      <c r="CC375" s="47"/>
      <c r="CD375" s="47"/>
      <c r="CE375" s="47"/>
      <c r="CF375" s="47"/>
      <c r="CG375" s="47"/>
      <c r="CH375" s="47"/>
      <c r="CI375" s="47"/>
      <c r="CJ375" s="47"/>
      <c r="CK375" s="47"/>
      <c r="CL375" s="47"/>
      <c r="CM375" s="47"/>
      <c r="CN375" s="47"/>
      <c r="CO375" s="47"/>
      <c r="CP375" s="47"/>
      <c r="CQ375" s="47"/>
      <c r="CR375" s="47"/>
      <c r="CS375" s="47"/>
      <c r="CT375" s="47"/>
      <c r="CU375" s="47"/>
      <c r="CV375" s="47"/>
      <c r="CW375" s="47"/>
      <c r="CX375" s="47"/>
      <c r="CY375" s="47"/>
      <c r="CZ375" s="47"/>
      <c r="DA375" s="47"/>
      <c r="DB375" s="47"/>
      <c r="DC375" s="47"/>
      <c r="DD375" s="47"/>
      <c r="DE375" s="47"/>
      <c r="DF375" s="47"/>
      <c r="DG375" s="47"/>
      <c r="DH375" s="47"/>
      <c r="DI375" s="47"/>
      <c r="DJ375" s="47"/>
      <c r="DK375" s="47"/>
      <c r="DL375" s="47"/>
      <c r="DM375" s="47"/>
      <c r="DN375" s="47"/>
      <c r="DO375" s="47"/>
      <c r="DP375" s="47"/>
      <c r="DQ375" s="47"/>
      <c r="DR375" s="47"/>
      <c r="DS375" s="47"/>
      <c r="DT375" s="47"/>
      <c r="DU375" s="47"/>
      <c r="DV375" s="47"/>
      <c r="DW375" s="47"/>
      <c r="DX375" s="47"/>
      <c r="DY375" s="47"/>
      <c r="DZ375" s="47"/>
      <c r="EA375" s="47"/>
      <c r="EB375" s="47"/>
      <c r="EC375" s="47"/>
      <c r="ED375" s="47"/>
      <c r="EE375" s="47"/>
      <c r="EF375" s="47"/>
      <c r="EG375" s="47"/>
      <c r="EH375" s="47"/>
      <c r="EI375" s="47"/>
      <c r="EJ375" s="47"/>
      <c r="EK375" s="47"/>
      <c r="EL375" s="47"/>
      <c r="EM375" s="47"/>
      <c r="EN375" s="47"/>
      <c r="EO375" s="47"/>
      <c r="EP375" s="47"/>
      <c r="EQ375" s="47"/>
      <c r="ER375" s="47"/>
      <c r="ES375" s="47"/>
      <c r="ET375" s="47"/>
      <c r="EU375" s="47"/>
      <c r="EV375" s="47"/>
      <c r="EW375" s="47"/>
      <c r="EX375" s="47"/>
      <c r="EY375" s="47"/>
      <c r="EZ375" s="47"/>
      <c r="FA375" s="47"/>
      <c r="FB375" s="47"/>
      <c r="FC375" s="47"/>
      <c r="FD375" s="47"/>
      <c r="FE375" s="47"/>
      <c r="FF375" s="47"/>
      <c r="FG375" s="47"/>
      <c r="FH375" s="47"/>
      <c r="FI375" s="47"/>
      <c r="FJ375" s="47"/>
      <c r="FK375" s="47"/>
      <c r="FL375" s="47"/>
      <c r="FM375" s="47"/>
      <c r="FN375" s="47"/>
      <c r="FO375" s="47"/>
      <c r="FP375" s="47"/>
      <c r="FQ375" s="47"/>
      <c r="FR375" s="47"/>
      <c r="FS375" s="47"/>
      <c r="FT375" s="47"/>
      <c r="FU375" s="47"/>
      <c r="FV375" s="47"/>
      <c r="FW375" s="47"/>
      <c r="FX375" s="47"/>
      <c r="FY375" s="47"/>
      <c r="FZ375" s="47"/>
      <c r="GA375" s="47"/>
      <c r="GB375" s="47"/>
      <c r="GC375" s="47"/>
      <c r="GD375" s="47"/>
      <c r="GE375" s="47"/>
      <c r="GF375" s="47"/>
      <c r="GG375" s="47"/>
      <c r="GH375" s="47"/>
      <c r="GI375" s="47"/>
      <c r="GJ375" s="47"/>
      <c r="GK375" s="47"/>
      <c r="GL375" s="47"/>
      <c r="GM375" s="47"/>
      <c r="GN375" s="47"/>
      <c r="GO375" s="47"/>
      <c r="GP375" s="47"/>
      <c r="GQ375" s="47"/>
      <c r="GR375" s="47"/>
      <c r="GS375" s="47"/>
      <c r="GT375" s="47"/>
      <c r="GU375" s="47"/>
      <c r="GV375" s="47"/>
      <c r="GW375" s="47"/>
      <c r="GX375" s="47"/>
      <c r="GY375" s="47"/>
      <c r="GZ375" s="47"/>
      <c r="HA375" s="47"/>
      <c r="HB375" s="47"/>
      <c r="HC375" s="47"/>
      <c r="HD375" s="47"/>
      <c r="HE375" s="47"/>
      <c r="HF375" s="47"/>
      <c r="HG375" s="47"/>
      <c r="HH375" s="47"/>
      <c r="HI375" s="47"/>
      <c r="HJ375" s="47"/>
      <c r="HK375" s="47"/>
      <c r="HL375" s="47"/>
      <c r="HM375" s="47"/>
      <c r="HN375" s="47"/>
      <c r="HO375" s="47"/>
      <c r="HP375" s="47"/>
      <c r="HQ375" s="47"/>
      <c r="HR375" s="47"/>
      <c r="HS375" s="47"/>
      <c r="HT375" s="47"/>
      <c r="HU375" s="47"/>
      <c r="HV375" s="47"/>
      <c r="HW375" s="47"/>
      <c r="HX375" s="47"/>
      <c r="HY375" s="47"/>
      <c r="HZ375" s="47"/>
      <c r="IA375" s="47"/>
      <c r="IB375" s="47"/>
      <c r="IC375" s="47"/>
      <c r="ID375" s="47"/>
      <c r="IE375" s="47"/>
      <c r="IF375" s="47"/>
      <c r="IG375" s="47"/>
      <c r="IH375" s="47"/>
      <c r="II375" s="47"/>
      <c r="IJ375" s="47"/>
      <c r="IK375" s="47"/>
      <c r="IL375" s="47"/>
      <c r="IM375" s="47"/>
      <c r="IN375" s="47"/>
      <c r="IO375" s="47"/>
      <c r="IP375" s="47"/>
      <c r="IQ375" s="47"/>
      <c r="IR375" s="47"/>
      <c r="IS375" s="47"/>
      <c r="IT375" s="47"/>
      <c r="IU375" s="47"/>
      <c r="IV375" s="47"/>
      <c r="IW375" s="47"/>
      <c r="IX375" s="47"/>
      <c r="IY375" s="47"/>
      <c r="IZ375" s="47"/>
      <c r="JA375" s="47"/>
      <c r="JB375" s="47"/>
      <c r="JC375" s="47"/>
      <c r="JD375" s="47"/>
      <c r="JE375" s="47"/>
      <c r="JF375" s="47"/>
      <c r="JG375" s="47"/>
      <c r="JH375" s="47"/>
      <c r="JI375" s="47"/>
      <c r="JJ375" s="47"/>
      <c r="JK375" s="47"/>
      <c r="JL375" s="47"/>
      <c r="JM375" s="47"/>
      <c r="JN375" s="47"/>
      <c r="JO375" s="47"/>
      <c r="JP375" s="47"/>
      <c r="JQ375" s="47"/>
      <c r="JR375" s="47"/>
      <c r="JS375" s="47"/>
      <c r="JT375" s="47"/>
      <c r="JU375" s="47"/>
      <c r="JV375" s="47"/>
      <c r="JW375" s="47"/>
      <c r="JX375" s="47"/>
      <c r="JY375" s="47"/>
      <c r="JZ375" s="47"/>
      <c r="KA375" s="47"/>
      <c r="KB375" s="47"/>
      <c r="KC375" s="47"/>
      <c r="KD375" s="47"/>
      <c r="KE375" s="47"/>
      <c r="KF375" s="47"/>
      <c r="KG375" s="47"/>
      <c r="KH375" s="47"/>
      <c r="KI375" s="47"/>
      <c r="KJ375" s="47"/>
      <c r="KK375" s="47"/>
      <c r="KL375" s="47"/>
      <c r="KM375" s="47"/>
      <c r="KN375" s="47"/>
      <c r="KO375" s="47"/>
      <c r="KP375" s="47"/>
      <c r="KQ375" s="47"/>
      <c r="KR375" s="47"/>
      <c r="KS375" s="47"/>
      <c r="KT375" s="47"/>
      <c r="KU375" s="47"/>
      <c r="KV375" s="47"/>
      <c r="KW375" s="47"/>
      <c r="KX375" s="47"/>
      <c r="KY375" s="47"/>
      <c r="KZ375" s="47"/>
      <c r="LA375" s="47"/>
      <c r="LB375" s="47"/>
      <c r="LC375" s="47"/>
      <c r="LD375" s="47"/>
      <c r="LE375" s="47"/>
      <c r="LF375" s="47"/>
      <c r="LG375" s="47"/>
      <c r="LH375" s="47"/>
      <c r="LI375" s="47"/>
      <c r="LJ375" s="47"/>
      <c r="LK375" s="47"/>
      <c r="LL375" s="47"/>
      <c r="LM375" s="47"/>
      <c r="LN375" s="47"/>
      <c r="LO375" s="47"/>
      <c r="LP375" s="47"/>
      <c r="LQ375" s="47"/>
      <c r="LR375" s="47"/>
      <c r="LS375" s="47"/>
      <c r="LT375" s="47"/>
      <c r="LU375" s="47"/>
      <c r="LV375" s="47"/>
      <c r="LW375" s="47"/>
      <c r="LX375" s="47"/>
      <c r="LY375" s="47"/>
      <c r="LZ375" s="47"/>
      <c r="MA375" s="47"/>
      <c r="MB375" s="47"/>
      <c r="MC375" s="47"/>
      <c r="MD375" s="47"/>
      <c r="ME375" s="47"/>
      <c r="MF375" s="47"/>
      <c r="MG375" s="47"/>
      <c r="MH375" s="47"/>
      <c r="MI375" s="47"/>
      <c r="MJ375" s="47"/>
      <c r="MK375" s="47"/>
      <c r="ML375" s="47"/>
      <c r="MM375" s="47"/>
      <c r="MN375" s="47"/>
      <c r="MO375" s="47"/>
      <c r="MP375" s="47"/>
      <c r="MQ375" s="47"/>
      <c r="MR375" s="47"/>
      <c r="MS375" s="47"/>
      <c r="MT375" s="47"/>
      <c r="MU375" s="47"/>
      <c r="MV375" s="47"/>
      <c r="MW375" s="47"/>
      <c r="MX375" s="47"/>
      <c r="MY375" s="47"/>
      <c r="MZ375" s="47"/>
      <c r="NA375" s="47"/>
      <c r="NB375" s="47"/>
      <c r="NC375" s="47"/>
      <c r="ND375" s="47"/>
      <c r="NE375" s="47"/>
      <c r="NF375" s="47"/>
      <c r="NG375" s="47"/>
      <c r="NH375" s="47"/>
      <c r="NI375" s="47"/>
      <c r="NJ375" s="47"/>
      <c r="NK375" s="47"/>
      <c r="NL375" s="47"/>
      <c r="NM375" s="47"/>
      <c r="NN375" s="47"/>
      <c r="NO375" s="47"/>
      <c r="NP375" s="47"/>
      <c r="NQ375" s="47"/>
      <c r="NR375" s="47"/>
      <c r="NS375" s="47"/>
      <c r="NT375" s="47"/>
      <c r="NU375" s="47"/>
      <c r="NV375" s="47"/>
      <c r="NW375" s="47"/>
      <c r="NX375" s="47"/>
      <c r="NY375" s="47"/>
      <c r="NZ375" s="47"/>
      <c r="OA375" s="47"/>
      <c r="OB375" s="47"/>
      <c r="OC375" s="47"/>
      <c r="OD375" s="47"/>
      <c r="OE375" s="47"/>
      <c r="OF375" s="47"/>
      <c r="OG375" s="47"/>
      <c r="OH375" s="47"/>
      <c r="OI375" s="47"/>
      <c r="OJ375" s="47"/>
      <c r="OK375" s="47"/>
      <c r="OL375" s="47"/>
      <c r="OM375" s="47"/>
      <c r="ON375" s="47"/>
      <c r="OO375" s="47"/>
      <c r="OP375" s="47"/>
      <c r="OQ375" s="47"/>
      <c r="OR375" s="47"/>
      <c r="OS375" s="47"/>
      <c r="OT375" s="47"/>
      <c r="OU375" s="47"/>
      <c r="OV375" s="47"/>
      <c r="OW375" s="47"/>
      <c r="OX375" s="47"/>
      <c r="OY375" s="47"/>
      <c r="OZ375" s="47"/>
      <c r="PA375" s="47"/>
      <c r="PB375" s="47"/>
      <c r="PC375" s="47"/>
      <c r="PD375" s="47"/>
      <c r="PE375" s="47"/>
      <c r="PF375" s="47"/>
      <c r="PG375" s="47"/>
      <c r="PH375" s="47"/>
      <c r="PI375" s="47"/>
      <c r="PJ375" s="47"/>
      <c r="PK375" s="47"/>
      <c r="PL375" s="47"/>
      <c r="PM375" s="47"/>
      <c r="PN375" s="47"/>
      <c r="PO375" s="47"/>
      <c r="PP375" s="47"/>
      <c r="PQ375" s="47"/>
      <c r="PR375" s="47"/>
      <c r="PS375" s="47"/>
      <c r="PT375" s="47"/>
      <c r="PU375" s="47"/>
      <c r="PV375" s="47"/>
      <c r="PW375" s="47"/>
      <c r="PX375" s="47"/>
      <c r="PY375" s="47"/>
      <c r="PZ375" s="47"/>
      <c r="QA375" s="47"/>
      <c r="QB375" s="47"/>
      <c r="QC375" s="47"/>
      <c r="QD375" s="47"/>
      <c r="QE375" s="47"/>
      <c r="QF375" s="47"/>
      <c r="QG375" s="47"/>
      <c r="QH375" s="47"/>
      <c r="QI375" s="47"/>
      <c r="QJ375" s="47"/>
      <c r="QK375" s="47"/>
      <c r="QL375" s="47"/>
      <c r="QM375" s="47"/>
      <c r="QN375" s="47"/>
      <c r="QO375" s="47"/>
      <c r="QP375" s="47"/>
      <c r="QQ375" s="47"/>
      <c r="QR375" s="47"/>
      <c r="QS375" s="47"/>
      <c r="QT375" s="47"/>
      <c r="QU375" s="47"/>
      <c r="QV375" s="47"/>
      <c r="QW375" s="47"/>
      <c r="QX375" s="47"/>
      <c r="QY375" s="47"/>
      <c r="QZ375" s="47"/>
      <c r="RA375" s="47"/>
      <c r="RB375" s="47"/>
      <c r="RC375" s="47"/>
      <c r="RD375" s="47"/>
      <c r="RE375" s="47"/>
      <c r="RF375" s="47"/>
      <c r="RG375" s="47"/>
      <c r="RH375" s="47"/>
      <c r="RI375" s="47"/>
      <c r="RJ375" s="47"/>
      <c r="RK375" s="47"/>
      <c r="RL375" s="47"/>
      <c r="RM375" s="47"/>
      <c r="RN375" s="47"/>
      <c r="RO375" s="47"/>
      <c r="RP375" s="47"/>
      <c r="RQ375" s="47"/>
      <c r="RR375" s="47"/>
      <c r="RS375" s="47"/>
      <c r="RT375" s="47"/>
      <c r="RU375" s="47"/>
      <c r="RV375" s="47"/>
      <c r="RW375" s="47"/>
      <c r="RX375" s="47"/>
      <c r="RY375" s="47"/>
      <c r="RZ375" s="47"/>
      <c r="SA375" s="47"/>
    </row>
    <row r="376" spans="1:495" s="48" customFormat="1" ht="15" customHeight="1">
      <c r="A376" s="107"/>
      <c r="B376" s="112"/>
      <c r="C376" s="35" t="s">
        <v>7</v>
      </c>
      <c r="D376" s="20">
        <v>0</v>
      </c>
      <c r="E376" s="20">
        <v>0</v>
      </c>
      <c r="F376" s="20">
        <v>0</v>
      </c>
      <c r="G376" s="1">
        <v>0</v>
      </c>
      <c r="H376" s="85"/>
      <c r="I376" s="85"/>
      <c r="J376" s="88"/>
      <c r="K376" s="79"/>
      <c r="L376" s="79"/>
      <c r="M376" s="82"/>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c r="BC376" s="47"/>
      <c r="BD376" s="47"/>
      <c r="BE376" s="47"/>
      <c r="BF376" s="47"/>
      <c r="BG376" s="47"/>
      <c r="BH376" s="47"/>
      <c r="BI376" s="47"/>
      <c r="BJ376" s="47"/>
      <c r="BK376" s="47"/>
      <c r="BL376" s="47"/>
      <c r="BM376" s="47"/>
      <c r="BN376" s="47"/>
      <c r="BO376" s="47"/>
      <c r="BP376" s="47"/>
      <c r="BQ376" s="47"/>
      <c r="BR376" s="47"/>
      <c r="BS376" s="47"/>
      <c r="BT376" s="47"/>
      <c r="BU376" s="47"/>
      <c r="BV376" s="47"/>
      <c r="BW376" s="47"/>
      <c r="BX376" s="47"/>
      <c r="BY376" s="47"/>
      <c r="BZ376" s="47"/>
      <c r="CA376" s="47"/>
      <c r="CB376" s="47"/>
      <c r="CC376" s="47"/>
      <c r="CD376" s="47"/>
      <c r="CE376" s="47"/>
      <c r="CF376" s="47"/>
      <c r="CG376" s="47"/>
      <c r="CH376" s="47"/>
      <c r="CI376" s="47"/>
      <c r="CJ376" s="47"/>
      <c r="CK376" s="47"/>
      <c r="CL376" s="47"/>
      <c r="CM376" s="47"/>
      <c r="CN376" s="47"/>
      <c r="CO376" s="47"/>
      <c r="CP376" s="47"/>
      <c r="CQ376" s="47"/>
      <c r="CR376" s="47"/>
      <c r="CS376" s="47"/>
      <c r="CT376" s="47"/>
      <c r="CU376" s="47"/>
      <c r="CV376" s="47"/>
      <c r="CW376" s="47"/>
      <c r="CX376" s="47"/>
      <c r="CY376" s="47"/>
      <c r="CZ376" s="47"/>
      <c r="DA376" s="47"/>
      <c r="DB376" s="47"/>
      <c r="DC376" s="47"/>
      <c r="DD376" s="47"/>
      <c r="DE376" s="47"/>
      <c r="DF376" s="47"/>
      <c r="DG376" s="47"/>
      <c r="DH376" s="47"/>
      <c r="DI376" s="47"/>
      <c r="DJ376" s="47"/>
      <c r="DK376" s="47"/>
      <c r="DL376" s="47"/>
      <c r="DM376" s="47"/>
      <c r="DN376" s="47"/>
      <c r="DO376" s="47"/>
      <c r="DP376" s="47"/>
      <c r="DQ376" s="47"/>
      <c r="DR376" s="47"/>
      <c r="DS376" s="47"/>
      <c r="DT376" s="47"/>
      <c r="DU376" s="47"/>
      <c r="DV376" s="47"/>
      <c r="DW376" s="47"/>
      <c r="DX376" s="47"/>
      <c r="DY376" s="47"/>
      <c r="DZ376" s="47"/>
      <c r="EA376" s="47"/>
      <c r="EB376" s="47"/>
      <c r="EC376" s="47"/>
      <c r="ED376" s="47"/>
      <c r="EE376" s="47"/>
      <c r="EF376" s="47"/>
      <c r="EG376" s="47"/>
      <c r="EH376" s="47"/>
      <c r="EI376" s="47"/>
      <c r="EJ376" s="47"/>
      <c r="EK376" s="47"/>
      <c r="EL376" s="47"/>
      <c r="EM376" s="47"/>
      <c r="EN376" s="47"/>
      <c r="EO376" s="47"/>
      <c r="EP376" s="47"/>
      <c r="EQ376" s="47"/>
      <c r="ER376" s="47"/>
      <c r="ES376" s="47"/>
      <c r="ET376" s="47"/>
      <c r="EU376" s="47"/>
      <c r="EV376" s="47"/>
      <c r="EW376" s="47"/>
      <c r="EX376" s="47"/>
      <c r="EY376" s="47"/>
      <c r="EZ376" s="47"/>
      <c r="FA376" s="47"/>
      <c r="FB376" s="47"/>
      <c r="FC376" s="47"/>
      <c r="FD376" s="47"/>
      <c r="FE376" s="47"/>
      <c r="FF376" s="47"/>
      <c r="FG376" s="47"/>
      <c r="FH376" s="47"/>
      <c r="FI376" s="47"/>
      <c r="FJ376" s="47"/>
      <c r="FK376" s="47"/>
      <c r="FL376" s="47"/>
      <c r="FM376" s="47"/>
      <c r="FN376" s="47"/>
      <c r="FO376" s="47"/>
      <c r="FP376" s="47"/>
      <c r="FQ376" s="47"/>
      <c r="FR376" s="47"/>
      <c r="FS376" s="47"/>
      <c r="FT376" s="47"/>
      <c r="FU376" s="47"/>
      <c r="FV376" s="47"/>
      <c r="FW376" s="47"/>
      <c r="FX376" s="47"/>
      <c r="FY376" s="47"/>
      <c r="FZ376" s="47"/>
      <c r="GA376" s="47"/>
      <c r="GB376" s="47"/>
      <c r="GC376" s="47"/>
      <c r="GD376" s="47"/>
      <c r="GE376" s="47"/>
      <c r="GF376" s="47"/>
      <c r="GG376" s="47"/>
      <c r="GH376" s="47"/>
      <c r="GI376" s="47"/>
      <c r="GJ376" s="47"/>
      <c r="GK376" s="47"/>
      <c r="GL376" s="47"/>
      <c r="GM376" s="47"/>
      <c r="GN376" s="47"/>
      <c r="GO376" s="47"/>
      <c r="GP376" s="47"/>
      <c r="GQ376" s="47"/>
      <c r="GR376" s="47"/>
      <c r="GS376" s="47"/>
      <c r="GT376" s="47"/>
      <c r="GU376" s="47"/>
      <c r="GV376" s="47"/>
      <c r="GW376" s="47"/>
      <c r="GX376" s="47"/>
      <c r="GY376" s="47"/>
      <c r="GZ376" s="47"/>
      <c r="HA376" s="47"/>
      <c r="HB376" s="47"/>
      <c r="HC376" s="47"/>
      <c r="HD376" s="47"/>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c r="IH376" s="47"/>
      <c r="II376" s="47"/>
      <c r="IJ376" s="47"/>
      <c r="IK376" s="47"/>
      <c r="IL376" s="47"/>
      <c r="IM376" s="47"/>
      <c r="IN376" s="47"/>
      <c r="IO376" s="47"/>
      <c r="IP376" s="47"/>
      <c r="IQ376" s="47"/>
      <c r="IR376" s="47"/>
      <c r="IS376" s="47"/>
      <c r="IT376" s="47"/>
      <c r="IU376" s="47"/>
      <c r="IV376" s="47"/>
      <c r="IW376" s="47"/>
      <c r="IX376" s="47"/>
      <c r="IY376" s="47"/>
      <c r="IZ376" s="47"/>
      <c r="JA376" s="47"/>
      <c r="JB376" s="47"/>
      <c r="JC376" s="47"/>
      <c r="JD376" s="47"/>
      <c r="JE376" s="47"/>
      <c r="JF376" s="47"/>
      <c r="JG376" s="47"/>
      <c r="JH376" s="47"/>
      <c r="JI376" s="47"/>
      <c r="JJ376" s="47"/>
      <c r="JK376" s="47"/>
      <c r="JL376" s="47"/>
      <c r="JM376" s="47"/>
      <c r="JN376" s="47"/>
      <c r="JO376" s="47"/>
      <c r="JP376" s="47"/>
      <c r="JQ376" s="47"/>
      <c r="JR376" s="47"/>
      <c r="JS376" s="47"/>
      <c r="JT376" s="47"/>
      <c r="JU376" s="47"/>
      <c r="JV376" s="47"/>
      <c r="JW376" s="47"/>
      <c r="JX376" s="47"/>
      <c r="JY376" s="47"/>
      <c r="JZ376" s="47"/>
      <c r="KA376" s="47"/>
      <c r="KB376" s="47"/>
      <c r="KC376" s="47"/>
      <c r="KD376" s="47"/>
      <c r="KE376" s="47"/>
      <c r="KF376" s="47"/>
      <c r="KG376" s="47"/>
      <c r="KH376" s="47"/>
      <c r="KI376" s="47"/>
      <c r="KJ376" s="47"/>
      <c r="KK376" s="47"/>
      <c r="KL376" s="47"/>
      <c r="KM376" s="47"/>
      <c r="KN376" s="47"/>
      <c r="KO376" s="47"/>
      <c r="KP376" s="47"/>
      <c r="KQ376" s="47"/>
      <c r="KR376" s="47"/>
      <c r="KS376" s="47"/>
      <c r="KT376" s="47"/>
      <c r="KU376" s="47"/>
      <c r="KV376" s="47"/>
      <c r="KW376" s="47"/>
      <c r="KX376" s="47"/>
      <c r="KY376" s="47"/>
      <c r="KZ376" s="47"/>
      <c r="LA376" s="47"/>
      <c r="LB376" s="47"/>
      <c r="LC376" s="47"/>
      <c r="LD376" s="47"/>
      <c r="LE376" s="47"/>
      <c r="LF376" s="47"/>
      <c r="LG376" s="47"/>
      <c r="LH376" s="47"/>
      <c r="LI376" s="47"/>
      <c r="LJ376" s="47"/>
      <c r="LK376" s="47"/>
      <c r="LL376" s="47"/>
      <c r="LM376" s="47"/>
      <c r="LN376" s="47"/>
      <c r="LO376" s="47"/>
      <c r="LP376" s="47"/>
      <c r="LQ376" s="47"/>
      <c r="LR376" s="47"/>
      <c r="LS376" s="47"/>
      <c r="LT376" s="47"/>
      <c r="LU376" s="47"/>
      <c r="LV376" s="47"/>
      <c r="LW376" s="47"/>
      <c r="LX376" s="47"/>
      <c r="LY376" s="47"/>
      <c r="LZ376" s="47"/>
      <c r="MA376" s="47"/>
      <c r="MB376" s="47"/>
      <c r="MC376" s="47"/>
      <c r="MD376" s="47"/>
      <c r="ME376" s="47"/>
      <c r="MF376" s="47"/>
      <c r="MG376" s="47"/>
      <c r="MH376" s="47"/>
      <c r="MI376" s="47"/>
      <c r="MJ376" s="47"/>
      <c r="MK376" s="47"/>
      <c r="ML376" s="47"/>
      <c r="MM376" s="47"/>
      <c r="MN376" s="47"/>
      <c r="MO376" s="47"/>
      <c r="MP376" s="47"/>
      <c r="MQ376" s="47"/>
      <c r="MR376" s="47"/>
      <c r="MS376" s="47"/>
      <c r="MT376" s="47"/>
      <c r="MU376" s="47"/>
      <c r="MV376" s="47"/>
      <c r="MW376" s="47"/>
      <c r="MX376" s="47"/>
      <c r="MY376" s="47"/>
      <c r="MZ376" s="47"/>
      <c r="NA376" s="47"/>
      <c r="NB376" s="47"/>
      <c r="NC376" s="47"/>
      <c r="ND376" s="47"/>
      <c r="NE376" s="47"/>
      <c r="NF376" s="47"/>
      <c r="NG376" s="47"/>
      <c r="NH376" s="47"/>
      <c r="NI376" s="47"/>
      <c r="NJ376" s="47"/>
      <c r="NK376" s="47"/>
      <c r="NL376" s="47"/>
      <c r="NM376" s="47"/>
      <c r="NN376" s="47"/>
      <c r="NO376" s="47"/>
      <c r="NP376" s="47"/>
      <c r="NQ376" s="47"/>
      <c r="NR376" s="47"/>
      <c r="NS376" s="47"/>
      <c r="NT376" s="47"/>
      <c r="NU376" s="47"/>
      <c r="NV376" s="47"/>
      <c r="NW376" s="47"/>
      <c r="NX376" s="47"/>
      <c r="NY376" s="47"/>
      <c r="NZ376" s="47"/>
      <c r="OA376" s="47"/>
      <c r="OB376" s="47"/>
      <c r="OC376" s="47"/>
      <c r="OD376" s="47"/>
      <c r="OE376" s="47"/>
      <c r="OF376" s="47"/>
      <c r="OG376" s="47"/>
      <c r="OH376" s="47"/>
      <c r="OI376" s="47"/>
      <c r="OJ376" s="47"/>
      <c r="OK376" s="47"/>
      <c r="OL376" s="47"/>
      <c r="OM376" s="47"/>
      <c r="ON376" s="47"/>
      <c r="OO376" s="47"/>
      <c r="OP376" s="47"/>
      <c r="OQ376" s="47"/>
      <c r="OR376" s="47"/>
      <c r="OS376" s="47"/>
      <c r="OT376" s="47"/>
      <c r="OU376" s="47"/>
      <c r="OV376" s="47"/>
      <c r="OW376" s="47"/>
      <c r="OX376" s="47"/>
      <c r="OY376" s="47"/>
      <c r="OZ376" s="47"/>
      <c r="PA376" s="47"/>
      <c r="PB376" s="47"/>
      <c r="PC376" s="47"/>
      <c r="PD376" s="47"/>
      <c r="PE376" s="47"/>
      <c r="PF376" s="47"/>
      <c r="PG376" s="47"/>
      <c r="PH376" s="47"/>
      <c r="PI376" s="47"/>
      <c r="PJ376" s="47"/>
      <c r="PK376" s="47"/>
      <c r="PL376" s="47"/>
      <c r="PM376" s="47"/>
      <c r="PN376" s="47"/>
      <c r="PO376" s="47"/>
      <c r="PP376" s="47"/>
      <c r="PQ376" s="47"/>
      <c r="PR376" s="47"/>
      <c r="PS376" s="47"/>
      <c r="PT376" s="47"/>
      <c r="PU376" s="47"/>
      <c r="PV376" s="47"/>
      <c r="PW376" s="47"/>
      <c r="PX376" s="47"/>
      <c r="PY376" s="47"/>
      <c r="PZ376" s="47"/>
      <c r="QA376" s="47"/>
      <c r="QB376" s="47"/>
      <c r="QC376" s="47"/>
      <c r="QD376" s="47"/>
      <c r="QE376" s="47"/>
      <c r="QF376" s="47"/>
      <c r="QG376" s="47"/>
      <c r="QH376" s="47"/>
      <c r="QI376" s="47"/>
      <c r="QJ376" s="47"/>
      <c r="QK376" s="47"/>
      <c r="QL376" s="47"/>
      <c r="QM376" s="47"/>
      <c r="QN376" s="47"/>
      <c r="QO376" s="47"/>
      <c r="QP376" s="47"/>
      <c r="QQ376" s="47"/>
      <c r="QR376" s="47"/>
      <c r="QS376" s="47"/>
      <c r="QT376" s="47"/>
      <c r="QU376" s="47"/>
      <c r="QV376" s="47"/>
      <c r="QW376" s="47"/>
      <c r="QX376" s="47"/>
      <c r="QY376" s="47"/>
      <c r="QZ376" s="47"/>
      <c r="RA376" s="47"/>
      <c r="RB376" s="47"/>
      <c r="RC376" s="47"/>
      <c r="RD376" s="47"/>
      <c r="RE376" s="47"/>
      <c r="RF376" s="47"/>
      <c r="RG376" s="47"/>
      <c r="RH376" s="47"/>
      <c r="RI376" s="47"/>
      <c r="RJ376" s="47"/>
      <c r="RK376" s="47"/>
      <c r="RL376" s="47"/>
      <c r="RM376" s="47"/>
      <c r="RN376" s="47"/>
      <c r="RO376" s="47"/>
      <c r="RP376" s="47"/>
      <c r="RQ376" s="47"/>
      <c r="RR376" s="47"/>
      <c r="RS376" s="47"/>
      <c r="RT376" s="47"/>
      <c r="RU376" s="47"/>
      <c r="RV376" s="47"/>
      <c r="RW376" s="47"/>
      <c r="RX376" s="47"/>
      <c r="RY376" s="47"/>
      <c r="RZ376" s="47"/>
      <c r="SA376" s="47"/>
    </row>
    <row r="377" spans="1:495" s="48" customFormat="1" ht="15" customHeight="1">
      <c r="A377" s="107"/>
      <c r="B377" s="112"/>
      <c r="C377" s="35" t="s">
        <v>8</v>
      </c>
      <c r="D377" s="20">
        <v>0</v>
      </c>
      <c r="E377" s="20">
        <v>0</v>
      </c>
      <c r="F377" s="20">
        <v>0</v>
      </c>
      <c r="G377" s="1">
        <v>0</v>
      </c>
      <c r="H377" s="86"/>
      <c r="I377" s="86"/>
      <c r="J377" s="89"/>
      <c r="K377" s="80"/>
      <c r="L377" s="80"/>
      <c r="M377" s="83"/>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c r="BC377" s="47"/>
      <c r="BD377" s="47"/>
      <c r="BE377" s="47"/>
      <c r="BF377" s="47"/>
      <c r="BG377" s="47"/>
      <c r="BH377" s="47"/>
      <c r="BI377" s="47"/>
      <c r="BJ377" s="47"/>
      <c r="BK377" s="47"/>
      <c r="BL377" s="47"/>
      <c r="BM377" s="47"/>
      <c r="BN377" s="47"/>
      <c r="BO377" s="47"/>
      <c r="BP377" s="47"/>
      <c r="BQ377" s="47"/>
      <c r="BR377" s="47"/>
      <c r="BS377" s="47"/>
      <c r="BT377" s="47"/>
      <c r="BU377" s="47"/>
      <c r="BV377" s="47"/>
      <c r="BW377" s="47"/>
      <c r="BX377" s="47"/>
      <c r="BY377" s="47"/>
      <c r="BZ377" s="47"/>
      <c r="CA377" s="47"/>
      <c r="CB377" s="47"/>
      <c r="CC377" s="47"/>
      <c r="CD377" s="47"/>
      <c r="CE377" s="47"/>
      <c r="CF377" s="47"/>
      <c r="CG377" s="47"/>
      <c r="CH377" s="47"/>
      <c r="CI377" s="47"/>
      <c r="CJ377" s="47"/>
      <c r="CK377" s="47"/>
      <c r="CL377" s="47"/>
      <c r="CM377" s="47"/>
      <c r="CN377" s="47"/>
      <c r="CO377" s="47"/>
      <c r="CP377" s="47"/>
      <c r="CQ377" s="47"/>
      <c r="CR377" s="47"/>
      <c r="CS377" s="47"/>
      <c r="CT377" s="47"/>
      <c r="CU377" s="47"/>
      <c r="CV377" s="47"/>
      <c r="CW377" s="47"/>
      <c r="CX377" s="47"/>
      <c r="CY377" s="47"/>
      <c r="CZ377" s="47"/>
      <c r="DA377" s="47"/>
      <c r="DB377" s="47"/>
      <c r="DC377" s="47"/>
      <c r="DD377" s="47"/>
      <c r="DE377" s="47"/>
      <c r="DF377" s="47"/>
      <c r="DG377" s="47"/>
      <c r="DH377" s="47"/>
      <c r="DI377" s="47"/>
      <c r="DJ377" s="47"/>
      <c r="DK377" s="47"/>
      <c r="DL377" s="47"/>
      <c r="DM377" s="47"/>
      <c r="DN377" s="47"/>
      <c r="DO377" s="47"/>
      <c r="DP377" s="47"/>
      <c r="DQ377" s="47"/>
      <c r="DR377" s="47"/>
      <c r="DS377" s="47"/>
      <c r="DT377" s="47"/>
      <c r="DU377" s="47"/>
      <c r="DV377" s="47"/>
      <c r="DW377" s="47"/>
      <c r="DX377" s="47"/>
      <c r="DY377" s="47"/>
      <c r="DZ377" s="47"/>
      <c r="EA377" s="47"/>
      <c r="EB377" s="47"/>
      <c r="EC377" s="47"/>
      <c r="ED377" s="47"/>
      <c r="EE377" s="47"/>
      <c r="EF377" s="47"/>
      <c r="EG377" s="47"/>
      <c r="EH377" s="47"/>
      <c r="EI377" s="47"/>
      <c r="EJ377" s="47"/>
      <c r="EK377" s="47"/>
      <c r="EL377" s="47"/>
      <c r="EM377" s="47"/>
      <c r="EN377" s="47"/>
      <c r="EO377" s="47"/>
      <c r="EP377" s="47"/>
      <c r="EQ377" s="47"/>
      <c r="ER377" s="47"/>
      <c r="ES377" s="47"/>
      <c r="ET377" s="47"/>
      <c r="EU377" s="47"/>
      <c r="EV377" s="47"/>
      <c r="EW377" s="47"/>
      <c r="EX377" s="47"/>
      <c r="EY377" s="47"/>
      <c r="EZ377" s="47"/>
      <c r="FA377" s="47"/>
      <c r="FB377" s="47"/>
      <c r="FC377" s="47"/>
      <c r="FD377" s="47"/>
      <c r="FE377" s="47"/>
      <c r="FF377" s="47"/>
      <c r="FG377" s="47"/>
      <c r="FH377" s="47"/>
      <c r="FI377" s="47"/>
      <c r="FJ377" s="47"/>
      <c r="FK377" s="47"/>
      <c r="FL377" s="47"/>
      <c r="FM377" s="47"/>
      <c r="FN377" s="47"/>
      <c r="FO377" s="47"/>
      <c r="FP377" s="47"/>
      <c r="FQ377" s="47"/>
      <c r="FR377" s="47"/>
      <c r="FS377" s="47"/>
      <c r="FT377" s="47"/>
      <c r="FU377" s="47"/>
      <c r="FV377" s="47"/>
      <c r="FW377" s="47"/>
      <c r="FX377" s="47"/>
      <c r="FY377" s="47"/>
      <c r="FZ377" s="47"/>
      <c r="GA377" s="47"/>
      <c r="GB377" s="47"/>
      <c r="GC377" s="47"/>
      <c r="GD377" s="47"/>
      <c r="GE377" s="47"/>
      <c r="GF377" s="47"/>
      <c r="GG377" s="47"/>
      <c r="GH377" s="47"/>
      <c r="GI377" s="47"/>
      <c r="GJ377" s="47"/>
      <c r="GK377" s="47"/>
      <c r="GL377" s="47"/>
      <c r="GM377" s="47"/>
      <c r="GN377" s="47"/>
      <c r="GO377" s="47"/>
      <c r="GP377" s="47"/>
      <c r="GQ377" s="47"/>
      <c r="GR377" s="47"/>
      <c r="GS377" s="47"/>
      <c r="GT377" s="47"/>
      <c r="GU377" s="47"/>
      <c r="GV377" s="47"/>
      <c r="GW377" s="47"/>
      <c r="GX377" s="47"/>
      <c r="GY377" s="47"/>
      <c r="GZ377" s="47"/>
      <c r="HA377" s="47"/>
      <c r="HB377" s="47"/>
      <c r="HC377" s="47"/>
      <c r="HD377" s="47"/>
      <c r="HE377" s="47"/>
      <c r="HF377" s="47"/>
      <c r="HG377" s="47"/>
      <c r="HH377" s="47"/>
      <c r="HI377" s="47"/>
      <c r="HJ377" s="47"/>
      <c r="HK377" s="47"/>
      <c r="HL377" s="47"/>
      <c r="HM377" s="47"/>
      <c r="HN377" s="47"/>
      <c r="HO377" s="47"/>
      <c r="HP377" s="47"/>
      <c r="HQ377" s="47"/>
      <c r="HR377" s="47"/>
      <c r="HS377" s="47"/>
      <c r="HT377" s="47"/>
      <c r="HU377" s="47"/>
      <c r="HV377" s="47"/>
      <c r="HW377" s="47"/>
      <c r="HX377" s="47"/>
      <c r="HY377" s="47"/>
      <c r="HZ377" s="47"/>
      <c r="IA377" s="47"/>
      <c r="IB377" s="47"/>
      <c r="IC377" s="47"/>
      <c r="ID377" s="47"/>
      <c r="IE377" s="47"/>
      <c r="IF377" s="47"/>
      <c r="IG377" s="47"/>
      <c r="IH377" s="47"/>
      <c r="II377" s="47"/>
      <c r="IJ377" s="47"/>
      <c r="IK377" s="47"/>
      <c r="IL377" s="47"/>
      <c r="IM377" s="47"/>
      <c r="IN377" s="47"/>
      <c r="IO377" s="47"/>
      <c r="IP377" s="47"/>
      <c r="IQ377" s="47"/>
      <c r="IR377" s="47"/>
      <c r="IS377" s="47"/>
      <c r="IT377" s="47"/>
      <c r="IU377" s="47"/>
      <c r="IV377" s="47"/>
      <c r="IW377" s="47"/>
      <c r="IX377" s="47"/>
      <c r="IY377" s="47"/>
      <c r="IZ377" s="47"/>
      <c r="JA377" s="47"/>
      <c r="JB377" s="47"/>
      <c r="JC377" s="47"/>
      <c r="JD377" s="47"/>
      <c r="JE377" s="47"/>
      <c r="JF377" s="47"/>
      <c r="JG377" s="47"/>
      <c r="JH377" s="47"/>
      <c r="JI377" s="47"/>
      <c r="JJ377" s="47"/>
      <c r="JK377" s="47"/>
      <c r="JL377" s="47"/>
      <c r="JM377" s="47"/>
      <c r="JN377" s="47"/>
      <c r="JO377" s="47"/>
      <c r="JP377" s="47"/>
      <c r="JQ377" s="47"/>
      <c r="JR377" s="47"/>
      <c r="JS377" s="47"/>
      <c r="JT377" s="47"/>
      <c r="JU377" s="47"/>
      <c r="JV377" s="47"/>
      <c r="JW377" s="47"/>
      <c r="JX377" s="47"/>
      <c r="JY377" s="47"/>
      <c r="JZ377" s="47"/>
      <c r="KA377" s="47"/>
      <c r="KB377" s="47"/>
      <c r="KC377" s="47"/>
      <c r="KD377" s="47"/>
      <c r="KE377" s="47"/>
      <c r="KF377" s="47"/>
      <c r="KG377" s="47"/>
      <c r="KH377" s="47"/>
      <c r="KI377" s="47"/>
      <c r="KJ377" s="47"/>
      <c r="KK377" s="47"/>
      <c r="KL377" s="47"/>
      <c r="KM377" s="47"/>
      <c r="KN377" s="47"/>
      <c r="KO377" s="47"/>
      <c r="KP377" s="47"/>
      <c r="KQ377" s="47"/>
      <c r="KR377" s="47"/>
      <c r="KS377" s="47"/>
      <c r="KT377" s="47"/>
      <c r="KU377" s="47"/>
      <c r="KV377" s="47"/>
      <c r="KW377" s="47"/>
      <c r="KX377" s="47"/>
      <c r="KY377" s="47"/>
      <c r="KZ377" s="47"/>
      <c r="LA377" s="47"/>
      <c r="LB377" s="47"/>
      <c r="LC377" s="47"/>
      <c r="LD377" s="47"/>
      <c r="LE377" s="47"/>
      <c r="LF377" s="47"/>
      <c r="LG377" s="47"/>
      <c r="LH377" s="47"/>
      <c r="LI377" s="47"/>
      <c r="LJ377" s="47"/>
      <c r="LK377" s="47"/>
      <c r="LL377" s="47"/>
      <c r="LM377" s="47"/>
      <c r="LN377" s="47"/>
      <c r="LO377" s="47"/>
      <c r="LP377" s="47"/>
      <c r="LQ377" s="47"/>
      <c r="LR377" s="47"/>
      <c r="LS377" s="47"/>
      <c r="LT377" s="47"/>
      <c r="LU377" s="47"/>
      <c r="LV377" s="47"/>
      <c r="LW377" s="47"/>
      <c r="LX377" s="47"/>
      <c r="LY377" s="47"/>
      <c r="LZ377" s="47"/>
      <c r="MA377" s="47"/>
      <c r="MB377" s="47"/>
      <c r="MC377" s="47"/>
      <c r="MD377" s="47"/>
      <c r="ME377" s="47"/>
      <c r="MF377" s="47"/>
      <c r="MG377" s="47"/>
      <c r="MH377" s="47"/>
      <c r="MI377" s="47"/>
      <c r="MJ377" s="47"/>
      <c r="MK377" s="47"/>
      <c r="ML377" s="47"/>
      <c r="MM377" s="47"/>
      <c r="MN377" s="47"/>
      <c r="MO377" s="47"/>
      <c r="MP377" s="47"/>
      <c r="MQ377" s="47"/>
      <c r="MR377" s="47"/>
      <c r="MS377" s="47"/>
      <c r="MT377" s="47"/>
      <c r="MU377" s="47"/>
      <c r="MV377" s="47"/>
      <c r="MW377" s="47"/>
      <c r="MX377" s="47"/>
      <c r="MY377" s="47"/>
      <c r="MZ377" s="47"/>
      <c r="NA377" s="47"/>
      <c r="NB377" s="47"/>
      <c r="NC377" s="47"/>
      <c r="ND377" s="47"/>
      <c r="NE377" s="47"/>
      <c r="NF377" s="47"/>
      <c r="NG377" s="47"/>
      <c r="NH377" s="47"/>
      <c r="NI377" s="47"/>
      <c r="NJ377" s="47"/>
      <c r="NK377" s="47"/>
      <c r="NL377" s="47"/>
      <c r="NM377" s="47"/>
      <c r="NN377" s="47"/>
      <c r="NO377" s="47"/>
      <c r="NP377" s="47"/>
      <c r="NQ377" s="47"/>
      <c r="NR377" s="47"/>
      <c r="NS377" s="47"/>
      <c r="NT377" s="47"/>
      <c r="NU377" s="47"/>
      <c r="NV377" s="47"/>
      <c r="NW377" s="47"/>
      <c r="NX377" s="47"/>
      <c r="NY377" s="47"/>
      <c r="NZ377" s="47"/>
      <c r="OA377" s="47"/>
      <c r="OB377" s="47"/>
      <c r="OC377" s="47"/>
      <c r="OD377" s="47"/>
      <c r="OE377" s="47"/>
      <c r="OF377" s="47"/>
      <c r="OG377" s="47"/>
      <c r="OH377" s="47"/>
      <c r="OI377" s="47"/>
      <c r="OJ377" s="47"/>
      <c r="OK377" s="47"/>
      <c r="OL377" s="47"/>
      <c r="OM377" s="47"/>
      <c r="ON377" s="47"/>
      <c r="OO377" s="47"/>
      <c r="OP377" s="47"/>
      <c r="OQ377" s="47"/>
      <c r="OR377" s="47"/>
      <c r="OS377" s="47"/>
      <c r="OT377" s="47"/>
      <c r="OU377" s="47"/>
      <c r="OV377" s="47"/>
      <c r="OW377" s="47"/>
      <c r="OX377" s="47"/>
      <c r="OY377" s="47"/>
      <c r="OZ377" s="47"/>
      <c r="PA377" s="47"/>
      <c r="PB377" s="47"/>
      <c r="PC377" s="47"/>
      <c r="PD377" s="47"/>
      <c r="PE377" s="47"/>
      <c r="PF377" s="47"/>
      <c r="PG377" s="47"/>
      <c r="PH377" s="47"/>
      <c r="PI377" s="47"/>
      <c r="PJ377" s="47"/>
      <c r="PK377" s="47"/>
      <c r="PL377" s="47"/>
      <c r="PM377" s="47"/>
      <c r="PN377" s="47"/>
      <c r="PO377" s="47"/>
      <c r="PP377" s="47"/>
      <c r="PQ377" s="47"/>
      <c r="PR377" s="47"/>
      <c r="PS377" s="47"/>
      <c r="PT377" s="47"/>
      <c r="PU377" s="47"/>
      <c r="PV377" s="47"/>
      <c r="PW377" s="47"/>
      <c r="PX377" s="47"/>
      <c r="PY377" s="47"/>
      <c r="PZ377" s="47"/>
      <c r="QA377" s="47"/>
      <c r="QB377" s="47"/>
      <c r="QC377" s="47"/>
      <c r="QD377" s="47"/>
      <c r="QE377" s="47"/>
      <c r="QF377" s="47"/>
      <c r="QG377" s="47"/>
      <c r="QH377" s="47"/>
      <c r="QI377" s="47"/>
      <c r="QJ377" s="47"/>
      <c r="QK377" s="47"/>
      <c r="QL377" s="47"/>
      <c r="QM377" s="47"/>
      <c r="QN377" s="47"/>
      <c r="QO377" s="47"/>
      <c r="QP377" s="47"/>
      <c r="QQ377" s="47"/>
      <c r="QR377" s="47"/>
      <c r="QS377" s="47"/>
      <c r="QT377" s="47"/>
      <c r="QU377" s="47"/>
      <c r="QV377" s="47"/>
      <c r="QW377" s="47"/>
      <c r="QX377" s="47"/>
      <c r="QY377" s="47"/>
      <c r="QZ377" s="47"/>
      <c r="RA377" s="47"/>
      <c r="RB377" s="47"/>
      <c r="RC377" s="47"/>
      <c r="RD377" s="47"/>
      <c r="RE377" s="47"/>
      <c r="RF377" s="47"/>
      <c r="RG377" s="47"/>
      <c r="RH377" s="47"/>
      <c r="RI377" s="47"/>
      <c r="RJ377" s="47"/>
      <c r="RK377" s="47"/>
      <c r="RL377" s="47"/>
      <c r="RM377" s="47"/>
      <c r="RN377" s="47"/>
      <c r="RO377" s="47"/>
      <c r="RP377" s="47"/>
      <c r="RQ377" s="47"/>
      <c r="RR377" s="47"/>
      <c r="RS377" s="47"/>
      <c r="RT377" s="47"/>
      <c r="RU377" s="47"/>
      <c r="RV377" s="47"/>
      <c r="RW377" s="47"/>
      <c r="RX377" s="47"/>
      <c r="RY377" s="47"/>
      <c r="RZ377" s="47"/>
      <c r="SA377" s="47"/>
    </row>
    <row r="378" spans="1:495" s="48" customFormat="1" ht="15" customHeight="1">
      <c r="A378" s="168" t="s">
        <v>266</v>
      </c>
      <c r="B378" s="95" t="s">
        <v>267</v>
      </c>
      <c r="C378" s="35" t="s">
        <v>4</v>
      </c>
      <c r="D378" s="20">
        <v>1390.8</v>
      </c>
      <c r="E378" s="20">
        <f t="shared" ref="E378:F378" si="140">SUM(E379:E382)</f>
        <v>581.9</v>
      </c>
      <c r="F378" s="20">
        <f t="shared" si="140"/>
        <v>581.9</v>
      </c>
      <c r="G378" s="1">
        <f>E378/D378</f>
        <v>0.41839229220592467</v>
      </c>
      <c r="H378" s="94" t="s">
        <v>291</v>
      </c>
      <c r="I378" s="94" t="s">
        <v>368</v>
      </c>
      <c r="J378" s="87" t="s">
        <v>145</v>
      </c>
      <c r="K378" s="78" t="s">
        <v>51</v>
      </c>
      <c r="L378" s="78" t="s">
        <v>148</v>
      </c>
      <c r="M378" s="81">
        <v>809</v>
      </c>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c r="BC378" s="47"/>
      <c r="BD378" s="47"/>
      <c r="BE378" s="47"/>
      <c r="BF378" s="47"/>
      <c r="BG378" s="47"/>
      <c r="BH378" s="47"/>
      <c r="BI378" s="47"/>
      <c r="BJ378" s="47"/>
      <c r="BK378" s="47"/>
      <c r="BL378" s="47"/>
      <c r="BM378" s="47"/>
      <c r="BN378" s="47"/>
      <c r="BO378" s="47"/>
      <c r="BP378" s="47"/>
      <c r="BQ378" s="47"/>
      <c r="BR378" s="47"/>
      <c r="BS378" s="47"/>
      <c r="BT378" s="47"/>
      <c r="BU378" s="47"/>
      <c r="BV378" s="47"/>
      <c r="BW378" s="47"/>
      <c r="BX378" s="47"/>
      <c r="BY378" s="47"/>
      <c r="BZ378" s="47"/>
      <c r="CA378" s="47"/>
      <c r="CB378" s="47"/>
      <c r="CC378" s="47"/>
      <c r="CD378" s="47"/>
      <c r="CE378" s="47"/>
      <c r="CF378" s="47"/>
      <c r="CG378" s="47"/>
      <c r="CH378" s="47"/>
      <c r="CI378" s="47"/>
      <c r="CJ378" s="47"/>
      <c r="CK378" s="47"/>
      <c r="CL378" s="47"/>
      <c r="CM378" s="47"/>
      <c r="CN378" s="47"/>
      <c r="CO378" s="47"/>
      <c r="CP378" s="47"/>
      <c r="CQ378" s="47"/>
      <c r="CR378" s="47"/>
      <c r="CS378" s="47"/>
      <c r="CT378" s="47"/>
      <c r="CU378" s="47"/>
      <c r="CV378" s="47"/>
      <c r="CW378" s="47"/>
      <c r="CX378" s="47"/>
      <c r="CY378" s="47"/>
      <c r="CZ378" s="47"/>
      <c r="DA378" s="47"/>
      <c r="DB378" s="47"/>
      <c r="DC378" s="47"/>
      <c r="DD378" s="47"/>
      <c r="DE378" s="47"/>
      <c r="DF378" s="47"/>
      <c r="DG378" s="47"/>
      <c r="DH378" s="47"/>
      <c r="DI378" s="47"/>
      <c r="DJ378" s="47"/>
      <c r="DK378" s="47"/>
      <c r="DL378" s="47"/>
      <c r="DM378" s="47"/>
      <c r="DN378" s="47"/>
      <c r="DO378" s="47"/>
      <c r="DP378" s="47"/>
      <c r="DQ378" s="47"/>
      <c r="DR378" s="47"/>
      <c r="DS378" s="47"/>
      <c r="DT378" s="47"/>
      <c r="DU378" s="47"/>
      <c r="DV378" s="47"/>
      <c r="DW378" s="47"/>
      <c r="DX378" s="47"/>
      <c r="DY378" s="47"/>
      <c r="DZ378" s="47"/>
      <c r="EA378" s="47"/>
      <c r="EB378" s="47"/>
      <c r="EC378" s="47"/>
      <c r="ED378" s="47"/>
      <c r="EE378" s="47"/>
      <c r="EF378" s="47"/>
      <c r="EG378" s="47"/>
      <c r="EH378" s="47"/>
      <c r="EI378" s="47"/>
      <c r="EJ378" s="47"/>
      <c r="EK378" s="47"/>
      <c r="EL378" s="47"/>
      <c r="EM378" s="47"/>
      <c r="EN378" s="47"/>
      <c r="EO378" s="47"/>
      <c r="EP378" s="47"/>
      <c r="EQ378" s="47"/>
      <c r="ER378" s="47"/>
      <c r="ES378" s="47"/>
      <c r="ET378" s="47"/>
      <c r="EU378" s="47"/>
      <c r="EV378" s="47"/>
      <c r="EW378" s="47"/>
      <c r="EX378" s="47"/>
      <c r="EY378" s="47"/>
      <c r="EZ378" s="47"/>
      <c r="FA378" s="47"/>
      <c r="FB378" s="47"/>
      <c r="FC378" s="47"/>
      <c r="FD378" s="47"/>
      <c r="FE378" s="47"/>
      <c r="FF378" s="47"/>
      <c r="FG378" s="47"/>
      <c r="FH378" s="47"/>
      <c r="FI378" s="47"/>
      <c r="FJ378" s="47"/>
      <c r="FK378" s="47"/>
      <c r="FL378" s="47"/>
      <c r="FM378" s="47"/>
      <c r="FN378" s="47"/>
      <c r="FO378" s="47"/>
      <c r="FP378" s="47"/>
      <c r="FQ378" s="47"/>
      <c r="FR378" s="47"/>
      <c r="FS378" s="47"/>
      <c r="FT378" s="47"/>
      <c r="FU378" s="47"/>
      <c r="FV378" s="47"/>
      <c r="FW378" s="47"/>
      <c r="FX378" s="47"/>
      <c r="FY378" s="47"/>
      <c r="FZ378" s="47"/>
      <c r="GA378" s="47"/>
      <c r="GB378" s="47"/>
      <c r="GC378" s="47"/>
      <c r="GD378" s="47"/>
      <c r="GE378" s="47"/>
      <c r="GF378" s="47"/>
      <c r="GG378" s="47"/>
      <c r="GH378" s="47"/>
      <c r="GI378" s="47"/>
      <c r="GJ378" s="47"/>
      <c r="GK378" s="47"/>
      <c r="GL378" s="47"/>
      <c r="GM378" s="47"/>
      <c r="GN378" s="47"/>
      <c r="GO378" s="47"/>
      <c r="GP378" s="47"/>
      <c r="GQ378" s="47"/>
      <c r="GR378" s="47"/>
      <c r="GS378" s="47"/>
      <c r="GT378" s="47"/>
      <c r="GU378" s="47"/>
      <c r="GV378" s="47"/>
      <c r="GW378" s="47"/>
      <c r="GX378" s="47"/>
      <c r="GY378" s="47"/>
      <c r="GZ378" s="47"/>
      <c r="HA378" s="47"/>
      <c r="HB378" s="47"/>
      <c r="HC378" s="47"/>
      <c r="HD378" s="47"/>
      <c r="HE378" s="47"/>
      <c r="HF378" s="47"/>
      <c r="HG378" s="47"/>
      <c r="HH378" s="47"/>
      <c r="HI378" s="47"/>
      <c r="HJ378" s="47"/>
      <c r="HK378" s="47"/>
      <c r="HL378" s="47"/>
      <c r="HM378" s="47"/>
      <c r="HN378" s="47"/>
      <c r="HO378" s="47"/>
      <c r="HP378" s="47"/>
      <c r="HQ378" s="47"/>
      <c r="HR378" s="47"/>
      <c r="HS378" s="47"/>
      <c r="HT378" s="47"/>
      <c r="HU378" s="47"/>
      <c r="HV378" s="47"/>
      <c r="HW378" s="47"/>
      <c r="HX378" s="47"/>
      <c r="HY378" s="47"/>
      <c r="HZ378" s="47"/>
      <c r="IA378" s="47"/>
      <c r="IB378" s="47"/>
      <c r="IC378" s="47"/>
      <c r="ID378" s="47"/>
      <c r="IE378" s="47"/>
      <c r="IF378" s="47"/>
      <c r="IG378" s="47"/>
      <c r="IH378" s="47"/>
      <c r="II378" s="47"/>
      <c r="IJ378" s="47"/>
      <c r="IK378" s="47"/>
      <c r="IL378" s="47"/>
      <c r="IM378" s="47"/>
      <c r="IN378" s="47"/>
      <c r="IO378" s="47"/>
      <c r="IP378" s="47"/>
      <c r="IQ378" s="47"/>
      <c r="IR378" s="47"/>
      <c r="IS378" s="47"/>
      <c r="IT378" s="47"/>
      <c r="IU378" s="47"/>
      <c r="IV378" s="47"/>
      <c r="IW378" s="47"/>
      <c r="IX378" s="47"/>
      <c r="IY378" s="47"/>
      <c r="IZ378" s="47"/>
      <c r="JA378" s="47"/>
      <c r="JB378" s="47"/>
      <c r="JC378" s="47"/>
      <c r="JD378" s="47"/>
      <c r="JE378" s="47"/>
      <c r="JF378" s="47"/>
      <c r="JG378" s="47"/>
      <c r="JH378" s="47"/>
      <c r="JI378" s="47"/>
      <c r="JJ378" s="47"/>
      <c r="JK378" s="47"/>
      <c r="JL378" s="47"/>
      <c r="JM378" s="47"/>
      <c r="JN378" s="47"/>
      <c r="JO378" s="47"/>
      <c r="JP378" s="47"/>
      <c r="JQ378" s="47"/>
      <c r="JR378" s="47"/>
      <c r="JS378" s="47"/>
      <c r="JT378" s="47"/>
      <c r="JU378" s="47"/>
      <c r="JV378" s="47"/>
      <c r="JW378" s="47"/>
      <c r="JX378" s="47"/>
      <c r="JY378" s="47"/>
      <c r="JZ378" s="47"/>
      <c r="KA378" s="47"/>
      <c r="KB378" s="47"/>
      <c r="KC378" s="47"/>
      <c r="KD378" s="47"/>
      <c r="KE378" s="47"/>
      <c r="KF378" s="47"/>
      <c r="KG378" s="47"/>
      <c r="KH378" s="47"/>
      <c r="KI378" s="47"/>
      <c r="KJ378" s="47"/>
      <c r="KK378" s="47"/>
      <c r="KL378" s="47"/>
      <c r="KM378" s="47"/>
      <c r="KN378" s="47"/>
      <c r="KO378" s="47"/>
      <c r="KP378" s="47"/>
      <c r="KQ378" s="47"/>
      <c r="KR378" s="47"/>
      <c r="KS378" s="47"/>
      <c r="KT378" s="47"/>
      <c r="KU378" s="47"/>
      <c r="KV378" s="47"/>
      <c r="KW378" s="47"/>
      <c r="KX378" s="47"/>
      <c r="KY378" s="47"/>
      <c r="KZ378" s="47"/>
      <c r="LA378" s="47"/>
      <c r="LB378" s="47"/>
      <c r="LC378" s="47"/>
      <c r="LD378" s="47"/>
      <c r="LE378" s="47"/>
      <c r="LF378" s="47"/>
      <c r="LG378" s="47"/>
      <c r="LH378" s="47"/>
      <c r="LI378" s="47"/>
      <c r="LJ378" s="47"/>
      <c r="LK378" s="47"/>
      <c r="LL378" s="47"/>
      <c r="LM378" s="47"/>
      <c r="LN378" s="47"/>
      <c r="LO378" s="47"/>
      <c r="LP378" s="47"/>
      <c r="LQ378" s="47"/>
      <c r="LR378" s="47"/>
      <c r="LS378" s="47"/>
      <c r="LT378" s="47"/>
      <c r="LU378" s="47"/>
      <c r="LV378" s="47"/>
      <c r="LW378" s="47"/>
      <c r="LX378" s="47"/>
      <c r="LY378" s="47"/>
      <c r="LZ378" s="47"/>
      <c r="MA378" s="47"/>
      <c r="MB378" s="47"/>
      <c r="MC378" s="47"/>
      <c r="MD378" s="47"/>
      <c r="ME378" s="47"/>
      <c r="MF378" s="47"/>
      <c r="MG378" s="47"/>
      <c r="MH378" s="47"/>
      <c r="MI378" s="47"/>
      <c r="MJ378" s="47"/>
      <c r="MK378" s="47"/>
      <c r="ML378" s="47"/>
      <c r="MM378" s="47"/>
      <c r="MN378" s="47"/>
      <c r="MO378" s="47"/>
      <c r="MP378" s="47"/>
      <c r="MQ378" s="47"/>
      <c r="MR378" s="47"/>
      <c r="MS378" s="47"/>
      <c r="MT378" s="47"/>
      <c r="MU378" s="47"/>
      <c r="MV378" s="47"/>
      <c r="MW378" s="47"/>
      <c r="MX378" s="47"/>
      <c r="MY378" s="47"/>
      <c r="MZ378" s="47"/>
      <c r="NA378" s="47"/>
      <c r="NB378" s="47"/>
      <c r="NC378" s="47"/>
      <c r="ND378" s="47"/>
      <c r="NE378" s="47"/>
      <c r="NF378" s="47"/>
      <c r="NG378" s="47"/>
      <c r="NH378" s="47"/>
      <c r="NI378" s="47"/>
      <c r="NJ378" s="47"/>
      <c r="NK378" s="47"/>
      <c r="NL378" s="47"/>
      <c r="NM378" s="47"/>
      <c r="NN378" s="47"/>
      <c r="NO378" s="47"/>
      <c r="NP378" s="47"/>
      <c r="NQ378" s="47"/>
      <c r="NR378" s="47"/>
      <c r="NS378" s="47"/>
      <c r="NT378" s="47"/>
      <c r="NU378" s="47"/>
      <c r="NV378" s="47"/>
      <c r="NW378" s="47"/>
      <c r="NX378" s="47"/>
      <c r="NY378" s="47"/>
      <c r="NZ378" s="47"/>
      <c r="OA378" s="47"/>
      <c r="OB378" s="47"/>
      <c r="OC378" s="47"/>
      <c r="OD378" s="47"/>
      <c r="OE378" s="47"/>
      <c r="OF378" s="47"/>
      <c r="OG378" s="47"/>
      <c r="OH378" s="47"/>
      <c r="OI378" s="47"/>
      <c r="OJ378" s="47"/>
      <c r="OK378" s="47"/>
      <c r="OL378" s="47"/>
      <c r="OM378" s="47"/>
      <c r="ON378" s="47"/>
      <c r="OO378" s="47"/>
      <c r="OP378" s="47"/>
      <c r="OQ378" s="47"/>
      <c r="OR378" s="47"/>
      <c r="OS378" s="47"/>
      <c r="OT378" s="47"/>
      <c r="OU378" s="47"/>
      <c r="OV378" s="47"/>
      <c r="OW378" s="47"/>
      <c r="OX378" s="47"/>
      <c r="OY378" s="47"/>
      <c r="OZ378" s="47"/>
      <c r="PA378" s="47"/>
      <c r="PB378" s="47"/>
      <c r="PC378" s="47"/>
      <c r="PD378" s="47"/>
      <c r="PE378" s="47"/>
      <c r="PF378" s="47"/>
      <c r="PG378" s="47"/>
      <c r="PH378" s="47"/>
      <c r="PI378" s="47"/>
      <c r="PJ378" s="47"/>
      <c r="PK378" s="47"/>
      <c r="PL378" s="47"/>
      <c r="PM378" s="47"/>
      <c r="PN378" s="47"/>
      <c r="PO378" s="47"/>
      <c r="PP378" s="47"/>
      <c r="PQ378" s="47"/>
      <c r="PR378" s="47"/>
      <c r="PS378" s="47"/>
      <c r="PT378" s="47"/>
      <c r="PU378" s="47"/>
      <c r="PV378" s="47"/>
      <c r="PW378" s="47"/>
      <c r="PX378" s="47"/>
      <c r="PY378" s="47"/>
      <c r="PZ378" s="47"/>
      <c r="QA378" s="47"/>
      <c r="QB378" s="47"/>
      <c r="QC378" s="47"/>
      <c r="QD378" s="47"/>
      <c r="QE378" s="47"/>
      <c r="QF378" s="47"/>
      <c r="QG378" s="47"/>
      <c r="QH378" s="47"/>
      <c r="QI378" s="47"/>
      <c r="QJ378" s="47"/>
      <c r="QK378" s="47"/>
      <c r="QL378" s="47"/>
      <c r="QM378" s="47"/>
      <c r="QN378" s="47"/>
      <c r="QO378" s="47"/>
      <c r="QP378" s="47"/>
      <c r="QQ378" s="47"/>
      <c r="QR378" s="47"/>
      <c r="QS378" s="47"/>
      <c r="QT378" s="47"/>
      <c r="QU378" s="47"/>
      <c r="QV378" s="47"/>
      <c r="QW378" s="47"/>
      <c r="QX378" s="47"/>
      <c r="QY378" s="47"/>
      <c r="QZ378" s="47"/>
      <c r="RA378" s="47"/>
      <c r="RB378" s="47"/>
      <c r="RC378" s="47"/>
      <c r="RD378" s="47"/>
      <c r="RE378" s="47"/>
      <c r="RF378" s="47"/>
      <c r="RG378" s="47"/>
      <c r="RH378" s="47"/>
      <c r="RI378" s="47"/>
      <c r="RJ378" s="47"/>
      <c r="RK378" s="47"/>
      <c r="RL378" s="47"/>
      <c r="RM378" s="47"/>
      <c r="RN378" s="47"/>
      <c r="RO378" s="47"/>
      <c r="RP378" s="47"/>
      <c r="RQ378" s="47"/>
      <c r="RR378" s="47"/>
      <c r="RS378" s="47"/>
      <c r="RT378" s="47"/>
      <c r="RU378" s="47"/>
      <c r="RV378" s="47"/>
      <c r="RW378" s="47"/>
      <c r="RX378" s="47"/>
      <c r="RY378" s="47"/>
      <c r="RZ378" s="47"/>
      <c r="SA378" s="47"/>
    </row>
    <row r="379" spans="1:495" s="48" customFormat="1" ht="15" customHeight="1">
      <c r="A379" s="164"/>
      <c r="B379" s="96"/>
      <c r="C379" s="35" t="s">
        <v>5</v>
      </c>
      <c r="D379" s="20">
        <v>1390.8</v>
      </c>
      <c r="E379" s="20">
        <v>581.9</v>
      </c>
      <c r="F379" s="20">
        <v>581.9</v>
      </c>
      <c r="G379" s="1">
        <f t="shared" ref="G379" si="141">E379/D379</f>
        <v>0.41839229220592467</v>
      </c>
      <c r="H379" s="85"/>
      <c r="I379" s="85"/>
      <c r="J379" s="88"/>
      <c r="K379" s="79"/>
      <c r="L379" s="79"/>
      <c r="M379" s="82"/>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c r="BE379" s="47"/>
      <c r="BF379" s="47"/>
      <c r="BG379" s="47"/>
      <c r="BH379" s="47"/>
      <c r="BI379" s="47"/>
      <c r="BJ379" s="47"/>
      <c r="BK379" s="47"/>
      <c r="BL379" s="47"/>
      <c r="BM379" s="47"/>
      <c r="BN379" s="47"/>
      <c r="BO379" s="47"/>
      <c r="BP379" s="47"/>
      <c r="BQ379" s="47"/>
      <c r="BR379" s="47"/>
      <c r="BS379" s="47"/>
      <c r="BT379" s="47"/>
      <c r="BU379" s="47"/>
      <c r="BV379" s="47"/>
      <c r="BW379" s="47"/>
      <c r="BX379" s="47"/>
      <c r="BY379" s="47"/>
      <c r="BZ379" s="47"/>
      <c r="CA379" s="47"/>
      <c r="CB379" s="47"/>
      <c r="CC379" s="47"/>
      <c r="CD379" s="47"/>
      <c r="CE379" s="47"/>
      <c r="CF379" s="47"/>
      <c r="CG379" s="47"/>
      <c r="CH379" s="47"/>
      <c r="CI379" s="47"/>
      <c r="CJ379" s="47"/>
      <c r="CK379" s="47"/>
      <c r="CL379" s="47"/>
      <c r="CM379" s="47"/>
      <c r="CN379" s="47"/>
      <c r="CO379" s="47"/>
      <c r="CP379" s="47"/>
      <c r="CQ379" s="47"/>
      <c r="CR379" s="47"/>
      <c r="CS379" s="47"/>
      <c r="CT379" s="47"/>
      <c r="CU379" s="47"/>
      <c r="CV379" s="47"/>
      <c r="CW379" s="47"/>
      <c r="CX379" s="47"/>
      <c r="CY379" s="47"/>
      <c r="CZ379" s="47"/>
      <c r="DA379" s="47"/>
      <c r="DB379" s="47"/>
      <c r="DC379" s="47"/>
      <c r="DD379" s="47"/>
      <c r="DE379" s="47"/>
      <c r="DF379" s="47"/>
      <c r="DG379" s="47"/>
      <c r="DH379" s="47"/>
      <c r="DI379" s="47"/>
      <c r="DJ379" s="47"/>
      <c r="DK379" s="47"/>
      <c r="DL379" s="47"/>
      <c r="DM379" s="47"/>
      <c r="DN379" s="47"/>
      <c r="DO379" s="47"/>
      <c r="DP379" s="47"/>
      <c r="DQ379" s="47"/>
      <c r="DR379" s="47"/>
      <c r="DS379" s="47"/>
      <c r="DT379" s="47"/>
      <c r="DU379" s="47"/>
      <c r="DV379" s="47"/>
      <c r="DW379" s="47"/>
      <c r="DX379" s="47"/>
      <c r="DY379" s="47"/>
      <c r="DZ379" s="47"/>
      <c r="EA379" s="47"/>
      <c r="EB379" s="47"/>
      <c r="EC379" s="47"/>
      <c r="ED379" s="47"/>
      <c r="EE379" s="47"/>
      <c r="EF379" s="47"/>
      <c r="EG379" s="47"/>
      <c r="EH379" s="47"/>
      <c r="EI379" s="47"/>
      <c r="EJ379" s="47"/>
      <c r="EK379" s="47"/>
      <c r="EL379" s="47"/>
      <c r="EM379" s="47"/>
      <c r="EN379" s="47"/>
      <c r="EO379" s="47"/>
      <c r="EP379" s="47"/>
      <c r="EQ379" s="47"/>
      <c r="ER379" s="47"/>
      <c r="ES379" s="47"/>
      <c r="ET379" s="47"/>
      <c r="EU379" s="47"/>
      <c r="EV379" s="47"/>
      <c r="EW379" s="47"/>
      <c r="EX379" s="47"/>
      <c r="EY379" s="47"/>
      <c r="EZ379" s="47"/>
      <c r="FA379" s="47"/>
      <c r="FB379" s="47"/>
      <c r="FC379" s="47"/>
      <c r="FD379" s="47"/>
      <c r="FE379" s="47"/>
      <c r="FF379" s="47"/>
      <c r="FG379" s="47"/>
      <c r="FH379" s="47"/>
      <c r="FI379" s="47"/>
      <c r="FJ379" s="47"/>
      <c r="FK379" s="47"/>
      <c r="FL379" s="47"/>
      <c r="FM379" s="47"/>
      <c r="FN379" s="47"/>
      <c r="FO379" s="47"/>
      <c r="FP379" s="47"/>
      <c r="FQ379" s="47"/>
      <c r="FR379" s="47"/>
      <c r="FS379" s="47"/>
      <c r="FT379" s="47"/>
      <c r="FU379" s="47"/>
      <c r="FV379" s="47"/>
      <c r="FW379" s="47"/>
      <c r="FX379" s="47"/>
      <c r="FY379" s="47"/>
      <c r="FZ379" s="47"/>
      <c r="GA379" s="47"/>
      <c r="GB379" s="47"/>
      <c r="GC379" s="47"/>
      <c r="GD379" s="47"/>
      <c r="GE379" s="47"/>
      <c r="GF379" s="47"/>
      <c r="GG379" s="47"/>
      <c r="GH379" s="47"/>
      <c r="GI379" s="47"/>
      <c r="GJ379" s="47"/>
      <c r="GK379" s="47"/>
      <c r="GL379" s="47"/>
      <c r="GM379" s="47"/>
      <c r="GN379" s="47"/>
      <c r="GO379" s="47"/>
      <c r="GP379" s="47"/>
      <c r="GQ379" s="47"/>
      <c r="GR379" s="47"/>
      <c r="GS379" s="47"/>
      <c r="GT379" s="47"/>
      <c r="GU379" s="47"/>
      <c r="GV379" s="47"/>
      <c r="GW379" s="47"/>
      <c r="GX379" s="47"/>
      <c r="GY379" s="47"/>
      <c r="GZ379" s="47"/>
      <c r="HA379" s="47"/>
      <c r="HB379" s="47"/>
      <c r="HC379" s="47"/>
      <c r="HD379" s="47"/>
      <c r="HE379" s="47"/>
      <c r="HF379" s="47"/>
      <c r="HG379" s="47"/>
      <c r="HH379" s="47"/>
      <c r="HI379" s="47"/>
      <c r="HJ379" s="47"/>
      <c r="HK379" s="47"/>
      <c r="HL379" s="47"/>
      <c r="HM379" s="47"/>
      <c r="HN379" s="47"/>
      <c r="HO379" s="47"/>
      <c r="HP379" s="47"/>
      <c r="HQ379" s="47"/>
      <c r="HR379" s="47"/>
      <c r="HS379" s="47"/>
      <c r="HT379" s="47"/>
      <c r="HU379" s="47"/>
      <c r="HV379" s="47"/>
      <c r="HW379" s="47"/>
      <c r="HX379" s="47"/>
      <c r="HY379" s="47"/>
      <c r="HZ379" s="47"/>
      <c r="IA379" s="47"/>
      <c r="IB379" s="47"/>
      <c r="IC379" s="47"/>
      <c r="ID379" s="47"/>
      <c r="IE379" s="47"/>
      <c r="IF379" s="47"/>
      <c r="IG379" s="47"/>
      <c r="IH379" s="47"/>
      <c r="II379" s="47"/>
      <c r="IJ379" s="47"/>
      <c r="IK379" s="47"/>
      <c r="IL379" s="47"/>
      <c r="IM379" s="47"/>
      <c r="IN379" s="47"/>
      <c r="IO379" s="47"/>
      <c r="IP379" s="47"/>
      <c r="IQ379" s="47"/>
      <c r="IR379" s="47"/>
      <c r="IS379" s="47"/>
      <c r="IT379" s="47"/>
      <c r="IU379" s="47"/>
      <c r="IV379" s="47"/>
      <c r="IW379" s="47"/>
      <c r="IX379" s="47"/>
      <c r="IY379" s="47"/>
      <c r="IZ379" s="47"/>
      <c r="JA379" s="47"/>
      <c r="JB379" s="47"/>
      <c r="JC379" s="47"/>
      <c r="JD379" s="47"/>
      <c r="JE379" s="47"/>
      <c r="JF379" s="47"/>
      <c r="JG379" s="47"/>
      <c r="JH379" s="47"/>
      <c r="JI379" s="47"/>
      <c r="JJ379" s="47"/>
      <c r="JK379" s="47"/>
      <c r="JL379" s="47"/>
      <c r="JM379" s="47"/>
      <c r="JN379" s="47"/>
      <c r="JO379" s="47"/>
      <c r="JP379" s="47"/>
      <c r="JQ379" s="47"/>
      <c r="JR379" s="47"/>
      <c r="JS379" s="47"/>
      <c r="JT379" s="47"/>
      <c r="JU379" s="47"/>
      <c r="JV379" s="47"/>
      <c r="JW379" s="47"/>
      <c r="JX379" s="47"/>
      <c r="JY379" s="47"/>
      <c r="JZ379" s="47"/>
      <c r="KA379" s="47"/>
      <c r="KB379" s="47"/>
      <c r="KC379" s="47"/>
      <c r="KD379" s="47"/>
      <c r="KE379" s="47"/>
      <c r="KF379" s="47"/>
      <c r="KG379" s="47"/>
      <c r="KH379" s="47"/>
      <c r="KI379" s="47"/>
      <c r="KJ379" s="47"/>
      <c r="KK379" s="47"/>
      <c r="KL379" s="47"/>
      <c r="KM379" s="47"/>
      <c r="KN379" s="47"/>
      <c r="KO379" s="47"/>
      <c r="KP379" s="47"/>
      <c r="KQ379" s="47"/>
      <c r="KR379" s="47"/>
      <c r="KS379" s="47"/>
      <c r="KT379" s="47"/>
      <c r="KU379" s="47"/>
      <c r="KV379" s="47"/>
      <c r="KW379" s="47"/>
      <c r="KX379" s="47"/>
      <c r="KY379" s="47"/>
      <c r="KZ379" s="47"/>
      <c r="LA379" s="47"/>
      <c r="LB379" s="47"/>
      <c r="LC379" s="47"/>
      <c r="LD379" s="47"/>
      <c r="LE379" s="47"/>
      <c r="LF379" s="47"/>
      <c r="LG379" s="47"/>
      <c r="LH379" s="47"/>
      <c r="LI379" s="47"/>
      <c r="LJ379" s="47"/>
      <c r="LK379" s="47"/>
      <c r="LL379" s="47"/>
      <c r="LM379" s="47"/>
      <c r="LN379" s="47"/>
      <c r="LO379" s="47"/>
      <c r="LP379" s="47"/>
      <c r="LQ379" s="47"/>
      <c r="LR379" s="47"/>
      <c r="LS379" s="47"/>
      <c r="LT379" s="47"/>
      <c r="LU379" s="47"/>
      <c r="LV379" s="47"/>
      <c r="LW379" s="47"/>
      <c r="LX379" s="47"/>
      <c r="LY379" s="47"/>
      <c r="LZ379" s="47"/>
      <c r="MA379" s="47"/>
      <c r="MB379" s="47"/>
      <c r="MC379" s="47"/>
      <c r="MD379" s="47"/>
      <c r="ME379" s="47"/>
      <c r="MF379" s="47"/>
      <c r="MG379" s="47"/>
      <c r="MH379" s="47"/>
      <c r="MI379" s="47"/>
      <c r="MJ379" s="47"/>
      <c r="MK379" s="47"/>
      <c r="ML379" s="47"/>
      <c r="MM379" s="47"/>
      <c r="MN379" s="47"/>
      <c r="MO379" s="47"/>
      <c r="MP379" s="47"/>
      <c r="MQ379" s="47"/>
      <c r="MR379" s="47"/>
      <c r="MS379" s="47"/>
      <c r="MT379" s="47"/>
      <c r="MU379" s="47"/>
      <c r="MV379" s="47"/>
      <c r="MW379" s="47"/>
      <c r="MX379" s="47"/>
      <c r="MY379" s="47"/>
      <c r="MZ379" s="47"/>
      <c r="NA379" s="47"/>
      <c r="NB379" s="47"/>
      <c r="NC379" s="47"/>
      <c r="ND379" s="47"/>
      <c r="NE379" s="47"/>
      <c r="NF379" s="47"/>
      <c r="NG379" s="47"/>
      <c r="NH379" s="47"/>
      <c r="NI379" s="47"/>
      <c r="NJ379" s="47"/>
      <c r="NK379" s="47"/>
      <c r="NL379" s="47"/>
      <c r="NM379" s="47"/>
      <c r="NN379" s="47"/>
      <c r="NO379" s="47"/>
      <c r="NP379" s="47"/>
      <c r="NQ379" s="47"/>
      <c r="NR379" s="47"/>
      <c r="NS379" s="47"/>
      <c r="NT379" s="47"/>
      <c r="NU379" s="47"/>
      <c r="NV379" s="47"/>
      <c r="NW379" s="47"/>
      <c r="NX379" s="47"/>
      <c r="NY379" s="47"/>
      <c r="NZ379" s="47"/>
      <c r="OA379" s="47"/>
      <c r="OB379" s="47"/>
      <c r="OC379" s="47"/>
      <c r="OD379" s="47"/>
      <c r="OE379" s="47"/>
      <c r="OF379" s="47"/>
      <c r="OG379" s="47"/>
      <c r="OH379" s="47"/>
      <c r="OI379" s="47"/>
      <c r="OJ379" s="47"/>
      <c r="OK379" s="47"/>
      <c r="OL379" s="47"/>
      <c r="OM379" s="47"/>
      <c r="ON379" s="47"/>
      <c r="OO379" s="47"/>
      <c r="OP379" s="47"/>
      <c r="OQ379" s="47"/>
      <c r="OR379" s="47"/>
      <c r="OS379" s="47"/>
      <c r="OT379" s="47"/>
      <c r="OU379" s="47"/>
      <c r="OV379" s="47"/>
      <c r="OW379" s="47"/>
      <c r="OX379" s="47"/>
      <c r="OY379" s="47"/>
      <c r="OZ379" s="47"/>
      <c r="PA379" s="47"/>
      <c r="PB379" s="47"/>
      <c r="PC379" s="47"/>
      <c r="PD379" s="47"/>
      <c r="PE379" s="47"/>
      <c r="PF379" s="47"/>
      <c r="PG379" s="47"/>
      <c r="PH379" s="47"/>
      <c r="PI379" s="47"/>
      <c r="PJ379" s="47"/>
      <c r="PK379" s="47"/>
      <c r="PL379" s="47"/>
      <c r="PM379" s="47"/>
      <c r="PN379" s="47"/>
      <c r="PO379" s="47"/>
      <c r="PP379" s="47"/>
      <c r="PQ379" s="47"/>
      <c r="PR379" s="47"/>
      <c r="PS379" s="47"/>
      <c r="PT379" s="47"/>
      <c r="PU379" s="47"/>
      <c r="PV379" s="47"/>
      <c r="PW379" s="47"/>
      <c r="PX379" s="47"/>
      <c r="PY379" s="47"/>
      <c r="PZ379" s="47"/>
      <c r="QA379" s="47"/>
      <c r="QB379" s="47"/>
      <c r="QC379" s="47"/>
      <c r="QD379" s="47"/>
      <c r="QE379" s="47"/>
      <c r="QF379" s="47"/>
      <c r="QG379" s="47"/>
      <c r="QH379" s="47"/>
      <c r="QI379" s="47"/>
      <c r="QJ379" s="47"/>
      <c r="QK379" s="47"/>
      <c r="QL379" s="47"/>
      <c r="QM379" s="47"/>
      <c r="QN379" s="47"/>
      <c r="QO379" s="47"/>
      <c r="QP379" s="47"/>
      <c r="QQ379" s="47"/>
      <c r="QR379" s="47"/>
      <c r="QS379" s="47"/>
      <c r="QT379" s="47"/>
      <c r="QU379" s="47"/>
      <c r="QV379" s="47"/>
      <c r="QW379" s="47"/>
      <c r="QX379" s="47"/>
      <c r="QY379" s="47"/>
      <c r="QZ379" s="47"/>
      <c r="RA379" s="47"/>
      <c r="RB379" s="47"/>
      <c r="RC379" s="47"/>
      <c r="RD379" s="47"/>
      <c r="RE379" s="47"/>
      <c r="RF379" s="47"/>
      <c r="RG379" s="47"/>
      <c r="RH379" s="47"/>
      <c r="RI379" s="47"/>
      <c r="RJ379" s="47"/>
      <c r="RK379" s="47"/>
      <c r="RL379" s="47"/>
      <c r="RM379" s="47"/>
      <c r="RN379" s="47"/>
      <c r="RO379" s="47"/>
      <c r="RP379" s="47"/>
      <c r="RQ379" s="47"/>
      <c r="RR379" s="47"/>
      <c r="RS379" s="47"/>
      <c r="RT379" s="47"/>
      <c r="RU379" s="47"/>
      <c r="RV379" s="47"/>
      <c r="RW379" s="47"/>
      <c r="RX379" s="47"/>
      <c r="RY379" s="47"/>
      <c r="RZ379" s="47"/>
      <c r="SA379" s="47"/>
    </row>
    <row r="380" spans="1:495" s="48" customFormat="1" ht="15" customHeight="1">
      <c r="A380" s="164"/>
      <c r="B380" s="96"/>
      <c r="C380" s="35" t="s">
        <v>6</v>
      </c>
      <c r="D380" s="20">
        <v>0</v>
      </c>
      <c r="E380" s="20">
        <v>0</v>
      </c>
      <c r="F380" s="20">
        <v>0</v>
      </c>
      <c r="G380" s="1">
        <v>0</v>
      </c>
      <c r="H380" s="85"/>
      <c r="I380" s="85"/>
      <c r="J380" s="88"/>
      <c r="K380" s="79"/>
      <c r="L380" s="79"/>
      <c r="M380" s="82"/>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c r="BC380" s="47"/>
      <c r="BD380" s="47"/>
      <c r="BE380" s="47"/>
      <c r="BF380" s="47"/>
      <c r="BG380" s="47"/>
      <c r="BH380" s="47"/>
      <c r="BI380" s="47"/>
      <c r="BJ380" s="47"/>
      <c r="BK380" s="47"/>
      <c r="BL380" s="47"/>
      <c r="BM380" s="47"/>
      <c r="BN380" s="47"/>
      <c r="BO380" s="47"/>
      <c r="BP380" s="47"/>
      <c r="BQ380" s="47"/>
      <c r="BR380" s="47"/>
      <c r="BS380" s="47"/>
      <c r="BT380" s="47"/>
      <c r="BU380" s="47"/>
      <c r="BV380" s="47"/>
      <c r="BW380" s="47"/>
      <c r="BX380" s="47"/>
      <c r="BY380" s="47"/>
      <c r="BZ380" s="47"/>
      <c r="CA380" s="47"/>
      <c r="CB380" s="47"/>
      <c r="CC380" s="47"/>
      <c r="CD380" s="47"/>
      <c r="CE380" s="47"/>
      <c r="CF380" s="47"/>
      <c r="CG380" s="47"/>
      <c r="CH380" s="47"/>
      <c r="CI380" s="47"/>
      <c r="CJ380" s="47"/>
      <c r="CK380" s="47"/>
      <c r="CL380" s="47"/>
      <c r="CM380" s="47"/>
      <c r="CN380" s="47"/>
      <c r="CO380" s="47"/>
      <c r="CP380" s="47"/>
      <c r="CQ380" s="47"/>
      <c r="CR380" s="47"/>
      <c r="CS380" s="47"/>
      <c r="CT380" s="47"/>
      <c r="CU380" s="47"/>
      <c r="CV380" s="47"/>
      <c r="CW380" s="47"/>
      <c r="CX380" s="47"/>
      <c r="CY380" s="47"/>
      <c r="CZ380" s="47"/>
      <c r="DA380" s="47"/>
      <c r="DB380" s="47"/>
      <c r="DC380" s="47"/>
      <c r="DD380" s="47"/>
      <c r="DE380" s="47"/>
      <c r="DF380" s="47"/>
      <c r="DG380" s="47"/>
      <c r="DH380" s="47"/>
      <c r="DI380" s="47"/>
      <c r="DJ380" s="47"/>
      <c r="DK380" s="47"/>
      <c r="DL380" s="47"/>
      <c r="DM380" s="47"/>
      <c r="DN380" s="47"/>
      <c r="DO380" s="47"/>
      <c r="DP380" s="47"/>
      <c r="DQ380" s="47"/>
      <c r="DR380" s="47"/>
      <c r="DS380" s="47"/>
      <c r="DT380" s="47"/>
      <c r="DU380" s="47"/>
      <c r="DV380" s="47"/>
      <c r="DW380" s="47"/>
      <c r="DX380" s="47"/>
      <c r="DY380" s="47"/>
      <c r="DZ380" s="47"/>
      <c r="EA380" s="47"/>
      <c r="EB380" s="47"/>
      <c r="EC380" s="47"/>
      <c r="ED380" s="47"/>
      <c r="EE380" s="47"/>
      <c r="EF380" s="47"/>
      <c r="EG380" s="47"/>
      <c r="EH380" s="47"/>
      <c r="EI380" s="47"/>
      <c r="EJ380" s="47"/>
      <c r="EK380" s="47"/>
      <c r="EL380" s="47"/>
      <c r="EM380" s="47"/>
      <c r="EN380" s="47"/>
      <c r="EO380" s="47"/>
      <c r="EP380" s="47"/>
      <c r="EQ380" s="47"/>
      <c r="ER380" s="47"/>
      <c r="ES380" s="47"/>
      <c r="ET380" s="47"/>
      <c r="EU380" s="47"/>
      <c r="EV380" s="47"/>
      <c r="EW380" s="47"/>
      <c r="EX380" s="47"/>
      <c r="EY380" s="47"/>
      <c r="EZ380" s="47"/>
      <c r="FA380" s="47"/>
      <c r="FB380" s="47"/>
      <c r="FC380" s="47"/>
      <c r="FD380" s="47"/>
      <c r="FE380" s="47"/>
      <c r="FF380" s="47"/>
      <c r="FG380" s="47"/>
      <c r="FH380" s="47"/>
      <c r="FI380" s="47"/>
      <c r="FJ380" s="47"/>
      <c r="FK380" s="47"/>
      <c r="FL380" s="47"/>
      <c r="FM380" s="47"/>
      <c r="FN380" s="47"/>
      <c r="FO380" s="47"/>
      <c r="FP380" s="47"/>
      <c r="FQ380" s="47"/>
      <c r="FR380" s="47"/>
      <c r="FS380" s="47"/>
      <c r="FT380" s="47"/>
      <c r="FU380" s="47"/>
      <c r="FV380" s="47"/>
      <c r="FW380" s="47"/>
      <c r="FX380" s="47"/>
      <c r="FY380" s="47"/>
      <c r="FZ380" s="47"/>
      <c r="GA380" s="47"/>
      <c r="GB380" s="47"/>
      <c r="GC380" s="47"/>
      <c r="GD380" s="47"/>
      <c r="GE380" s="47"/>
      <c r="GF380" s="47"/>
      <c r="GG380" s="47"/>
      <c r="GH380" s="47"/>
      <c r="GI380" s="47"/>
      <c r="GJ380" s="47"/>
      <c r="GK380" s="47"/>
      <c r="GL380" s="47"/>
      <c r="GM380" s="47"/>
      <c r="GN380" s="47"/>
      <c r="GO380" s="47"/>
      <c r="GP380" s="47"/>
      <c r="GQ380" s="47"/>
      <c r="GR380" s="47"/>
      <c r="GS380" s="47"/>
      <c r="GT380" s="47"/>
      <c r="GU380" s="47"/>
      <c r="GV380" s="47"/>
      <c r="GW380" s="47"/>
      <c r="GX380" s="47"/>
      <c r="GY380" s="47"/>
      <c r="GZ380" s="47"/>
      <c r="HA380" s="47"/>
      <c r="HB380" s="47"/>
      <c r="HC380" s="47"/>
      <c r="HD380" s="47"/>
      <c r="HE380" s="47"/>
      <c r="HF380" s="47"/>
      <c r="HG380" s="47"/>
      <c r="HH380" s="47"/>
      <c r="HI380" s="47"/>
      <c r="HJ380" s="47"/>
      <c r="HK380" s="47"/>
      <c r="HL380" s="47"/>
      <c r="HM380" s="47"/>
      <c r="HN380" s="47"/>
      <c r="HO380" s="47"/>
      <c r="HP380" s="47"/>
      <c r="HQ380" s="47"/>
      <c r="HR380" s="47"/>
      <c r="HS380" s="47"/>
      <c r="HT380" s="47"/>
      <c r="HU380" s="47"/>
      <c r="HV380" s="47"/>
      <c r="HW380" s="47"/>
      <c r="HX380" s="47"/>
      <c r="HY380" s="47"/>
      <c r="HZ380" s="47"/>
      <c r="IA380" s="47"/>
      <c r="IB380" s="47"/>
      <c r="IC380" s="47"/>
      <c r="ID380" s="47"/>
      <c r="IE380" s="47"/>
      <c r="IF380" s="47"/>
      <c r="IG380" s="47"/>
      <c r="IH380" s="47"/>
      <c r="II380" s="47"/>
      <c r="IJ380" s="47"/>
      <c r="IK380" s="47"/>
      <c r="IL380" s="47"/>
      <c r="IM380" s="47"/>
      <c r="IN380" s="47"/>
      <c r="IO380" s="47"/>
      <c r="IP380" s="47"/>
      <c r="IQ380" s="47"/>
      <c r="IR380" s="47"/>
      <c r="IS380" s="47"/>
      <c r="IT380" s="47"/>
      <c r="IU380" s="47"/>
      <c r="IV380" s="47"/>
      <c r="IW380" s="47"/>
      <c r="IX380" s="47"/>
      <c r="IY380" s="47"/>
      <c r="IZ380" s="47"/>
      <c r="JA380" s="47"/>
      <c r="JB380" s="47"/>
      <c r="JC380" s="47"/>
      <c r="JD380" s="47"/>
      <c r="JE380" s="47"/>
      <c r="JF380" s="47"/>
      <c r="JG380" s="47"/>
      <c r="JH380" s="47"/>
      <c r="JI380" s="47"/>
      <c r="JJ380" s="47"/>
      <c r="JK380" s="47"/>
      <c r="JL380" s="47"/>
      <c r="JM380" s="47"/>
      <c r="JN380" s="47"/>
      <c r="JO380" s="47"/>
      <c r="JP380" s="47"/>
      <c r="JQ380" s="47"/>
      <c r="JR380" s="47"/>
      <c r="JS380" s="47"/>
      <c r="JT380" s="47"/>
      <c r="JU380" s="47"/>
      <c r="JV380" s="47"/>
      <c r="JW380" s="47"/>
      <c r="JX380" s="47"/>
      <c r="JY380" s="47"/>
      <c r="JZ380" s="47"/>
      <c r="KA380" s="47"/>
      <c r="KB380" s="47"/>
      <c r="KC380" s="47"/>
      <c r="KD380" s="47"/>
      <c r="KE380" s="47"/>
      <c r="KF380" s="47"/>
      <c r="KG380" s="47"/>
      <c r="KH380" s="47"/>
      <c r="KI380" s="47"/>
      <c r="KJ380" s="47"/>
      <c r="KK380" s="47"/>
      <c r="KL380" s="47"/>
      <c r="KM380" s="47"/>
      <c r="KN380" s="47"/>
      <c r="KO380" s="47"/>
      <c r="KP380" s="47"/>
      <c r="KQ380" s="47"/>
      <c r="KR380" s="47"/>
      <c r="KS380" s="47"/>
      <c r="KT380" s="47"/>
      <c r="KU380" s="47"/>
      <c r="KV380" s="47"/>
      <c r="KW380" s="47"/>
      <c r="KX380" s="47"/>
      <c r="KY380" s="47"/>
      <c r="KZ380" s="47"/>
      <c r="LA380" s="47"/>
      <c r="LB380" s="47"/>
      <c r="LC380" s="47"/>
      <c r="LD380" s="47"/>
      <c r="LE380" s="47"/>
      <c r="LF380" s="47"/>
      <c r="LG380" s="47"/>
      <c r="LH380" s="47"/>
      <c r="LI380" s="47"/>
      <c r="LJ380" s="47"/>
      <c r="LK380" s="47"/>
      <c r="LL380" s="47"/>
      <c r="LM380" s="47"/>
      <c r="LN380" s="47"/>
      <c r="LO380" s="47"/>
      <c r="LP380" s="47"/>
      <c r="LQ380" s="47"/>
      <c r="LR380" s="47"/>
      <c r="LS380" s="47"/>
      <c r="LT380" s="47"/>
      <c r="LU380" s="47"/>
      <c r="LV380" s="47"/>
      <c r="LW380" s="47"/>
      <c r="LX380" s="47"/>
      <c r="LY380" s="47"/>
      <c r="LZ380" s="47"/>
      <c r="MA380" s="47"/>
      <c r="MB380" s="47"/>
      <c r="MC380" s="47"/>
      <c r="MD380" s="47"/>
      <c r="ME380" s="47"/>
      <c r="MF380" s="47"/>
      <c r="MG380" s="47"/>
      <c r="MH380" s="47"/>
      <c r="MI380" s="47"/>
      <c r="MJ380" s="47"/>
      <c r="MK380" s="47"/>
      <c r="ML380" s="47"/>
      <c r="MM380" s="47"/>
      <c r="MN380" s="47"/>
      <c r="MO380" s="47"/>
      <c r="MP380" s="47"/>
      <c r="MQ380" s="47"/>
      <c r="MR380" s="47"/>
      <c r="MS380" s="47"/>
      <c r="MT380" s="47"/>
      <c r="MU380" s="47"/>
      <c r="MV380" s="47"/>
      <c r="MW380" s="47"/>
      <c r="MX380" s="47"/>
      <c r="MY380" s="47"/>
      <c r="MZ380" s="47"/>
      <c r="NA380" s="47"/>
      <c r="NB380" s="47"/>
      <c r="NC380" s="47"/>
      <c r="ND380" s="47"/>
      <c r="NE380" s="47"/>
      <c r="NF380" s="47"/>
      <c r="NG380" s="47"/>
      <c r="NH380" s="47"/>
      <c r="NI380" s="47"/>
      <c r="NJ380" s="47"/>
      <c r="NK380" s="47"/>
      <c r="NL380" s="47"/>
      <c r="NM380" s="47"/>
      <c r="NN380" s="47"/>
      <c r="NO380" s="47"/>
      <c r="NP380" s="47"/>
      <c r="NQ380" s="47"/>
      <c r="NR380" s="47"/>
      <c r="NS380" s="47"/>
      <c r="NT380" s="47"/>
      <c r="NU380" s="47"/>
      <c r="NV380" s="47"/>
      <c r="NW380" s="47"/>
      <c r="NX380" s="47"/>
      <c r="NY380" s="47"/>
      <c r="NZ380" s="47"/>
      <c r="OA380" s="47"/>
      <c r="OB380" s="47"/>
      <c r="OC380" s="47"/>
      <c r="OD380" s="47"/>
      <c r="OE380" s="47"/>
      <c r="OF380" s="47"/>
      <c r="OG380" s="47"/>
      <c r="OH380" s="47"/>
      <c r="OI380" s="47"/>
      <c r="OJ380" s="47"/>
      <c r="OK380" s="47"/>
      <c r="OL380" s="47"/>
      <c r="OM380" s="47"/>
      <c r="ON380" s="47"/>
      <c r="OO380" s="47"/>
      <c r="OP380" s="47"/>
      <c r="OQ380" s="47"/>
      <c r="OR380" s="47"/>
      <c r="OS380" s="47"/>
      <c r="OT380" s="47"/>
      <c r="OU380" s="47"/>
      <c r="OV380" s="47"/>
      <c r="OW380" s="47"/>
      <c r="OX380" s="47"/>
      <c r="OY380" s="47"/>
      <c r="OZ380" s="47"/>
      <c r="PA380" s="47"/>
      <c r="PB380" s="47"/>
      <c r="PC380" s="47"/>
      <c r="PD380" s="47"/>
      <c r="PE380" s="47"/>
      <c r="PF380" s="47"/>
      <c r="PG380" s="47"/>
      <c r="PH380" s="47"/>
      <c r="PI380" s="47"/>
      <c r="PJ380" s="47"/>
      <c r="PK380" s="47"/>
      <c r="PL380" s="47"/>
      <c r="PM380" s="47"/>
      <c r="PN380" s="47"/>
      <c r="PO380" s="47"/>
      <c r="PP380" s="47"/>
      <c r="PQ380" s="47"/>
      <c r="PR380" s="47"/>
      <c r="PS380" s="47"/>
      <c r="PT380" s="47"/>
      <c r="PU380" s="47"/>
      <c r="PV380" s="47"/>
      <c r="PW380" s="47"/>
      <c r="PX380" s="47"/>
      <c r="PY380" s="47"/>
      <c r="PZ380" s="47"/>
      <c r="QA380" s="47"/>
      <c r="QB380" s="47"/>
      <c r="QC380" s="47"/>
      <c r="QD380" s="47"/>
      <c r="QE380" s="47"/>
      <c r="QF380" s="47"/>
      <c r="QG380" s="47"/>
      <c r="QH380" s="47"/>
      <c r="QI380" s="47"/>
      <c r="QJ380" s="47"/>
      <c r="QK380" s="47"/>
      <c r="QL380" s="47"/>
      <c r="QM380" s="47"/>
      <c r="QN380" s="47"/>
      <c r="QO380" s="47"/>
      <c r="QP380" s="47"/>
      <c r="QQ380" s="47"/>
      <c r="QR380" s="47"/>
      <c r="QS380" s="47"/>
      <c r="QT380" s="47"/>
      <c r="QU380" s="47"/>
      <c r="QV380" s="47"/>
      <c r="QW380" s="47"/>
      <c r="QX380" s="47"/>
      <c r="QY380" s="47"/>
      <c r="QZ380" s="47"/>
      <c r="RA380" s="47"/>
      <c r="RB380" s="47"/>
      <c r="RC380" s="47"/>
      <c r="RD380" s="47"/>
      <c r="RE380" s="47"/>
      <c r="RF380" s="47"/>
      <c r="RG380" s="47"/>
      <c r="RH380" s="47"/>
      <c r="RI380" s="47"/>
      <c r="RJ380" s="47"/>
      <c r="RK380" s="47"/>
      <c r="RL380" s="47"/>
      <c r="RM380" s="47"/>
      <c r="RN380" s="47"/>
      <c r="RO380" s="47"/>
      <c r="RP380" s="47"/>
      <c r="RQ380" s="47"/>
      <c r="RR380" s="47"/>
      <c r="RS380" s="47"/>
      <c r="RT380" s="47"/>
      <c r="RU380" s="47"/>
      <c r="RV380" s="47"/>
      <c r="RW380" s="47"/>
      <c r="RX380" s="47"/>
      <c r="RY380" s="47"/>
      <c r="RZ380" s="47"/>
      <c r="SA380" s="47"/>
    </row>
    <row r="381" spans="1:495" s="48" customFormat="1" ht="15" customHeight="1">
      <c r="A381" s="164"/>
      <c r="B381" s="96"/>
      <c r="C381" s="35" t="s">
        <v>7</v>
      </c>
      <c r="D381" s="20">
        <v>0</v>
      </c>
      <c r="E381" s="20">
        <v>0</v>
      </c>
      <c r="F381" s="20">
        <v>0</v>
      </c>
      <c r="G381" s="1">
        <v>0</v>
      </c>
      <c r="H381" s="85"/>
      <c r="I381" s="85"/>
      <c r="J381" s="88"/>
      <c r="K381" s="79"/>
      <c r="L381" s="79"/>
      <c r="M381" s="82"/>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c r="BC381" s="47"/>
      <c r="BD381" s="47"/>
      <c r="BE381" s="47"/>
      <c r="BF381" s="47"/>
      <c r="BG381" s="47"/>
      <c r="BH381" s="47"/>
      <c r="BI381" s="47"/>
      <c r="BJ381" s="47"/>
      <c r="BK381" s="47"/>
      <c r="BL381" s="47"/>
      <c r="BM381" s="47"/>
      <c r="BN381" s="47"/>
      <c r="BO381" s="47"/>
      <c r="BP381" s="47"/>
      <c r="BQ381" s="47"/>
      <c r="BR381" s="47"/>
      <c r="BS381" s="47"/>
      <c r="BT381" s="47"/>
      <c r="BU381" s="47"/>
      <c r="BV381" s="47"/>
      <c r="BW381" s="47"/>
      <c r="BX381" s="47"/>
      <c r="BY381" s="47"/>
      <c r="BZ381" s="47"/>
      <c r="CA381" s="47"/>
      <c r="CB381" s="47"/>
      <c r="CC381" s="47"/>
      <c r="CD381" s="47"/>
      <c r="CE381" s="47"/>
      <c r="CF381" s="47"/>
      <c r="CG381" s="47"/>
      <c r="CH381" s="47"/>
      <c r="CI381" s="47"/>
      <c r="CJ381" s="47"/>
      <c r="CK381" s="47"/>
      <c r="CL381" s="47"/>
      <c r="CM381" s="47"/>
      <c r="CN381" s="47"/>
      <c r="CO381" s="47"/>
      <c r="CP381" s="47"/>
      <c r="CQ381" s="47"/>
      <c r="CR381" s="47"/>
      <c r="CS381" s="47"/>
      <c r="CT381" s="47"/>
      <c r="CU381" s="47"/>
      <c r="CV381" s="47"/>
      <c r="CW381" s="47"/>
      <c r="CX381" s="47"/>
      <c r="CY381" s="47"/>
      <c r="CZ381" s="47"/>
      <c r="DA381" s="47"/>
      <c r="DB381" s="47"/>
      <c r="DC381" s="47"/>
      <c r="DD381" s="47"/>
      <c r="DE381" s="47"/>
      <c r="DF381" s="47"/>
      <c r="DG381" s="47"/>
      <c r="DH381" s="47"/>
      <c r="DI381" s="47"/>
      <c r="DJ381" s="47"/>
      <c r="DK381" s="47"/>
      <c r="DL381" s="47"/>
      <c r="DM381" s="47"/>
      <c r="DN381" s="47"/>
      <c r="DO381" s="47"/>
      <c r="DP381" s="47"/>
      <c r="DQ381" s="47"/>
      <c r="DR381" s="47"/>
      <c r="DS381" s="47"/>
      <c r="DT381" s="47"/>
      <c r="DU381" s="47"/>
      <c r="DV381" s="47"/>
      <c r="DW381" s="47"/>
      <c r="DX381" s="47"/>
      <c r="DY381" s="47"/>
      <c r="DZ381" s="47"/>
      <c r="EA381" s="47"/>
      <c r="EB381" s="47"/>
      <c r="EC381" s="47"/>
      <c r="ED381" s="47"/>
      <c r="EE381" s="47"/>
      <c r="EF381" s="47"/>
      <c r="EG381" s="47"/>
      <c r="EH381" s="47"/>
      <c r="EI381" s="47"/>
      <c r="EJ381" s="47"/>
      <c r="EK381" s="47"/>
      <c r="EL381" s="47"/>
      <c r="EM381" s="47"/>
      <c r="EN381" s="47"/>
      <c r="EO381" s="47"/>
      <c r="EP381" s="47"/>
      <c r="EQ381" s="47"/>
      <c r="ER381" s="47"/>
      <c r="ES381" s="47"/>
      <c r="ET381" s="47"/>
      <c r="EU381" s="47"/>
      <c r="EV381" s="47"/>
      <c r="EW381" s="47"/>
      <c r="EX381" s="47"/>
      <c r="EY381" s="47"/>
      <c r="EZ381" s="47"/>
      <c r="FA381" s="47"/>
      <c r="FB381" s="47"/>
      <c r="FC381" s="47"/>
      <c r="FD381" s="47"/>
      <c r="FE381" s="47"/>
      <c r="FF381" s="47"/>
      <c r="FG381" s="47"/>
      <c r="FH381" s="47"/>
      <c r="FI381" s="47"/>
      <c r="FJ381" s="47"/>
      <c r="FK381" s="47"/>
      <c r="FL381" s="47"/>
      <c r="FM381" s="47"/>
      <c r="FN381" s="47"/>
      <c r="FO381" s="47"/>
      <c r="FP381" s="47"/>
      <c r="FQ381" s="47"/>
      <c r="FR381" s="47"/>
      <c r="FS381" s="47"/>
      <c r="FT381" s="47"/>
      <c r="FU381" s="47"/>
      <c r="FV381" s="47"/>
      <c r="FW381" s="47"/>
      <c r="FX381" s="47"/>
      <c r="FY381" s="47"/>
      <c r="FZ381" s="47"/>
      <c r="GA381" s="47"/>
      <c r="GB381" s="47"/>
      <c r="GC381" s="47"/>
      <c r="GD381" s="47"/>
      <c r="GE381" s="47"/>
      <c r="GF381" s="47"/>
      <c r="GG381" s="47"/>
      <c r="GH381" s="47"/>
      <c r="GI381" s="47"/>
      <c r="GJ381" s="47"/>
      <c r="GK381" s="47"/>
      <c r="GL381" s="47"/>
      <c r="GM381" s="47"/>
      <c r="GN381" s="47"/>
      <c r="GO381" s="47"/>
      <c r="GP381" s="47"/>
      <c r="GQ381" s="47"/>
      <c r="GR381" s="47"/>
      <c r="GS381" s="47"/>
      <c r="GT381" s="47"/>
      <c r="GU381" s="47"/>
      <c r="GV381" s="47"/>
      <c r="GW381" s="47"/>
      <c r="GX381" s="47"/>
      <c r="GY381" s="47"/>
      <c r="GZ381" s="47"/>
      <c r="HA381" s="47"/>
      <c r="HB381" s="47"/>
      <c r="HC381" s="47"/>
      <c r="HD381" s="47"/>
      <c r="HE381" s="47"/>
      <c r="HF381" s="47"/>
      <c r="HG381" s="47"/>
      <c r="HH381" s="47"/>
      <c r="HI381" s="47"/>
      <c r="HJ381" s="47"/>
      <c r="HK381" s="47"/>
      <c r="HL381" s="47"/>
      <c r="HM381" s="47"/>
      <c r="HN381" s="47"/>
      <c r="HO381" s="47"/>
      <c r="HP381" s="47"/>
      <c r="HQ381" s="47"/>
      <c r="HR381" s="47"/>
      <c r="HS381" s="47"/>
      <c r="HT381" s="47"/>
      <c r="HU381" s="47"/>
      <c r="HV381" s="47"/>
      <c r="HW381" s="47"/>
      <c r="HX381" s="47"/>
      <c r="HY381" s="47"/>
      <c r="HZ381" s="47"/>
      <c r="IA381" s="47"/>
      <c r="IB381" s="47"/>
      <c r="IC381" s="47"/>
      <c r="ID381" s="47"/>
      <c r="IE381" s="47"/>
      <c r="IF381" s="47"/>
      <c r="IG381" s="47"/>
      <c r="IH381" s="47"/>
      <c r="II381" s="47"/>
      <c r="IJ381" s="47"/>
      <c r="IK381" s="47"/>
      <c r="IL381" s="47"/>
      <c r="IM381" s="47"/>
      <c r="IN381" s="47"/>
      <c r="IO381" s="47"/>
      <c r="IP381" s="47"/>
      <c r="IQ381" s="47"/>
      <c r="IR381" s="47"/>
      <c r="IS381" s="47"/>
      <c r="IT381" s="47"/>
      <c r="IU381" s="47"/>
      <c r="IV381" s="47"/>
      <c r="IW381" s="47"/>
      <c r="IX381" s="47"/>
      <c r="IY381" s="47"/>
      <c r="IZ381" s="47"/>
      <c r="JA381" s="47"/>
      <c r="JB381" s="47"/>
      <c r="JC381" s="47"/>
      <c r="JD381" s="47"/>
      <c r="JE381" s="47"/>
      <c r="JF381" s="47"/>
      <c r="JG381" s="47"/>
      <c r="JH381" s="47"/>
      <c r="JI381" s="47"/>
      <c r="JJ381" s="47"/>
      <c r="JK381" s="47"/>
      <c r="JL381" s="47"/>
      <c r="JM381" s="47"/>
      <c r="JN381" s="47"/>
      <c r="JO381" s="47"/>
      <c r="JP381" s="47"/>
      <c r="JQ381" s="47"/>
      <c r="JR381" s="47"/>
      <c r="JS381" s="47"/>
      <c r="JT381" s="47"/>
      <c r="JU381" s="47"/>
      <c r="JV381" s="47"/>
      <c r="JW381" s="47"/>
      <c r="JX381" s="47"/>
      <c r="JY381" s="47"/>
      <c r="JZ381" s="47"/>
      <c r="KA381" s="47"/>
      <c r="KB381" s="47"/>
      <c r="KC381" s="47"/>
      <c r="KD381" s="47"/>
      <c r="KE381" s="47"/>
      <c r="KF381" s="47"/>
      <c r="KG381" s="47"/>
      <c r="KH381" s="47"/>
      <c r="KI381" s="47"/>
      <c r="KJ381" s="47"/>
      <c r="KK381" s="47"/>
      <c r="KL381" s="47"/>
      <c r="KM381" s="47"/>
      <c r="KN381" s="47"/>
      <c r="KO381" s="47"/>
      <c r="KP381" s="47"/>
      <c r="KQ381" s="47"/>
      <c r="KR381" s="47"/>
      <c r="KS381" s="47"/>
      <c r="KT381" s="47"/>
      <c r="KU381" s="47"/>
      <c r="KV381" s="47"/>
      <c r="KW381" s="47"/>
      <c r="KX381" s="47"/>
      <c r="KY381" s="47"/>
      <c r="KZ381" s="47"/>
      <c r="LA381" s="47"/>
      <c r="LB381" s="47"/>
      <c r="LC381" s="47"/>
      <c r="LD381" s="47"/>
      <c r="LE381" s="47"/>
      <c r="LF381" s="47"/>
      <c r="LG381" s="47"/>
      <c r="LH381" s="47"/>
      <c r="LI381" s="47"/>
      <c r="LJ381" s="47"/>
      <c r="LK381" s="47"/>
      <c r="LL381" s="47"/>
      <c r="LM381" s="47"/>
      <c r="LN381" s="47"/>
      <c r="LO381" s="47"/>
      <c r="LP381" s="47"/>
      <c r="LQ381" s="47"/>
      <c r="LR381" s="47"/>
      <c r="LS381" s="47"/>
      <c r="LT381" s="47"/>
      <c r="LU381" s="47"/>
      <c r="LV381" s="47"/>
      <c r="LW381" s="47"/>
      <c r="LX381" s="47"/>
      <c r="LY381" s="47"/>
      <c r="LZ381" s="47"/>
      <c r="MA381" s="47"/>
      <c r="MB381" s="47"/>
      <c r="MC381" s="47"/>
      <c r="MD381" s="47"/>
      <c r="ME381" s="47"/>
      <c r="MF381" s="47"/>
      <c r="MG381" s="47"/>
      <c r="MH381" s="47"/>
      <c r="MI381" s="47"/>
      <c r="MJ381" s="47"/>
      <c r="MK381" s="47"/>
      <c r="ML381" s="47"/>
      <c r="MM381" s="47"/>
      <c r="MN381" s="47"/>
      <c r="MO381" s="47"/>
      <c r="MP381" s="47"/>
      <c r="MQ381" s="47"/>
      <c r="MR381" s="47"/>
      <c r="MS381" s="47"/>
      <c r="MT381" s="47"/>
      <c r="MU381" s="47"/>
      <c r="MV381" s="47"/>
      <c r="MW381" s="47"/>
      <c r="MX381" s="47"/>
      <c r="MY381" s="47"/>
      <c r="MZ381" s="47"/>
      <c r="NA381" s="47"/>
      <c r="NB381" s="47"/>
      <c r="NC381" s="47"/>
      <c r="ND381" s="47"/>
      <c r="NE381" s="47"/>
      <c r="NF381" s="47"/>
      <c r="NG381" s="47"/>
      <c r="NH381" s="47"/>
      <c r="NI381" s="47"/>
      <c r="NJ381" s="47"/>
      <c r="NK381" s="47"/>
      <c r="NL381" s="47"/>
      <c r="NM381" s="47"/>
      <c r="NN381" s="47"/>
      <c r="NO381" s="47"/>
      <c r="NP381" s="47"/>
      <c r="NQ381" s="47"/>
      <c r="NR381" s="47"/>
      <c r="NS381" s="47"/>
      <c r="NT381" s="47"/>
      <c r="NU381" s="47"/>
      <c r="NV381" s="47"/>
      <c r="NW381" s="47"/>
      <c r="NX381" s="47"/>
      <c r="NY381" s="47"/>
      <c r="NZ381" s="47"/>
      <c r="OA381" s="47"/>
      <c r="OB381" s="47"/>
      <c r="OC381" s="47"/>
      <c r="OD381" s="47"/>
      <c r="OE381" s="47"/>
      <c r="OF381" s="47"/>
      <c r="OG381" s="47"/>
      <c r="OH381" s="47"/>
      <c r="OI381" s="47"/>
      <c r="OJ381" s="47"/>
      <c r="OK381" s="47"/>
      <c r="OL381" s="47"/>
      <c r="OM381" s="47"/>
      <c r="ON381" s="47"/>
      <c r="OO381" s="47"/>
      <c r="OP381" s="47"/>
      <c r="OQ381" s="47"/>
      <c r="OR381" s="47"/>
      <c r="OS381" s="47"/>
      <c r="OT381" s="47"/>
      <c r="OU381" s="47"/>
      <c r="OV381" s="47"/>
      <c r="OW381" s="47"/>
      <c r="OX381" s="47"/>
      <c r="OY381" s="47"/>
      <c r="OZ381" s="47"/>
      <c r="PA381" s="47"/>
      <c r="PB381" s="47"/>
      <c r="PC381" s="47"/>
      <c r="PD381" s="47"/>
      <c r="PE381" s="47"/>
      <c r="PF381" s="47"/>
      <c r="PG381" s="47"/>
      <c r="PH381" s="47"/>
      <c r="PI381" s="47"/>
      <c r="PJ381" s="47"/>
      <c r="PK381" s="47"/>
      <c r="PL381" s="47"/>
      <c r="PM381" s="47"/>
      <c r="PN381" s="47"/>
      <c r="PO381" s="47"/>
      <c r="PP381" s="47"/>
      <c r="PQ381" s="47"/>
      <c r="PR381" s="47"/>
      <c r="PS381" s="47"/>
      <c r="PT381" s="47"/>
      <c r="PU381" s="47"/>
      <c r="PV381" s="47"/>
      <c r="PW381" s="47"/>
      <c r="PX381" s="47"/>
      <c r="PY381" s="47"/>
      <c r="PZ381" s="47"/>
      <c r="QA381" s="47"/>
      <c r="QB381" s="47"/>
      <c r="QC381" s="47"/>
      <c r="QD381" s="47"/>
      <c r="QE381" s="47"/>
      <c r="QF381" s="47"/>
      <c r="QG381" s="47"/>
      <c r="QH381" s="47"/>
      <c r="QI381" s="47"/>
      <c r="QJ381" s="47"/>
      <c r="QK381" s="47"/>
      <c r="QL381" s="47"/>
      <c r="QM381" s="47"/>
      <c r="QN381" s="47"/>
      <c r="QO381" s="47"/>
      <c r="QP381" s="47"/>
      <c r="QQ381" s="47"/>
      <c r="QR381" s="47"/>
      <c r="QS381" s="47"/>
      <c r="QT381" s="47"/>
      <c r="QU381" s="47"/>
      <c r="QV381" s="47"/>
      <c r="QW381" s="47"/>
      <c r="QX381" s="47"/>
      <c r="QY381" s="47"/>
      <c r="QZ381" s="47"/>
      <c r="RA381" s="47"/>
      <c r="RB381" s="47"/>
      <c r="RC381" s="47"/>
      <c r="RD381" s="47"/>
      <c r="RE381" s="47"/>
      <c r="RF381" s="47"/>
      <c r="RG381" s="47"/>
      <c r="RH381" s="47"/>
      <c r="RI381" s="47"/>
      <c r="RJ381" s="47"/>
      <c r="RK381" s="47"/>
      <c r="RL381" s="47"/>
      <c r="RM381" s="47"/>
      <c r="RN381" s="47"/>
      <c r="RO381" s="47"/>
      <c r="RP381" s="47"/>
      <c r="RQ381" s="47"/>
      <c r="RR381" s="47"/>
      <c r="RS381" s="47"/>
      <c r="RT381" s="47"/>
      <c r="RU381" s="47"/>
      <c r="RV381" s="47"/>
      <c r="RW381" s="47"/>
      <c r="RX381" s="47"/>
      <c r="RY381" s="47"/>
      <c r="RZ381" s="47"/>
      <c r="SA381" s="47"/>
    </row>
    <row r="382" spans="1:495" s="48" customFormat="1" ht="15" customHeight="1">
      <c r="A382" s="164"/>
      <c r="B382" s="96"/>
      <c r="C382" s="35" t="s">
        <v>8</v>
      </c>
      <c r="D382" s="20">
        <v>0</v>
      </c>
      <c r="E382" s="20">
        <v>0</v>
      </c>
      <c r="F382" s="20">
        <v>0</v>
      </c>
      <c r="G382" s="1">
        <v>0</v>
      </c>
      <c r="H382" s="86"/>
      <c r="I382" s="86"/>
      <c r="J382" s="89"/>
      <c r="K382" s="80"/>
      <c r="L382" s="80"/>
      <c r="M382" s="83"/>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c r="BC382" s="47"/>
      <c r="BD382" s="47"/>
      <c r="BE382" s="47"/>
      <c r="BF382" s="47"/>
      <c r="BG382" s="47"/>
      <c r="BH382" s="47"/>
      <c r="BI382" s="47"/>
      <c r="BJ382" s="47"/>
      <c r="BK382" s="47"/>
      <c r="BL382" s="47"/>
      <c r="BM382" s="47"/>
      <c r="BN382" s="47"/>
      <c r="BO382" s="47"/>
      <c r="BP382" s="47"/>
      <c r="BQ382" s="47"/>
      <c r="BR382" s="47"/>
      <c r="BS382" s="47"/>
      <c r="BT382" s="47"/>
      <c r="BU382" s="47"/>
      <c r="BV382" s="47"/>
      <c r="BW382" s="47"/>
      <c r="BX382" s="47"/>
      <c r="BY382" s="47"/>
      <c r="BZ382" s="47"/>
      <c r="CA382" s="47"/>
      <c r="CB382" s="47"/>
      <c r="CC382" s="47"/>
      <c r="CD382" s="47"/>
      <c r="CE382" s="47"/>
      <c r="CF382" s="47"/>
      <c r="CG382" s="47"/>
      <c r="CH382" s="47"/>
      <c r="CI382" s="47"/>
      <c r="CJ382" s="47"/>
      <c r="CK382" s="47"/>
      <c r="CL382" s="47"/>
      <c r="CM382" s="47"/>
      <c r="CN382" s="47"/>
      <c r="CO382" s="47"/>
      <c r="CP382" s="47"/>
      <c r="CQ382" s="47"/>
      <c r="CR382" s="47"/>
      <c r="CS382" s="47"/>
      <c r="CT382" s="47"/>
      <c r="CU382" s="47"/>
      <c r="CV382" s="47"/>
      <c r="CW382" s="47"/>
      <c r="CX382" s="47"/>
      <c r="CY382" s="47"/>
      <c r="CZ382" s="47"/>
      <c r="DA382" s="47"/>
      <c r="DB382" s="47"/>
      <c r="DC382" s="47"/>
      <c r="DD382" s="47"/>
      <c r="DE382" s="47"/>
      <c r="DF382" s="47"/>
      <c r="DG382" s="47"/>
      <c r="DH382" s="47"/>
      <c r="DI382" s="47"/>
      <c r="DJ382" s="47"/>
      <c r="DK382" s="47"/>
      <c r="DL382" s="47"/>
      <c r="DM382" s="47"/>
      <c r="DN382" s="47"/>
      <c r="DO382" s="47"/>
      <c r="DP382" s="47"/>
      <c r="DQ382" s="47"/>
      <c r="DR382" s="47"/>
      <c r="DS382" s="47"/>
      <c r="DT382" s="47"/>
      <c r="DU382" s="47"/>
      <c r="DV382" s="47"/>
      <c r="DW382" s="47"/>
      <c r="DX382" s="47"/>
      <c r="DY382" s="47"/>
      <c r="DZ382" s="47"/>
      <c r="EA382" s="47"/>
      <c r="EB382" s="47"/>
      <c r="EC382" s="47"/>
      <c r="ED382" s="47"/>
      <c r="EE382" s="47"/>
      <c r="EF382" s="47"/>
      <c r="EG382" s="47"/>
      <c r="EH382" s="47"/>
      <c r="EI382" s="47"/>
      <c r="EJ382" s="47"/>
      <c r="EK382" s="47"/>
      <c r="EL382" s="47"/>
      <c r="EM382" s="47"/>
      <c r="EN382" s="47"/>
      <c r="EO382" s="47"/>
      <c r="EP382" s="47"/>
      <c r="EQ382" s="47"/>
      <c r="ER382" s="47"/>
      <c r="ES382" s="47"/>
      <c r="ET382" s="47"/>
      <c r="EU382" s="47"/>
      <c r="EV382" s="47"/>
      <c r="EW382" s="47"/>
      <c r="EX382" s="47"/>
      <c r="EY382" s="47"/>
      <c r="EZ382" s="47"/>
      <c r="FA382" s="47"/>
      <c r="FB382" s="47"/>
      <c r="FC382" s="47"/>
      <c r="FD382" s="47"/>
      <c r="FE382" s="47"/>
      <c r="FF382" s="47"/>
      <c r="FG382" s="47"/>
      <c r="FH382" s="47"/>
      <c r="FI382" s="47"/>
      <c r="FJ382" s="47"/>
      <c r="FK382" s="47"/>
      <c r="FL382" s="47"/>
      <c r="FM382" s="47"/>
      <c r="FN382" s="47"/>
      <c r="FO382" s="47"/>
      <c r="FP382" s="47"/>
      <c r="FQ382" s="47"/>
      <c r="FR382" s="47"/>
      <c r="FS382" s="47"/>
      <c r="FT382" s="47"/>
      <c r="FU382" s="47"/>
      <c r="FV382" s="47"/>
      <c r="FW382" s="47"/>
      <c r="FX382" s="47"/>
      <c r="FY382" s="47"/>
      <c r="FZ382" s="47"/>
      <c r="GA382" s="47"/>
      <c r="GB382" s="47"/>
      <c r="GC382" s="47"/>
      <c r="GD382" s="47"/>
      <c r="GE382" s="47"/>
      <c r="GF382" s="47"/>
      <c r="GG382" s="47"/>
      <c r="GH382" s="47"/>
      <c r="GI382" s="47"/>
      <c r="GJ382" s="47"/>
      <c r="GK382" s="47"/>
      <c r="GL382" s="47"/>
      <c r="GM382" s="47"/>
      <c r="GN382" s="47"/>
      <c r="GO382" s="47"/>
      <c r="GP382" s="47"/>
      <c r="GQ382" s="47"/>
      <c r="GR382" s="47"/>
      <c r="GS382" s="47"/>
      <c r="GT382" s="47"/>
      <c r="GU382" s="47"/>
      <c r="GV382" s="47"/>
      <c r="GW382" s="47"/>
      <c r="GX382" s="47"/>
      <c r="GY382" s="47"/>
      <c r="GZ382" s="47"/>
      <c r="HA382" s="47"/>
      <c r="HB382" s="47"/>
      <c r="HC382" s="47"/>
      <c r="HD382" s="47"/>
      <c r="HE382" s="47"/>
      <c r="HF382" s="47"/>
      <c r="HG382" s="47"/>
      <c r="HH382" s="47"/>
      <c r="HI382" s="47"/>
      <c r="HJ382" s="47"/>
      <c r="HK382" s="47"/>
      <c r="HL382" s="47"/>
      <c r="HM382" s="47"/>
      <c r="HN382" s="47"/>
      <c r="HO382" s="47"/>
      <c r="HP382" s="47"/>
      <c r="HQ382" s="47"/>
      <c r="HR382" s="47"/>
      <c r="HS382" s="47"/>
      <c r="HT382" s="47"/>
      <c r="HU382" s="47"/>
      <c r="HV382" s="47"/>
      <c r="HW382" s="47"/>
      <c r="HX382" s="47"/>
      <c r="HY382" s="47"/>
      <c r="HZ382" s="47"/>
      <c r="IA382" s="47"/>
      <c r="IB382" s="47"/>
      <c r="IC382" s="47"/>
      <c r="ID382" s="47"/>
      <c r="IE382" s="47"/>
      <c r="IF382" s="47"/>
      <c r="IG382" s="47"/>
      <c r="IH382" s="47"/>
      <c r="II382" s="47"/>
      <c r="IJ382" s="47"/>
      <c r="IK382" s="47"/>
      <c r="IL382" s="47"/>
      <c r="IM382" s="47"/>
      <c r="IN382" s="47"/>
      <c r="IO382" s="47"/>
      <c r="IP382" s="47"/>
      <c r="IQ382" s="47"/>
      <c r="IR382" s="47"/>
      <c r="IS382" s="47"/>
      <c r="IT382" s="47"/>
      <c r="IU382" s="47"/>
      <c r="IV382" s="47"/>
      <c r="IW382" s="47"/>
      <c r="IX382" s="47"/>
      <c r="IY382" s="47"/>
      <c r="IZ382" s="47"/>
      <c r="JA382" s="47"/>
      <c r="JB382" s="47"/>
      <c r="JC382" s="47"/>
      <c r="JD382" s="47"/>
      <c r="JE382" s="47"/>
      <c r="JF382" s="47"/>
      <c r="JG382" s="47"/>
      <c r="JH382" s="47"/>
      <c r="JI382" s="47"/>
      <c r="JJ382" s="47"/>
      <c r="JK382" s="47"/>
      <c r="JL382" s="47"/>
      <c r="JM382" s="47"/>
      <c r="JN382" s="47"/>
      <c r="JO382" s="47"/>
      <c r="JP382" s="47"/>
      <c r="JQ382" s="47"/>
      <c r="JR382" s="47"/>
      <c r="JS382" s="47"/>
      <c r="JT382" s="47"/>
      <c r="JU382" s="47"/>
      <c r="JV382" s="47"/>
      <c r="JW382" s="47"/>
      <c r="JX382" s="47"/>
      <c r="JY382" s="47"/>
      <c r="JZ382" s="47"/>
      <c r="KA382" s="47"/>
      <c r="KB382" s="47"/>
      <c r="KC382" s="47"/>
      <c r="KD382" s="47"/>
      <c r="KE382" s="47"/>
      <c r="KF382" s="47"/>
      <c r="KG382" s="47"/>
      <c r="KH382" s="47"/>
      <c r="KI382" s="47"/>
      <c r="KJ382" s="47"/>
      <c r="KK382" s="47"/>
      <c r="KL382" s="47"/>
      <c r="KM382" s="47"/>
      <c r="KN382" s="47"/>
      <c r="KO382" s="47"/>
      <c r="KP382" s="47"/>
      <c r="KQ382" s="47"/>
      <c r="KR382" s="47"/>
      <c r="KS382" s="47"/>
      <c r="KT382" s="47"/>
      <c r="KU382" s="47"/>
      <c r="KV382" s="47"/>
      <c r="KW382" s="47"/>
      <c r="KX382" s="47"/>
      <c r="KY382" s="47"/>
      <c r="KZ382" s="47"/>
      <c r="LA382" s="47"/>
      <c r="LB382" s="47"/>
      <c r="LC382" s="47"/>
      <c r="LD382" s="47"/>
      <c r="LE382" s="47"/>
      <c r="LF382" s="47"/>
      <c r="LG382" s="47"/>
      <c r="LH382" s="47"/>
      <c r="LI382" s="47"/>
      <c r="LJ382" s="47"/>
      <c r="LK382" s="47"/>
      <c r="LL382" s="47"/>
      <c r="LM382" s="47"/>
      <c r="LN382" s="47"/>
      <c r="LO382" s="47"/>
      <c r="LP382" s="47"/>
      <c r="LQ382" s="47"/>
      <c r="LR382" s="47"/>
      <c r="LS382" s="47"/>
      <c r="LT382" s="47"/>
      <c r="LU382" s="47"/>
      <c r="LV382" s="47"/>
      <c r="LW382" s="47"/>
      <c r="LX382" s="47"/>
      <c r="LY382" s="47"/>
      <c r="LZ382" s="47"/>
      <c r="MA382" s="47"/>
      <c r="MB382" s="47"/>
      <c r="MC382" s="47"/>
      <c r="MD382" s="47"/>
      <c r="ME382" s="47"/>
      <c r="MF382" s="47"/>
      <c r="MG382" s="47"/>
      <c r="MH382" s="47"/>
      <c r="MI382" s="47"/>
      <c r="MJ382" s="47"/>
      <c r="MK382" s="47"/>
      <c r="ML382" s="47"/>
      <c r="MM382" s="47"/>
      <c r="MN382" s="47"/>
      <c r="MO382" s="47"/>
      <c r="MP382" s="47"/>
      <c r="MQ382" s="47"/>
      <c r="MR382" s="47"/>
      <c r="MS382" s="47"/>
      <c r="MT382" s="47"/>
      <c r="MU382" s="47"/>
      <c r="MV382" s="47"/>
      <c r="MW382" s="47"/>
      <c r="MX382" s="47"/>
      <c r="MY382" s="47"/>
      <c r="MZ382" s="47"/>
      <c r="NA382" s="47"/>
      <c r="NB382" s="47"/>
      <c r="NC382" s="47"/>
      <c r="ND382" s="47"/>
      <c r="NE382" s="47"/>
      <c r="NF382" s="47"/>
      <c r="NG382" s="47"/>
      <c r="NH382" s="47"/>
      <c r="NI382" s="47"/>
      <c r="NJ382" s="47"/>
      <c r="NK382" s="47"/>
      <c r="NL382" s="47"/>
      <c r="NM382" s="47"/>
      <c r="NN382" s="47"/>
      <c r="NO382" s="47"/>
      <c r="NP382" s="47"/>
      <c r="NQ382" s="47"/>
      <c r="NR382" s="47"/>
      <c r="NS382" s="47"/>
      <c r="NT382" s="47"/>
      <c r="NU382" s="47"/>
      <c r="NV382" s="47"/>
      <c r="NW382" s="47"/>
      <c r="NX382" s="47"/>
      <c r="NY382" s="47"/>
      <c r="NZ382" s="47"/>
      <c r="OA382" s="47"/>
      <c r="OB382" s="47"/>
      <c r="OC382" s="47"/>
      <c r="OD382" s="47"/>
      <c r="OE382" s="47"/>
      <c r="OF382" s="47"/>
      <c r="OG382" s="47"/>
      <c r="OH382" s="47"/>
      <c r="OI382" s="47"/>
      <c r="OJ382" s="47"/>
      <c r="OK382" s="47"/>
      <c r="OL382" s="47"/>
      <c r="OM382" s="47"/>
      <c r="ON382" s="47"/>
      <c r="OO382" s="47"/>
      <c r="OP382" s="47"/>
      <c r="OQ382" s="47"/>
      <c r="OR382" s="47"/>
      <c r="OS382" s="47"/>
      <c r="OT382" s="47"/>
      <c r="OU382" s="47"/>
      <c r="OV382" s="47"/>
      <c r="OW382" s="47"/>
      <c r="OX382" s="47"/>
      <c r="OY382" s="47"/>
      <c r="OZ382" s="47"/>
      <c r="PA382" s="47"/>
      <c r="PB382" s="47"/>
      <c r="PC382" s="47"/>
      <c r="PD382" s="47"/>
      <c r="PE382" s="47"/>
      <c r="PF382" s="47"/>
      <c r="PG382" s="47"/>
      <c r="PH382" s="47"/>
      <c r="PI382" s="47"/>
      <c r="PJ382" s="47"/>
      <c r="PK382" s="47"/>
      <c r="PL382" s="47"/>
      <c r="PM382" s="47"/>
      <c r="PN382" s="47"/>
      <c r="PO382" s="47"/>
      <c r="PP382" s="47"/>
      <c r="PQ382" s="47"/>
      <c r="PR382" s="47"/>
      <c r="PS382" s="47"/>
      <c r="PT382" s="47"/>
      <c r="PU382" s="47"/>
      <c r="PV382" s="47"/>
      <c r="PW382" s="47"/>
      <c r="PX382" s="47"/>
      <c r="PY382" s="47"/>
      <c r="PZ382" s="47"/>
      <c r="QA382" s="47"/>
      <c r="QB382" s="47"/>
      <c r="QC382" s="47"/>
      <c r="QD382" s="47"/>
      <c r="QE382" s="47"/>
      <c r="QF382" s="47"/>
      <c r="QG382" s="47"/>
      <c r="QH382" s="47"/>
      <c r="QI382" s="47"/>
      <c r="QJ382" s="47"/>
      <c r="QK382" s="47"/>
      <c r="QL382" s="47"/>
      <c r="QM382" s="47"/>
      <c r="QN382" s="47"/>
      <c r="QO382" s="47"/>
      <c r="QP382" s="47"/>
      <c r="QQ382" s="47"/>
      <c r="QR382" s="47"/>
      <c r="QS382" s="47"/>
      <c r="QT382" s="47"/>
      <c r="QU382" s="47"/>
      <c r="QV382" s="47"/>
      <c r="QW382" s="47"/>
      <c r="QX382" s="47"/>
      <c r="QY382" s="47"/>
      <c r="QZ382" s="47"/>
      <c r="RA382" s="47"/>
      <c r="RB382" s="47"/>
      <c r="RC382" s="47"/>
      <c r="RD382" s="47"/>
      <c r="RE382" s="47"/>
      <c r="RF382" s="47"/>
      <c r="RG382" s="47"/>
      <c r="RH382" s="47"/>
      <c r="RI382" s="47"/>
      <c r="RJ382" s="47"/>
      <c r="RK382" s="47"/>
      <c r="RL382" s="47"/>
      <c r="RM382" s="47"/>
      <c r="RN382" s="47"/>
      <c r="RO382" s="47"/>
      <c r="RP382" s="47"/>
      <c r="RQ382" s="47"/>
      <c r="RR382" s="47"/>
      <c r="RS382" s="47"/>
      <c r="RT382" s="47"/>
      <c r="RU382" s="47"/>
      <c r="RV382" s="47"/>
      <c r="RW382" s="47"/>
      <c r="RX382" s="47"/>
      <c r="RY382" s="47"/>
      <c r="RZ382" s="47"/>
      <c r="SA382" s="47"/>
    </row>
    <row r="383" spans="1:495" s="48" customFormat="1" ht="15" customHeight="1">
      <c r="A383" s="168" t="s">
        <v>268</v>
      </c>
      <c r="B383" s="165" t="s">
        <v>269</v>
      </c>
      <c r="C383" s="35" t="s">
        <v>4</v>
      </c>
      <c r="D383" s="20">
        <v>4000</v>
      </c>
      <c r="E383" s="20">
        <v>0</v>
      </c>
      <c r="F383" s="20">
        <v>0</v>
      </c>
      <c r="G383" s="1">
        <v>0</v>
      </c>
      <c r="H383" s="94" t="s">
        <v>286</v>
      </c>
      <c r="I383" s="78"/>
      <c r="J383" s="87" t="s">
        <v>146</v>
      </c>
      <c r="K383" s="78" t="s">
        <v>51</v>
      </c>
      <c r="L383" s="78" t="s">
        <v>287</v>
      </c>
      <c r="M383" s="81">
        <v>809</v>
      </c>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c r="BC383" s="47"/>
      <c r="BD383" s="47"/>
      <c r="BE383" s="47"/>
      <c r="BF383" s="47"/>
      <c r="BG383" s="47"/>
      <c r="BH383" s="47"/>
      <c r="BI383" s="47"/>
      <c r="BJ383" s="47"/>
      <c r="BK383" s="47"/>
      <c r="BL383" s="47"/>
      <c r="BM383" s="47"/>
      <c r="BN383" s="47"/>
      <c r="BO383" s="47"/>
      <c r="BP383" s="47"/>
      <c r="BQ383" s="47"/>
      <c r="BR383" s="47"/>
      <c r="BS383" s="47"/>
      <c r="BT383" s="47"/>
      <c r="BU383" s="47"/>
      <c r="BV383" s="47"/>
      <c r="BW383" s="47"/>
      <c r="BX383" s="47"/>
      <c r="BY383" s="47"/>
      <c r="BZ383" s="47"/>
      <c r="CA383" s="47"/>
      <c r="CB383" s="47"/>
      <c r="CC383" s="47"/>
      <c r="CD383" s="47"/>
      <c r="CE383" s="47"/>
      <c r="CF383" s="47"/>
      <c r="CG383" s="47"/>
      <c r="CH383" s="47"/>
      <c r="CI383" s="47"/>
      <c r="CJ383" s="47"/>
      <c r="CK383" s="47"/>
      <c r="CL383" s="47"/>
      <c r="CM383" s="47"/>
      <c r="CN383" s="47"/>
      <c r="CO383" s="47"/>
      <c r="CP383" s="47"/>
      <c r="CQ383" s="47"/>
      <c r="CR383" s="47"/>
      <c r="CS383" s="47"/>
      <c r="CT383" s="47"/>
      <c r="CU383" s="47"/>
      <c r="CV383" s="47"/>
      <c r="CW383" s="47"/>
      <c r="CX383" s="47"/>
      <c r="CY383" s="47"/>
      <c r="CZ383" s="47"/>
      <c r="DA383" s="47"/>
      <c r="DB383" s="47"/>
      <c r="DC383" s="47"/>
      <c r="DD383" s="47"/>
      <c r="DE383" s="47"/>
      <c r="DF383" s="47"/>
      <c r="DG383" s="47"/>
      <c r="DH383" s="47"/>
      <c r="DI383" s="47"/>
      <c r="DJ383" s="47"/>
      <c r="DK383" s="47"/>
      <c r="DL383" s="47"/>
      <c r="DM383" s="47"/>
      <c r="DN383" s="47"/>
      <c r="DO383" s="47"/>
      <c r="DP383" s="47"/>
      <c r="DQ383" s="47"/>
      <c r="DR383" s="47"/>
      <c r="DS383" s="47"/>
      <c r="DT383" s="47"/>
      <c r="DU383" s="47"/>
      <c r="DV383" s="47"/>
      <c r="DW383" s="47"/>
      <c r="DX383" s="47"/>
      <c r="DY383" s="47"/>
      <c r="DZ383" s="47"/>
      <c r="EA383" s="47"/>
      <c r="EB383" s="47"/>
      <c r="EC383" s="47"/>
      <c r="ED383" s="47"/>
      <c r="EE383" s="47"/>
      <c r="EF383" s="47"/>
      <c r="EG383" s="47"/>
      <c r="EH383" s="47"/>
      <c r="EI383" s="47"/>
      <c r="EJ383" s="47"/>
      <c r="EK383" s="47"/>
      <c r="EL383" s="47"/>
      <c r="EM383" s="47"/>
      <c r="EN383" s="47"/>
      <c r="EO383" s="47"/>
      <c r="EP383" s="47"/>
      <c r="EQ383" s="47"/>
      <c r="ER383" s="47"/>
      <c r="ES383" s="47"/>
      <c r="ET383" s="47"/>
      <c r="EU383" s="47"/>
      <c r="EV383" s="47"/>
      <c r="EW383" s="47"/>
      <c r="EX383" s="47"/>
      <c r="EY383" s="47"/>
      <c r="EZ383" s="47"/>
      <c r="FA383" s="47"/>
      <c r="FB383" s="47"/>
      <c r="FC383" s="47"/>
      <c r="FD383" s="47"/>
      <c r="FE383" s="47"/>
      <c r="FF383" s="47"/>
      <c r="FG383" s="47"/>
      <c r="FH383" s="47"/>
      <c r="FI383" s="47"/>
      <c r="FJ383" s="47"/>
      <c r="FK383" s="47"/>
      <c r="FL383" s="47"/>
      <c r="FM383" s="47"/>
      <c r="FN383" s="47"/>
      <c r="FO383" s="47"/>
      <c r="FP383" s="47"/>
      <c r="FQ383" s="47"/>
      <c r="FR383" s="47"/>
      <c r="FS383" s="47"/>
      <c r="FT383" s="47"/>
      <c r="FU383" s="47"/>
      <c r="FV383" s="47"/>
      <c r="FW383" s="47"/>
      <c r="FX383" s="47"/>
      <c r="FY383" s="47"/>
      <c r="FZ383" s="47"/>
      <c r="GA383" s="47"/>
      <c r="GB383" s="47"/>
      <c r="GC383" s="47"/>
      <c r="GD383" s="47"/>
      <c r="GE383" s="47"/>
      <c r="GF383" s="47"/>
      <c r="GG383" s="47"/>
      <c r="GH383" s="47"/>
      <c r="GI383" s="47"/>
      <c r="GJ383" s="47"/>
      <c r="GK383" s="47"/>
      <c r="GL383" s="47"/>
      <c r="GM383" s="47"/>
      <c r="GN383" s="47"/>
      <c r="GO383" s="47"/>
      <c r="GP383" s="47"/>
      <c r="GQ383" s="47"/>
      <c r="GR383" s="47"/>
      <c r="GS383" s="47"/>
      <c r="GT383" s="47"/>
      <c r="GU383" s="47"/>
      <c r="GV383" s="47"/>
      <c r="GW383" s="47"/>
      <c r="GX383" s="47"/>
      <c r="GY383" s="47"/>
      <c r="GZ383" s="47"/>
      <c r="HA383" s="47"/>
      <c r="HB383" s="47"/>
      <c r="HC383" s="47"/>
      <c r="HD383" s="47"/>
      <c r="HE383" s="47"/>
      <c r="HF383" s="47"/>
      <c r="HG383" s="47"/>
      <c r="HH383" s="47"/>
      <c r="HI383" s="47"/>
      <c r="HJ383" s="47"/>
      <c r="HK383" s="47"/>
      <c r="HL383" s="47"/>
      <c r="HM383" s="47"/>
      <c r="HN383" s="47"/>
      <c r="HO383" s="47"/>
      <c r="HP383" s="47"/>
      <c r="HQ383" s="47"/>
      <c r="HR383" s="47"/>
      <c r="HS383" s="47"/>
      <c r="HT383" s="47"/>
      <c r="HU383" s="47"/>
      <c r="HV383" s="47"/>
      <c r="HW383" s="47"/>
      <c r="HX383" s="47"/>
      <c r="HY383" s="47"/>
      <c r="HZ383" s="47"/>
      <c r="IA383" s="47"/>
      <c r="IB383" s="47"/>
      <c r="IC383" s="47"/>
      <c r="ID383" s="47"/>
      <c r="IE383" s="47"/>
      <c r="IF383" s="47"/>
      <c r="IG383" s="47"/>
      <c r="IH383" s="47"/>
      <c r="II383" s="47"/>
      <c r="IJ383" s="47"/>
      <c r="IK383" s="47"/>
      <c r="IL383" s="47"/>
      <c r="IM383" s="47"/>
      <c r="IN383" s="47"/>
      <c r="IO383" s="47"/>
      <c r="IP383" s="47"/>
      <c r="IQ383" s="47"/>
      <c r="IR383" s="47"/>
      <c r="IS383" s="47"/>
      <c r="IT383" s="47"/>
      <c r="IU383" s="47"/>
      <c r="IV383" s="47"/>
      <c r="IW383" s="47"/>
      <c r="IX383" s="47"/>
      <c r="IY383" s="47"/>
      <c r="IZ383" s="47"/>
      <c r="JA383" s="47"/>
      <c r="JB383" s="47"/>
      <c r="JC383" s="47"/>
      <c r="JD383" s="47"/>
      <c r="JE383" s="47"/>
      <c r="JF383" s="47"/>
      <c r="JG383" s="47"/>
      <c r="JH383" s="47"/>
      <c r="JI383" s="47"/>
      <c r="JJ383" s="47"/>
      <c r="JK383" s="47"/>
      <c r="JL383" s="47"/>
      <c r="JM383" s="47"/>
      <c r="JN383" s="47"/>
      <c r="JO383" s="47"/>
      <c r="JP383" s="47"/>
      <c r="JQ383" s="47"/>
      <c r="JR383" s="47"/>
      <c r="JS383" s="47"/>
      <c r="JT383" s="47"/>
      <c r="JU383" s="47"/>
      <c r="JV383" s="47"/>
      <c r="JW383" s="47"/>
      <c r="JX383" s="47"/>
      <c r="JY383" s="47"/>
      <c r="JZ383" s="47"/>
      <c r="KA383" s="47"/>
      <c r="KB383" s="47"/>
      <c r="KC383" s="47"/>
      <c r="KD383" s="47"/>
      <c r="KE383" s="47"/>
      <c r="KF383" s="47"/>
      <c r="KG383" s="47"/>
      <c r="KH383" s="47"/>
      <c r="KI383" s="47"/>
      <c r="KJ383" s="47"/>
      <c r="KK383" s="47"/>
      <c r="KL383" s="47"/>
      <c r="KM383" s="47"/>
      <c r="KN383" s="47"/>
      <c r="KO383" s="47"/>
      <c r="KP383" s="47"/>
      <c r="KQ383" s="47"/>
      <c r="KR383" s="47"/>
      <c r="KS383" s="47"/>
      <c r="KT383" s="47"/>
      <c r="KU383" s="47"/>
      <c r="KV383" s="47"/>
      <c r="KW383" s="47"/>
      <c r="KX383" s="47"/>
      <c r="KY383" s="47"/>
      <c r="KZ383" s="47"/>
      <c r="LA383" s="47"/>
      <c r="LB383" s="47"/>
      <c r="LC383" s="47"/>
      <c r="LD383" s="47"/>
      <c r="LE383" s="47"/>
      <c r="LF383" s="47"/>
      <c r="LG383" s="47"/>
      <c r="LH383" s="47"/>
      <c r="LI383" s="47"/>
      <c r="LJ383" s="47"/>
      <c r="LK383" s="47"/>
      <c r="LL383" s="47"/>
      <c r="LM383" s="47"/>
      <c r="LN383" s="47"/>
      <c r="LO383" s="47"/>
      <c r="LP383" s="47"/>
      <c r="LQ383" s="47"/>
      <c r="LR383" s="47"/>
      <c r="LS383" s="47"/>
      <c r="LT383" s="47"/>
      <c r="LU383" s="47"/>
      <c r="LV383" s="47"/>
      <c r="LW383" s="47"/>
      <c r="LX383" s="47"/>
      <c r="LY383" s="47"/>
      <c r="LZ383" s="47"/>
      <c r="MA383" s="47"/>
      <c r="MB383" s="47"/>
      <c r="MC383" s="47"/>
      <c r="MD383" s="47"/>
      <c r="ME383" s="47"/>
      <c r="MF383" s="47"/>
      <c r="MG383" s="47"/>
      <c r="MH383" s="47"/>
      <c r="MI383" s="47"/>
      <c r="MJ383" s="47"/>
      <c r="MK383" s="47"/>
      <c r="ML383" s="47"/>
      <c r="MM383" s="47"/>
      <c r="MN383" s="47"/>
      <c r="MO383" s="47"/>
      <c r="MP383" s="47"/>
      <c r="MQ383" s="47"/>
      <c r="MR383" s="47"/>
      <c r="MS383" s="47"/>
      <c r="MT383" s="47"/>
      <c r="MU383" s="47"/>
      <c r="MV383" s="47"/>
      <c r="MW383" s="47"/>
      <c r="MX383" s="47"/>
      <c r="MY383" s="47"/>
      <c r="MZ383" s="47"/>
      <c r="NA383" s="47"/>
      <c r="NB383" s="47"/>
      <c r="NC383" s="47"/>
      <c r="ND383" s="47"/>
      <c r="NE383" s="47"/>
      <c r="NF383" s="47"/>
      <c r="NG383" s="47"/>
      <c r="NH383" s="47"/>
      <c r="NI383" s="47"/>
      <c r="NJ383" s="47"/>
      <c r="NK383" s="47"/>
      <c r="NL383" s="47"/>
      <c r="NM383" s="47"/>
      <c r="NN383" s="47"/>
      <c r="NO383" s="47"/>
      <c r="NP383" s="47"/>
      <c r="NQ383" s="47"/>
      <c r="NR383" s="47"/>
      <c r="NS383" s="47"/>
      <c r="NT383" s="47"/>
      <c r="NU383" s="47"/>
      <c r="NV383" s="47"/>
      <c r="NW383" s="47"/>
      <c r="NX383" s="47"/>
      <c r="NY383" s="47"/>
      <c r="NZ383" s="47"/>
      <c r="OA383" s="47"/>
      <c r="OB383" s="47"/>
      <c r="OC383" s="47"/>
      <c r="OD383" s="47"/>
      <c r="OE383" s="47"/>
      <c r="OF383" s="47"/>
      <c r="OG383" s="47"/>
      <c r="OH383" s="47"/>
      <c r="OI383" s="47"/>
      <c r="OJ383" s="47"/>
      <c r="OK383" s="47"/>
      <c r="OL383" s="47"/>
      <c r="OM383" s="47"/>
      <c r="ON383" s="47"/>
      <c r="OO383" s="47"/>
      <c r="OP383" s="47"/>
      <c r="OQ383" s="47"/>
      <c r="OR383" s="47"/>
      <c r="OS383" s="47"/>
      <c r="OT383" s="47"/>
      <c r="OU383" s="47"/>
      <c r="OV383" s="47"/>
      <c r="OW383" s="47"/>
      <c r="OX383" s="47"/>
      <c r="OY383" s="47"/>
      <c r="OZ383" s="47"/>
      <c r="PA383" s="47"/>
      <c r="PB383" s="47"/>
      <c r="PC383" s="47"/>
      <c r="PD383" s="47"/>
      <c r="PE383" s="47"/>
      <c r="PF383" s="47"/>
      <c r="PG383" s="47"/>
      <c r="PH383" s="47"/>
      <c r="PI383" s="47"/>
      <c r="PJ383" s="47"/>
      <c r="PK383" s="47"/>
      <c r="PL383" s="47"/>
      <c r="PM383" s="47"/>
      <c r="PN383" s="47"/>
      <c r="PO383" s="47"/>
      <c r="PP383" s="47"/>
      <c r="PQ383" s="47"/>
      <c r="PR383" s="47"/>
      <c r="PS383" s="47"/>
      <c r="PT383" s="47"/>
      <c r="PU383" s="47"/>
      <c r="PV383" s="47"/>
      <c r="PW383" s="47"/>
      <c r="PX383" s="47"/>
      <c r="PY383" s="47"/>
      <c r="PZ383" s="47"/>
      <c r="QA383" s="47"/>
      <c r="QB383" s="47"/>
      <c r="QC383" s="47"/>
      <c r="QD383" s="47"/>
      <c r="QE383" s="47"/>
      <c r="QF383" s="47"/>
      <c r="QG383" s="47"/>
      <c r="QH383" s="47"/>
      <c r="QI383" s="47"/>
      <c r="QJ383" s="47"/>
      <c r="QK383" s="47"/>
      <c r="QL383" s="47"/>
      <c r="QM383" s="47"/>
      <c r="QN383" s="47"/>
      <c r="QO383" s="47"/>
      <c r="QP383" s="47"/>
      <c r="QQ383" s="47"/>
      <c r="QR383" s="47"/>
      <c r="QS383" s="47"/>
      <c r="QT383" s="47"/>
      <c r="QU383" s="47"/>
      <c r="QV383" s="47"/>
      <c r="QW383" s="47"/>
      <c r="QX383" s="47"/>
      <c r="QY383" s="47"/>
      <c r="QZ383" s="47"/>
      <c r="RA383" s="47"/>
      <c r="RB383" s="47"/>
      <c r="RC383" s="47"/>
      <c r="RD383" s="47"/>
      <c r="RE383" s="47"/>
      <c r="RF383" s="47"/>
      <c r="RG383" s="47"/>
      <c r="RH383" s="47"/>
      <c r="RI383" s="47"/>
      <c r="RJ383" s="47"/>
      <c r="RK383" s="47"/>
      <c r="RL383" s="47"/>
      <c r="RM383" s="47"/>
      <c r="RN383" s="47"/>
      <c r="RO383" s="47"/>
      <c r="RP383" s="47"/>
      <c r="RQ383" s="47"/>
      <c r="RR383" s="47"/>
      <c r="RS383" s="47"/>
      <c r="RT383" s="47"/>
      <c r="RU383" s="47"/>
      <c r="RV383" s="47"/>
      <c r="RW383" s="47"/>
      <c r="RX383" s="47"/>
      <c r="RY383" s="47"/>
      <c r="RZ383" s="47"/>
      <c r="SA383" s="47"/>
    </row>
    <row r="384" spans="1:495" s="48" customFormat="1" ht="15" customHeight="1">
      <c r="A384" s="164"/>
      <c r="B384" s="166"/>
      <c r="C384" s="35" t="s">
        <v>5</v>
      </c>
      <c r="D384" s="20">
        <v>4000</v>
      </c>
      <c r="E384" s="20">
        <v>0</v>
      </c>
      <c r="F384" s="20">
        <v>0</v>
      </c>
      <c r="G384" s="1">
        <v>0</v>
      </c>
      <c r="H384" s="85"/>
      <c r="I384" s="79"/>
      <c r="J384" s="88"/>
      <c r="K384" s="79"/>
      <c r="L384" s="79"/>
      <c r="M384" s="82"/>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c r="BC384" s="47"/>
      <c r="BD384" s="47"/>
      <c r="BE384" s="47"/>
      <c r="BF384" s="47"/>
      <c r="BG384" s="47"/>
      <c r="BH384" s="47"/>
      <c r="BI384" s="47"/>
      <c r="BJ384" s="47"/>
      <c r="BK384" s="47"/>
      <c r="BL384" s="47"/>
      <c r="BM384" s="47"/>
      <c r="BN384" s="47"/>
      <c r="BO384" s="47"/>
      <c r="BP384" s="47"/>
      <c r="BQ384" s="47"/>
      <c r="BR384" s="47"/>
      <c r="BS384" s="47"/>
      <c r="BT384" s="47"/>
      <c r="BU384" s="47"/>
      <c r="BV384" s="47"/>
      <c r="BW384" s="47"/>
      <c r="BX384" s="47"/>
      <c r="BY384" s="47"/>
      <c r="BZ384" s="47"/>
      <c r="CA384" s="47"/>
      <c r="CB384" s="47"/>
      <c r="CC384" s="47"/>
      <c r="CD384" s="47"/>
      <c r="CE384" s="47"/>
      <c r="CF384" s="47"/>
      <c r="CG384" s="47"/>
      <c r="CH384" s="47"/>
      <c r="CI384" s="47"/>
      <c r="CJ384" s="47"/>
      <c r="CK384" s="47"/>
      <c r="CL384" s="47"/>
      <c r="CM384" s="47"/>
      <c r="CN384" s="47"/>
      <c r="CO384" s="47"/>
      <c r="CP384" s="47"/>
      <c r="CQ384" s="47"/>
      <c r="CR384" s="47"/>
      <c r="CS384" s="47"/>
      <c r="CT384" s="47"/>
      <c r="CU384" s="47"/>
      <c r="CV384" s="47"/>
      <c r="CW384" s="47"/>
      <c r="CX384" s="47"/>
      <c r="CY384" s="47"/>
      <c r="CZ384" s="47"/>
      <c r="DA384" s="47"/>
      <c r="DB384" s="47"/>
      <c r="DC384" s="47"/>
      <c r="DD384" s="47"/>
      <c r="DE384" s="47"/>
      <c r="DF384" s="47"/>
      <c r="DG384" s="47"/>
      <c r="DH384" s="47"/>
      <c r="DI384" s="47"/>
      <c r="DJ384" s="47"/>
      <c r="DK384" s="47"/>
      <c r="DL384" s="47"/>
      <c r="DM384" s="47"/>
      <c r="DN384" s="47"/>
      <c r="DO384" s="47"/>
      <c r="DP384" s="47"/>
      <c r="DQ384" s="47"/>
      <c r="DR384" s="47"/>
      <c r="DS384" s="47"/>
      <c r="DT384" s="47"/>
      <c r="DU384" s="47"/>
      <c r="DV384" s="47"/>
      <c r="DW384" s="47"/>
      <c r="DX384" s="47"/>
      <c r="DY384" s="47"/>
      <c r="DZ384" s="47"/>
      <c r="EA384" s="47"/>
      <c r="EB384" s="47"/>
      <c r="EC384" s="47"/>
      <c r="ED384" s="47"/>
      <c r="EE384" s="47"/>
      <c r="EF384" s="47"/>
      <c r="EG384" s="47"/>
      <c r="EH384" s="47"/>
      <c r="EI384" s="47"/>
      <c r="EJ384" s="47"/>
      <c r="EK384" s="47"/>
      <c r="EL384" s="47"/>
      <c r="EM384" s="47"/>
      <c r="EN384" s="47"/>
      <c r="EO384" s="47"/>
      <c r="EP384" s="47"/>
      <c r="EQ384" s="47"/>
      <c r="ER384" s="47"/>
      <c r="ES384" s="47"/>
      <c r="ET384" s="47"/>
      <c r="EU384" s="47"/>
      <c r="EV384" s="47"/>
      <c r="EW384" s="47"/>
      <c r="EX384" s="47"/>
      <c r="EY384" s="47"/>
      <c r="EZ384" s="47"/>
      <c r="FA384" s="47"/>
      <c r="FB384" s="47"/>
      <c r="FC384" s="47"/>
      <c r="FD384" s="47"/>
      <c r="FE384" s="47"/>
      <c r="FF384" s="47"/>
      <c r="FG384" s="47"/>
      <c r="FH384" s="47"/>
      <c r="FI384" s="47"/>
      <c r="FJ384" s="47"/>
      <c r="FK384" s="47"/>
      <c r="FL384" s="47"/>
      <c r="FM384" s="47"/>
      <c r="FN384" s="47"/>
      <c r="FO384" s="47"/>
      <c r="FP384" s="47"/>
      <c r="FQ384" s="47"/>
      <c r="FR384" s="47"/>
      <c r="FS384" s="47"/>
      <c r="FT384" s="47"/>
      <c r="FU384" s="47"/>
      <c r="FV384" s="47"/>
      <c r="FW384" s="47"/>
      <c r="FX384" s="47"/>
      <c r="FY384" s="47"/>
      <c r="FZ384" s="47"/>
      <c r="GA384" s="47"/>
      <c r="GB384" s="47"/>
      <c r="GC384" s="47"/>
      <c r="GD384" s="47"/>
      <c r="GE384" s="47"/>
      <c r="GF384" s="47"/>
      <c r="GG384" s="47"/>
      <c r="GH384" s="47"/>
      <c r="GI384" s="47"/>
      <c r="GJ384" s="47"/>
      <c r="GK384" s="47"/>
      <c r="GL384" s="47"/>
      <c r="GM384" s="47"/>
      <c r="GN384" s="47"/>
      <c r="GO384" s="47"/>
      <c r="GP384" s="47"/>
      <c r="GQ384" s="47"/>
      <c r="GR384" s="47"/>
      <c r="GS384" s="47"/>
      <c r="GT384" s="47"/>
      <c r="GU384" s="47"/>
      <c r="GV384" s="47"/>
      <c r="GW384" s="47"/>
      <c r="GX384" s="47"/>
      <c r="GY384" s="47"/>
      <c r="GZ384" s="47"/>
      <c r="HA384" s="47"/>
      <c r="HB384" s="47"/>
      <c r="HC384" s="47"/>
      <c r="HD384" s="47"/>
      <c r="HE384" s="47"/>
      <c r="HF384" s="47"/>
      <c r="HG384" s="47"/>
      <c r="HH384" s="47"/>
      <c r="HI384" s="47"/>
      <c r="HJ384" s="47"/>
      <c r="HK384" s="47"/>
      <c r="HL384" s="47"/>
      <c r="HM384" s="47"/>
      <c r="HN384" s="47"/>
      <c r="HO384" s="47"/>
      <c r="HP384" s="47"/>
      <c r="HQ384" s="47"/>
      <c r="HR384" s="47"/>
      <c r="HS384" s="47"/>
      <c r="HT384" s="47"/>
      <c r="HU384" s="47"/>
      <c r="HV384" s="47"/>
      <c r="HW384" s="47"/>
      <c r="HX384" s="47"/>
      <c r="HY384" s="47"/>
      <c r="HZ384" s="47"/>
      <c r="IA384" s="47"/>
      <c r="IB384" s="47"/>
      <c r="IC384" s="47"/>
      <c r="ID384" s="47"/>
      <c r="IE384" s="47"/>
      <c r="IF384" s="47"/>
      <c r="IG384" s="47"/>
      <c r="IH384" s="47"/>
      <c r="II384" s="47"/>
      <c r="IJ384" s="47"/>
      <c r="IK384" s="47"/>
      <c r="IL384" s="47"/>
      <c r="IM384" s="47"/>
      <c r="IN384" s="47"/>
      <c r="IO384" s="47"/>
      <c r="IP384" s="47"/>
      <c r="IQ384" s="47"/>
      <c r="IR384" s="47"/>
      <c r="IS384" s="47"/>
      <c r="IT384" s="47"/>
      <c r="IU384" s="47"/>
      <c r="IV384" s="47"/>
      <c r="IW384" s="47"/>
      <c r="IX384" s="47"/>
      <c r="IY384" s="47"/>
      <c r="IZ384" s="47"/>
      <c r="JA384" s="47"/>
      <c r="JB384" s="47"/>
      <c r="JC384" s="47"/>
      <c r="JD384" s="47"/>
      <c r="JE384" s="47"/>
      <c r="JF384" s="47"/>
      <c r="JG384" s="47"/>
      <c r="JH384" s="47"/>
      <c r="JI384" s="47"/>
      <c r="JJ384" s="47"/>
      <c r="JK384" s="47"/>
      <c r="JL384" s="47"/>
      <c r="JM384" s="47"/>
      <c r="JN384" s="47"/>
      <c r="JO384" s="47"/>
      <c r="JP384" s="47"/>
      <c r="JQ384" s="47"/>
      <c r="JR384" s="47"/>
      <c r="JS384" s="47"/>
      <c r="JT384" s="47"/>
      <c r="JU384" s="47"/>
      <c r="JV384" s="47"/>
      <c r="JW384" s="47"/>
      <c r="JX384" s="47"/>
      <c r="JY384" s="47"/>
      <c r="JZ384" s="47"/>
      <c r="KA384" s="47"/>
      <c r="KB384" s="47"/>
      <c r="KC384" s="47"/>
      <c r="KD384" s="47"/>
      <c r="KE384" s="47"/>
      <c r="KF384" s="47"/>
      <c r="KG384" s="47"/>
      <c r="KH384" s="47"/>
      <c r="KI384" s="47"/>
      <c r="KJ384" s="47"/>
      <c r="KK384" s="47"/>
      <c r="KL384" s="47"/>
      <c r="KM384" s="47"/>
      <c r="KN384" s="47"/>
      <c r="KO384" s="47"/>
      <c r="KP384" s="47"/>
      <c r="KQ384" s="47"/>
      <c r="KR384" s="47"/>
      <c r="KS384" s="47"/>
      <c r="KT384" s="47"/>
      <c r="KU384" s="47"/>
      <c r="KV384" s="47"/>
      <c r="KW384" s="47"/>
      <c r="KX384" s="47"/>
      <c r="KY384" s="47"/>
      <c r="KZ384" s="47"/>
      <c r="LA384" s="47"/>
      <c r="LB384" s="47"/>
      <c r="LC384" s="47"/>
      <c r="LD384" s="47"/>
      <c r="LE384" s="47"/>
      <c r="LF384" s="47"/>
      <c r="LG384" s="47"/>
      <c r="LH384" s="47"/>
      <c r="LI384" s="47"/>
      <c r="LJ384" s="47"/>
      <c r="LK384" s="47"/>
      <c r="LL384" s="47"/>
      <c r="LM384" s="47"/>
      <c r="LN384" s="47"/>
      <c r="LO384" s="47"/>
      <c r="LP384" s="47"/>
      <c r="LQ384" s="47"/>
      <c r="LR384" s="47"/>
      <c r="LS384" s="47"/>
      <c r="LT384" s="47"/>
      <c r="LU384" s="47"/>
      <c r="LV384" s="47"/>
      <c r="LW384" s="47"/>
      <c r="LX384" s="47"/>
      <c r="LY384" s="47"/>
      <c r="LZ384" s="47"/>
      <c r="MA384" s="47"/>
      <c r="MB384" s="47"/>
      <c r="MC384" s="47"/>
      <c r="MD384" s="47"/>
      <c r="ME384" s="47"/>
      <c r="MF384" s="47"/>
      <c r="MG384" s="47"/>
      <c r="MH384" s="47"/>
      <c r="MI384" s="47"/>
      <c r="MJ384" s="47"/>
      <c r="MK384" s="47"/>
      <c r="ML384" s="47"/>
      <c r="MM384" s="47"/>
      <c r="MN384" s="47"/>
      <c r="MO384" s="47"/>
      <c r="MP384" s="47"/>
      <c r="MQ384" s="47"/>
      <c r="MR384" s="47"/>
      <c r="MS384" s="47"/>
      <c r="MT384" s="47"/>
      <c r="MU384" s="47"/>
      <c r="MV384" s="47"/>
      <c r="MW384" s="47"/>
      <c r="MX384" s="47"/>
      <c r="MY384" s="47"/>
      <c r="MZ384" s="47"/>
      <c r="NA384" s="47"/>
      <c r="NB384" s="47"/>
      <c r="NC384" s="47"/>
      <c r="ND384" s="47"/>
      <c r="NE384" s="47"/>
      <c r="NF384" s="47"/>
      <c r="NG384" s="47"/>
      <c r="NH384" s="47"/>
      <c r="NI384" s="47"/>
      <c r="NJ384" s="47"/>
      <c r="NK384" s="47"/>
      <c r="NL384" s="47"/>
      <c r="NM384" s="47"/>
      <c r="NN384" s="47"/>
      <c r="NO384" s="47"/>
      <c r="NP384" s="47"/>
      <c r="NQ384" s="47"/>
      <c r="NR384" s="47"/>
      <c r="NS384" s="47"/>
      <c r="NT384" s="47"/>
      <c r="NU384" s="47"/>
      <c r="NV384" s="47"/>
      <c r="NW384" s="47"/>
      <c r="NX384" s="47"/>
      <c r="NY384" s="47"/>
      <c r="NZ384" s="47"/>
      <c r="OA384" s="47"/>
      <c r="OB384" s="47"/>
      <c r="OC384" s="47"/>
      <c r="OD384" s="47"/>
      <c r="OE384" s="47"/>
      <c r="OF384" s="47"/>
      <c r="OG384" s="47"/>
      <c r="OH384" s="47"/>
      <c r="OI384" s="47"/>
      <c r="OJ384" s="47"/>
      <c r="OK384" s="47"/>
      <c r="OL384" s="47"/>
      <c r="OM384" s="47"/>
      <c r="ON384" s="47"/>
      <c r="OO384" s="47"/>
      <c r="OP384" s="47"/>
      <c r="OQ384" s="47"/>
      <c r="OR384" s="47"/>
      <c r="OS384" s="47"/>
      <c r="OT384" s="47"/>
      <c r="OU384" s="47"/>
      <c r="OV384" s="47"/>
      <c r="OW384" s="47"/>
      <c r="OX384" s="47"/>
      <c r="OY384" s="47"/>
      <c r="OZ384" s="47"/>
      <c r="PA384" s="47"/>
      <c r="PB384" s="47"/>
      <c r="PC384" s="47"/>
      <c r="PD384" s="47"/>
      <c r="PE384" s="47"/>
      <c r="PF384" s="47"/>
      <c r="PG384" s="47"/>
      <c r="PH384" s="47"/>
      <c r="PI384" s="47"/>
      <c r="PJ384" s="47"/>
      <c r="PK384" s="47"/>
      <c r="PL384" s="47"/>
      <c r="PM384" s="47"/>
      <c r="PN384" s="47"/>
      <c r="PO384" s="47"/>
      <c r="PP384" s="47"/>
      <c r="PQ384" s="47"/>
      <c r="PR384" s="47"/>
      <c r="PS384" s="47"/>
      <c r="PT384" s="47"/>
      <c r="PU384" s="47"/>
      <c r="PV384" s="47"/>
      <c r="PW384" s="47"/>
      <c r="PX384" s="47"/>
      <c r="PY384" s="47"/>
      <c r="PZ384" s="47"/>
      <c r="QA384" s="47"/>
      <c r="QB384" s="47"/>
      <c r="QC384" s="47"/>
      <c r="QD384" s="47"/>
      <c r="QE384" s="47"/>
      <c r="QF384" s="47"/>
      <c r="QG384" s="47"/>
      <c r="QH384" s="47"/>
      <c r="QI384" s="47"/>
      <c r="QJ384" s="47"/>
      <c r="QK384" s="47"/>
      <c r="QL384" s="47"/>
      <c r="QM384" s="47"/>
      <c r="QN384" s="47"/>
      <c r="QO384" s="47"/>
      <c r="QP384" s="47"/>
      <c r="QQ384" s="47"/>
      <c r="QR384" s="47"/>
      <c r="QS384" s="47"/>
      <c r="QT384" s="47"/>
      <c r="QU384" s="47"/>
      <c r="QV384" s="47"/>
      <c r="QW384" s="47"/>
      <c r="QX384" s="47"/>
      <c r="QY384" s="47"/>
      <c r="QZ384" s="47"/>
      <c r="RA384" s="47"/>
      <c r="RB384" s="47"/>
      <c r="RC384" s="47"/>
      <c r="RD384" s="47"/>
      <c r="RE384" s="47"/>
      <c r="RF384" s="47"/>
      <c r="RG384" s="47"/>
      <c r="RH384" s="47"/>
      <c r="RI384" s="47"/>
      <c r="RJ384" s="47"/>
      <c r="RK384" s="47"/>
      <c r="RL384" s="47"/>
      <c r="RM384" s="47"/>
      <c r="RN384" s="47"/>
      <c r="RO384" s="47"/>
      <c r="RP384" s="47"/>
      <c r="RQ384" s="47"/>
      <c r="RR384" s="47"/>
      <c r="RS384" s="47"/>
      <c r="RT384" s="47"/>
      <c r="RU384" s="47"/>
      <c r="RV384" s="47"/>
      <c r="RW384" s="47"/>
      <c r="RX384" s="47"/>
      <c r="RY384" s="47"/>
      <c r="RZ384" s="47"/>
      <c r="SA384" s="47"/>
    </row>
    <row r="385" spans="1:495" s="48" customFormat="1" ht="15" customHeight="1">
      <c r="A385" s="164"/>
      <c r="B385" s="166"/>
      <c r="C385" s="35" t="s">
        <v>6</v>
      </c>
      <c r="D385" s="20">
        <v>0</v>
      </c>
      <c r="E385" s="20">
        <v>0</v>
      </c>
      <c r="F385" s="20">
        <v>0</v>
      </c>
      <c r="G385" s="1">
        <v>0</v>
      </c>
      <c r="H385" s="85"/>
      <c r="I385" s="79"/>
      <c r="J385" s="88"/>
      <c r="K385" s="79"/>
      <c r="L385" s="79"/>
      <c r="M385" s="82"/>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7"/>
      <c r="BE385" s="47"/>
      <c r="BF385" s="47"/>
      <c r="BG385" s="47"/>
      <c r="BH385" s="47"/>
      <c r="BI385" s="47"/>
      <c r="BJ385" s="47"/>
      <c r="BK385" s="47"/>
      <c r="BL385" s="47"/>
      <c r="BM385" s="47"/>
      <c r="BN385" s="47"/>
      <c r="BO385" s="47"/>
      <c r="BP385" s="47"/>
      <c r="BQ385" s="47"/>
      <c r="BR385" s="47"/>
      <c r="BS385" s="47"/>
      <c r="BT385" s="47"/>
      <c r="BU385" s="47"/>
      <c r="BV385" s="47"/>
      <c r="BW385" s="47"/>
      <c r="BX385" s="47"/>
      <c r="BY385" s="47"/>
      <c r="BZ385" s="47"/>
      <c r="CA385" s="47"/>
      <c r="CB385" s="47"/>
      <c r="CC385" s="47"/>
      <c r="CD385" s="47"/>
      <c r="CE385" s="47"/>
      <c r="CF385" s="47"/>
      <c r="CG385" s="47"/>
      <c r="CH385" s="47"/>
      <c r="CI385" s="47"/>
      <c r="CJ385" s="47"/>
      <c r="CK385" s="47"/>
      <c r="CL385" s="47"/>
      <c r="CM385" s="47"/>
      <c r="CN385" s="47"/>
      <c r="CO385" s="47"/>
      <c r="CP385" s="47"/>
      <c r="CQ385" s="47"/>
      <c r="CR385" s="47"/>
      <c r="CS385" s="47"/>
      <c r="CT385" s="47"/>
      <c r="CU385" s="47"/>
      <c r="CV385" s="47"/>
      <c r="CW385" s="47"/>
      <c r="CX385" s="47"/>
      <c r="CY385" s="47"/>
      <c r="CZ385" s="47"/>
      <c r="DA385" s="47"/>
      <c r="DB385" s="47"/>
      <c r="DC385" s="47"/>
      <c r="DD385" s="47"/>
      <c r="DE385" s="47"/>
      <c r="DF385" s="47"/>
      <c r="DG385" s="47"/>
      <c r="DH385" s="47"/>
      <c r="DI385" s="47"/>
      <c r="DJ385" s="47"/>
      <c r="DK385" s="47"/>
      <c r="DL385" s="47"/>
      <c r="DM385" s="47"/>
      <c r="DN385" s="47"/>
      <c r="DO385" s="47"/>
      <c r="DP385" s="47"/>
      <c r="DQ385" s="47"/>
      <c r="DR385" s="47"/>
      <c r="DS385" s="47"/>
      <c r="DT385" s="47"/>
      <c r="DU385" s="47"/>
      <c r="DV385" s="47"/>
      <c r="DW385" s="47"/>
      <c r="DX385" s="47"/>
      <c r="DY385" s="47"/>
      <c r="DZ385" s="47"/>
      <c r="EA385" s="47"/>
      <c r="EB385" s="47"/>
      <c r="EC385" s="47"/>
      <c r="ED385" s="47"/>
      <c r="EE385" s="47"/>
      <c r="EF385" s="47"/>
      <c r="EG385" s="47"/>
      <c r="EH385" s="47"/>
      <c r="EI385" s="47"/>
      <c r="EJ385" s="47"/>
      <c r="EK385" s="47"/>
      <c r="EL385" s="47"/>
      <c r="EM385" s="47"/>
      <c r="EN385" s="47"/>
      <c r="EO385" s="47"/>
      <c r="EP385" s="47"/>
      <c r="EQ385" s="47"/>
      <c r="ER385" s="47"/>
      <c r="ES385" s="47"/>
      <c r="ET385" s="47"/>
      <c r="EU385" s="47"/>
      <c r="EV385" s="47"/>
      <c r="EW385" s="47"/>
      <c r="EX385" s="47"/>
      <c r="EY385" s="47"/>
      <c r="EZ385" s="47"/>
      <c r="FA385" s="47"/>
      <c r="FB385" s="47"/>
      <c r="FC385" s="47"/>
      <c r="FD385" s="47"/>
      <c r="FE385" s="47"/>
      <c r="FF385" s="47"/>
      <c r="FG385" s="47"/>
      <c r="FH385" s="47"/>
      <c r="FI385" s="47"/>
      <c r="FJ385" s="47"/>
      <c r="FK385" s="47"/>
      <c r="FL385" s="47"/>
      <c r="FM385" s="47"/>
      <c r="FN385" s="47"/>
      <c r="FO385" s="47"/>
      <c r="FP385" s="47"/>
      <c r="FQ385" s="47"/>
      <c r="FR385" s="47"/>
      <c r="FS385" s="47"/>
      <c r="FT385" s="47"/>
      <c r="FU385" s="47"/>
      <c r="FV385" s="47"/>
      <c r="FW385" s="47"/>
      <c r="FX385" s="47"/>
      <c r="FY385" s="47"/>
      <c r="FZ385" s="47"/>
      <c r="GA385" s="47"/>
      <c r="GB385" s="47"/>
      <c r="GC385" s="47"/>
      <c r="GD385" s="47"/>
      <c r="GE385" s="47"/>
      <c r="GF385" s="47"/>
      <c r="GG385" s="47"/>
      <c r="GH385" s="47"/>
      <c r="GI385" s="47"/>
      <c r="GJ385" s="47"/>
      <c r="GK385" s="47"/>
      <c r="GL385" s="47"/>
      <c r="GM385" s="47"/>
      <c r="GN385" s="47"/>
      <c r="GO385" s="47"/>
      <c r="GP385" s="47"/>
      <c r="GQ385" s="47"/>
      <c r="GR385" s="47"/>
      <c r="GS385" s="47"/>
      <c r="GT385" s="47"/>
      <c r="GU385" s="47"/>
      <c r="GV385" s="47"/>
      <c r="GW385" s="47"/>
      <c r="GX385" s="47"/>
      <c r="GY385" s="47"/>
      <c r="GZ385" s="47"/>
      <c r="HA385" s="47"/>
      <c r="HB385" s="47"/>
      <c r="HC385" s="47"/>
      <c r="HD385" s="47"/>
      <c r="HE385" s="47"/>
      <c r="HF385" s="47"/>
      <c r="HG385" s="47"/>
      <c r="HH385" s="47"/>
      <c r="HI385" s="47"/>
      <c r="HJ385" s="47"/>
      <c r="HK385" s="47"/>
      <c r="HL385" s="47"/>
      <c r="HM385" s="47"/>
      <c r="HN385" s="47"/>
      <c r="HO385" s="47"/>
      <c r="HP385" s="47"/>
      <c r="HQ385" s="47"/>
      <c r="HR385" s="47"/>
      <c r="HS385" s="47"/>
      <c r="HT385" s="47"/>
      <c r="HU385" s="47"/>
      <c r="HV385" s="47"/>
      <c r="HW385" s="47"/>
      <c r="HX385" s="47"/>
      <c r="HY385" s="47"/>
      <c r="HZ385" s="47"/>
      <c r="IA385" s="47"/>
      <c r="IB385" s="47"/>
      <c r="IC385" s="47"/>
      <c r="ID385" s="47"/>
      <c r="IE385" s="47"/>
      <c r="IF385" s="47"/>
      <c r="IG385" s="47"/>
      <c r="IH385" s="47"/>
      <c r="II385" s="47"/>
      <c r="IJ385" s="47"/>
      <c r="IK385" s="47"/>
      <c r="IL385" s="47"/>
      <c r="IM385" s="47"/>
      <c r="IN385" s="47"/>
      <c r="IO385" s="47"/>
      <c r="IP385" s="47"/>
      <c r="IQ385" s="47"/>
      <c r="IR385" s="47"/>
      <c r="IS385" s="47"/>
      <c r="IT385" s="47"/>
      <c r="IU385" s="47"/>
      <c r="IV385" s="47"/>
      <c r="IW385" s="47"/>
      <c r="IX385" s="47"/>
      <c r="IY385" s="47"/>
      <c r="IZ385" s="47"/>
      <c r="JA385" s="47"/>
      <c r="JB385" s="47"/>
      <c r="JC385" s="47"/>
      <c r="JD385" s="47"/>
      <c r="JE385" s="47"/>
      <c r="JF385" s="47"/>
      <c r="JG385" s="47"/>
      <c r="JH385" s="47"/>
      <c r="JI385" s="47"/>
      <c r="JJ385" s="47"/>
      <c r="JK385" s="47"/>
      <c r="JL385" s="47"/>
      <c r="JM385" s="47"/>
      <c r="JN385" s="47"/>
      <c r="JO385" s="47"/>
      <c r="JP385" s="47"/>
      <c r="JQ385" s="47"/>
      <c r="JR385" s="47"/>
      <c r="JS385" s="47"/>
      <c r="JT385" s="47"/>
      <c r="JU385" s="47"/>
      <c r="JV385" s="47"/>
      <c r="JW385" s="47"/>
      <c r="JX385" s="47"/>
      <c r="JY385" s="47"/>
      <c r="JZ385" s="47"/>
      <c r="KA385" s="47"/>
      <c r="KB385" s="47"/>
      <c r="KC385" s="47"/>
      <c r="KD385" s="47"/>
      <c r="KE385" s="47"/>
      <c r="KF385" s="47"/>
      <c r="KG385" s="47"/>
      <c r="KH385" s="47"/>
      <c r="KI385" s="47"/>
      <c r="KJ385" s="47"/>
      <c r="KK385" s="47"/>
      <c r="KL385" s="47"/>
      <c r="KM385" s="47"/>
      <c r="KN385" s="47"/>
      <c r="KO385" s="47"/>
      <c r="KP385" s="47"/>
      <c r="KQ385" s="47"/>
      <c r="KR385" s="47"/>
      <c r="KS385" s="47"/>
      <c r="KT385" s="47"/>
      <c r="KU385" s="47"/>
      <c r="KV385" s="47"/>
      <c r="KW385" s="47"/>
      <c r="KX385" s="47"/>
      <c r="KY385" s="47"/>
      <c r="KZ385" s="47"/>
      <c r="LA385" s="47"/>
      <c r="LB385" s="47"/>
      <c r="LC385" s="47"/>
      <c r="LD385" s="47"/>
      <c r="LE385" s="47"/>
      <c r="LF385" s="47"/>
      <c r="LG385" s="47"/>
      <c r="LH385" s="47"/>
      <c r="LI385" s="47"/>
      <c r="LJ385" s="47"/>
      <c r="LK385" s="47"/>
      <c r="LL385" s="47"/>
      <c r="LM385" s="47"/>
      <c r="LN385" s="47"/>
      <c r="LO385" s="47"/>
      <c r="LP385" s="47"/>
      <c r="LQ385" s="47"/>
      <c r="LR385" s="47"/>
      <c r="LS385" s="47"/>
      <c r="LT385" s="47"/>
      <c r="LU385" s="47"/>
      <c r="LV385" s="47"/>
      <c r="LW385" s="47"/>
      <c r="LX385" s="47"/>
      <c r="LY385" s="47"/>
      <c r="LZ385" s="47"/>
      <c r="MA385" s="47"/>
      <c r="MB385" s="47"/>
      <c r="MC385" s="47"/>
      <c r="MD385" s="47"/>
      <c r="ME385" s="47"/>
      <c r="MF385" s="47"/>
      <c r="MG385" s="47"/>
      <c r="MH385" s="47"/>
      <c r="MI385" s="47"/>
      <c r="MJ385" s="47"/>
      <c r="MK385" s="47"/>
      <c r="ML385" s="47"/>
      <c r="MM385" s="47"/>
      <c r="MN385" s="47"/>
      <c r="MO385" s="47"/>
      <c r="MP385" s="47"/>
      <c r="MQ385" s="47"/>
      <c r="MR385" s="47"/>
      <c r="MS385" s="47"/>
      <c r="MT385" s="47"/>
      <c r="MU385" s="47"/>
      <c r="MV385" s="47"/>
      <c r="MW385" s="47"/>
      <c r="MX385" s="47"/>
      <c r="MY385" s="47"/>
      <c r="MZ385" s="47"/>
      <c r="NA385" s="47"/>
      <c r="NB385" s="47"/>
      <c r="NC385" s="47"/>
      <c r="ND385" s="47"/>
      <c r="NE385" s="47"/>
      <c r="NF385" s="47"/>
      <c r="NG385" s="47"/>
      <c r="NH385" s="47"/>
      <c r="NI385" s="47"/>
      <c r="NJ385" s="47"/>
      <c r="NK385" s="47"/>
      <c r="NL385" s="47"/>
      <c r="NM385" s="47"/>
      <c r="NN385" s="47"/>
      <c r="NO385" s="47"/>
      <c r="NP385" s="47"/>
      <c r="NQ385" s="47"/>
      <c r="NR385" s="47"/>
      <c r="NS385" s="47"/>
      <c r="NT385" s="47"/>
      <c r="NU385" s="47"/>
      <c r="NV385" s="47"/>
      <c r="NW385" s="47"/>
      <c r="NX385" s="47"/>
      <c r="NY385" s="47"/>
      <c r="NZ385" s="47"/>
      <c r="OA385" s="47"/>
      <c r="OB385" s="47"/>
      <c r="OC385" s="47"/>
      <c r="OD385" s="47"/>
      <c r="OE385" s="47"/>
      <c r="OF385" s="47"/>
      <c r="OG385" s="47"/>
      <c r="OH385" s="47"/>
      <c r="OI385" s="47"/>
      <c r="OJ385" s="47"/>
      <c r="OK385" s="47"/>
      <c r="OL385" s="47"/>
      <c r="OM385" s="47"/>
      <c r="ON385" s="47"/>
      <c r="OO385" s="47"/>
      <c r="OP385" s="47"/>
      <c r="OQ385" s="47"/>
      <c r="OR385" s="47"/>
      <c r="OS385" s="47"/>
      <c r="OT385" s="47"/>
      <c r="OU385" s="47"/>
      <c r="OV385" s="47"/>
      <c r="OW385" s="47"/>
      <c r="OX385" s="47"/>
      <c r="OY385" s="47"/>
      <c r="OZ385" s="47"/>
      <c r="PA385" s="47"/>
      <c r="PB385" s="47"/>
      <c r="PC385" s="47"/>
      <c r="PD385" s="47"/>
      <c r="PE385" s="47"/>
      <c r="PF385" s="47"/>
      <c r="PG385" s="47"/>
      <c r="PH385" s="47"/>
      <c r="PI385" s="47"/>
      <c r="PJ385" s="47"/>
      <c r="PK385" s="47"/>
      <c r="PL385" s="47"/>
      <c r="PM385" s="47"/>
      <c r="PN385" s="47"/>
      <c r="PO385" s="47"/>
      <c r="PP385" s="47"/>
      <c r="PQ385" s="47"/>
      <c r="PR385" s="47"/>
      <c r="PS385" s="47"/>
      <c r="PT385" s="47"/>
      <c r="PU385" s="47"/>
      <c r="PV385" s="47"/>
      <c r="PW385" s="47"/>
      <c r="PX385" s="47"/>
      <c r="PY385" s="47"/>
      <c r="PZ385" s="47"/>
      <c r="QA385" s="47"/>
      <c r="QB385" s="47"/>
      <c r="QC385" s="47"/>
      <c r="QD385" s="47"/>
      <c r="QE385" s="47"/>
      <c r="QF385" s="47"/>
      <c r="QG385" s="47"/>
      <c r="QH385" s="47"/>
      <c r="QI385" s="47"/>
      <c r="QJ385" s="47"/>
      <c r="QK385" s="47"/>
      <c r="QL385" s="47"/>
      <c r="QM385" s="47"/>
      <c r="QN385" s="47"/>
      <c r="QO385" s="47"/>
      <c r="QP385" s="47"/>
      <c r="QQ385" s="47"/>
      <c r="QR385" s="47"/>
      <c r="QS385" s="47"/>
      <c r="QT385" s="47"/>
      <c r="QU385" s="47"/>
      <c r="QV385" s="47"/>
      <c r="QW385" s="47"/>
      <c r="QX385" s="47"/>
      <c r="QY385" s="47"/>
      <c r="QZ385" s="47"/>
      <c r="RA385" s="47"/>
      <c r="RB385" s="47"/>
      <c r="RC385" s="47"/>
      <c r="RD385" s="47"/>
      <c r="RE385" s="47"/>
      <c r="RF385" s="47"/>
      <c r="RG385" s="47"/>
      <c r="RH385" s="47"/>
      <c r="RI385" s="47"/>
      <c r="RJ385" s="47"/>
      <c r="RK385" s="47"/>
      <c r="RL385" s="47"/>
      <c r="RM385" s="47"/>
      <c r="RN385" s="47"/>
      <c r="RO385" s="47"/>
      <c r="RP385" s="47"/>
      <c r="RQ385" s="47"/>
      <c r="RR385" s="47"/>
      <c r="RS385" s="47"/>
      <c r="RT385" s="47"/>
      <c r="RU385" s="47"/>
      <c r="RV385" s="47"/>
      <c r="RW385" s="47"/>
      <c r="RX385" s="47"/>
      <c r="RY385" s="47"/>
      <c r="RZ385" s="47"/>
      <c r="SA385" s="47"/>
    </row>
    <row r="386" spans="1:495" s="48" customFormat="1" ht="15" customHeight="1">
      <c r="A386" s="164"/>
      <c r="B386" s="166"/>
      <c r="C386" s="35" t="s">
        <v>7</v>
      </c>
      <c r="D386" s="20">
        <v>0</v>
      </c>
      <c r="E386" s="20">
        <v>0</v>
      </c>
      <c r="F386" s="20">
        <v>0</v>
      </c>
      <c r="G386" s="1">
        <v>0</v>
      </c>
      <c r="H386" s="85"/>
      <c r="I386" s="79"/>
      <c r="J386" s="88"/>
      <c r="K386" s="79"/>
      <c r="L386" s="79"/>
      <c r="M386" s="82"/>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c r="BC386" s="47"/>
      <c r="BD386" s="47"/>
      <c r="BE386" s="47"/>
      <c r="BF386" s="47"/>
      <c r="BG386" s="47"/>
      <c r="BH386" s="47"/>
      <c r="BI386" s="47"/>
      <c r="BJ386" s="47"/>
      <c r="BK386" s="47"/>
      <c r="BL386" s="47"/>
      <c r="BM386" s="47"/>
      <c r="BN386" s="47"/>
      <c r="BO386" s="47"/>
      <c r="BP386" s="47"/>
      <c r="BQ386" s="47"/>
      <c r="BR386" s="47"/>
      <c r="BS386" s="47"/>
      <c r="BT386" s="47"/>
      <c r="BU386" s="47"/>
      <c r="BV386" s="47"/>
      <c r="BW386" s="47"/>
      <c r="BX386" s="47"/>
      <c r="BY386" s="47"/>
      <c r="BZ386" s="47"/>
      <c r="CA386" s="47"/>
      <c r="CB386" s="47"/>
      <c r="CC386" s="47"/>
      <c r="CD386" s="47"/>
      <c r="CE386" s="47"/>
      <c r="CF386" s="47"/>
      <c r="CG386" s="47"/>
      <c r="CH386" s="47"/>
      <c r="CI386" s="47"/>
      <c r="CJ386" s="47"/>
      <c r="CK386" s="47"/>
      <c r="CL386" s="47"/>
      <c r="CM386" s="47"/>
      <c r="CN386" s="47"/>
      <c r="CO386" s="47"/>
      <c r="CP386" s="47"/>
      <c r="CQ386" s="47"/>
      <c r="CR386" s="47"/>
      <c r="CS386" s="47"/>
      <c r="CT386" s="47"/>
      <c r="CU386" s="47"/>
      <c r="CV386" s="47"/>
      <c r="CW386" s="47"/>
      <c r="CX386" s="47"/>
      <c r="CY386" s="47"/>
      <c r="CZ386" s="47"/>
      <c r="DA386" s="47"/>
      <c r="DB386" s="47"/>
      <c r="DC386" s="47"/>
      <c r="DD386" s="47"/>
      <c r="DE386" s="47"/>
      <c r="DF386" s="47"/>
      <c r="DG386" s="47"/>
      <c r="DH386" s="47"/>
      <c r="DI386" s="47"/>
      <c r="DJ386" s="47"/>
      <c r="DK386" s="47"/>
      <c r="DL386" s="47"/>
      <c r="DM386" s="47"/>
      <c r="DN386" s="47"/>
      <c r="DO386" s="47"/>
      <c r="DP386" s="47"/>
      <c r="DQ386" s="47"/>
      <c r="DR386" s="47"/>
      <c r="DS386" s="47"/>
      <c r="DT386" s="47"/>
      <c r="DU386" s="47"/>
      <c r="DV386" s="47"/>
      <c r="DW386" s="47"/>
      <c r="DX386" s="47"/>
      <c r="DY386" s="47"/>
      <c r="DZ386" s="47"/>
      <c r="EA386" s="47"/>
      <c r="EB386" s="47"/>
      <c r="EC386" s="47"/>
      <c r="ED386" s="47"/>
      <c r="EE386" s="47"/>
      <c r="EF386" s="47"/>
      <c r="EG386" s="47"/>
      <c r="EH386" s="47"/>
      <c r="EI386" s="47"/>
      <c r="EJ386" s="47"/>
      <c r="EK386" s="47"/>
      <c r="EL386" s="47"/>
      <c r="EM386" s="47"/>
      <c r="EN386" s="47"/>
      <c r="EO386" s="47"/>
      <c r="EP386" s="47"/>
      <c r="EQ386" s="47"/>
      <c r="ER386" s="47"/>
      <c r="ES386" s="47"/>
      <c r="ET386" s="47"/>
      <c r="EU386" s="47"/>
      <c r="EV386" s="47"/>
      <c r="EW386" s="47"/>
      <c r="EX386" s="47"/>
      <c r="EY386" s="47"/>
      <c r="EZ386" s="47"/>
      <c r="FA386" s="47"/>
      <c r="FB386" s="47"/>
      <c r="FC386" s="47"/>
      <c r="FD386" s="47"/>
      <c r="FE386" s="47"/>
      <c r="FF386" s="47"/>
      <c r="FG386" s="47"/>
      <c r="FH386" s="47"/>
      <c r="FI386" s="47"/>
      <c r="FJ386" s="47"/>
      <c r="FK386" s="47"/>
      <c r="FL386" s="47"/>
      <c r="FM386" s="47"/>
      <c r="FN386" s="47"/>
      <c r="FO386" s="47"/>
      <c r="FP386" s="47"/>
      <c r="FQ386" s="47"/>
      <c r="FR386" s="47"/>
      <c r="FS386" s="47"/>
      <c r="FT386" s="47"/>
      <c r="FU386" s="47"/>
      <c r="FV386" s="47"/>
      <c r="FW386" s="47"/>
      <c r="FX386" s="47"/>
      <c r="FY386" s="47"/>
      <c r="FZ386" s="47"/>
      <c r="GA386" s="47"/>
      <c r="GB386" s="47"/>
      <c r="GC386" s="47"/>
      <c r="GD386" s="47"/>
      <c r="GE386" s="47"/>
      <c r="GF386" s="47"/>
      <c r="GG386" s="47"/>
      <c r="GH386" s="47"/>
      <c r="GI386" s="47"/>
      <c r="GJ386" s="47"/>
      <c r="GK386" s="47"/>
      <c r="GL386" s="47"/>
      <c r="GM386" s="47"/>
      <c r="GN386" s="47"/>
      <c r="GO386" s="47"/>
      <c r="GP386" s="47"/>
      <c r="GQ386" s="47"/>
      <c r="GR386" s="47"/>
      <c r="GS386" s="47"/>
      <c r="GT386" s="47"/>
      <c r="GU386" s="47"/>
      <c r="GV386" s="47"/>
      <c r="GW386" s="47"/>
      <c r="GX386" s="47"/>
      <c r="GY386" s="47"/>
      <c r="GZ386" s="47"/>
      <c r="HA386" s="47"/>
      <c r="HB386" s="47"/>
      <c r="HC386" s="47"/>
      <c r="HD386" s="47"/>
      <c r="HE386" s="47"/>
      <c r="HF386" s="47"/>
      <c r="HG386" s="47"/>
      <c r="HH386" s="47"/>
      <c r="HI386" s="47"/>
      <c r="HJ386" s="47"/>
      <c r="HK386" s="47"/>
      <c r="HL386" s="47"/>
      <c r="HM386" s="47"/>
      <c r="HN386" s="47"/>
      <c r="HO386" s="47"/>
      <c r="HP386" s="47"/>
      <c r="HQ386" s="47"/>
      <c r="HR386" s="47"/>
      <c r="HS386" s="47"/>
      <c r="HT386" s="47"/>
      <c r="HU386" s="47"/>
      <c r="HV386" s="47"/>
      <c r="HW386" s="47"/>
      <c r="HX386" s="47"/>
      <c r="HY386" s="47"/>
      <c r="HZ386" s="47"/>
      <c r="IA386" s="47"/>
      <c r="IB386" s="47"/>
      <c r="IC386" s="47"/>
      <c r="ID386" s="47"/>
      <c r="IE386" s="47"/>
      <c r="IF386" s="47"/>
      <c r="IG386" s="47"/>
      <c r="IH386" s="47"/>
      <c r="II386" s="47"/>
      <c r="IJ386" s="47"/>
      <c r="IK386" s="47"/>
      <c r="IL386" s="47"/>
      <c r="IM386" s="47"/>
      <c r="IN386" s="47"/>
      <c r="IO386" s="47"/>
      <c r="IP386" s="47"/>
      <c r="IQ386" s="47"/>
      <c r="IR386" s="47"/>
      <c r="IS386" s="47"/>
      <c r="IT386" s="47"/>
      <c r="IU386" s="47"/>
      <c r="IV386" s="47"/>
      <c r="IW386" s="47"/>
      <c r="IX386" s="47"/>
      <c r="IY386" s="47"/>
      <c r="IZ386" s="47"/>
      <c r="JA386" s="47"/>
      <c r="JB386" s="47"/>
      <c r="JC386" s="47"/>
      <c r="JD386" s="47"/>
      <c r="JE386" s="47"/>
      <c r="JF386" s="47"/>
      <c r="JG386" s="47"/>
      <c r="JH386" s="47"/>
      <c r="JI386" s="47"/>
      <c r="JJ386" s="47"/>
      <c r="JK386" s="47"/>
      <c r="JL386" s="47"/>
      <c r="JM386" s="47"/>
      <c r="JN386" s="47"/>
      <c r="JO386" s="47"/>
      <c r="JP386" s="47"/>
      <c r="JQ386" s="47"/>
      <c r="JR386" s="47"/>
      <c r="JS386" s="47"/>
      <c r="JT386" s="47"/>
      <c r="JU386" s="47"/>
      <c r="JV386" s="47"/>
      <c r="JW386" s="47"/>
      <c r="JX386" s="47"/>
      <c r="JY386" s="47"/>
      <c r="JZ386" s="47"/>
      <c r="KA386" s="47"/>
      <c r="KB386" s="47"/>
      <c r="KC386" s="47"/>
      <c r="KD386" s="47"/>
      <c r="KE386" s="47"/>
      <c r="KF386" s="47"/>
      <c r="KG386" s="47"/>
      <c r="KH386" s="47"/>
      <c r="KI386" s="47"/>
      <c r="KJ386" s="47"/>
      <c r="KK386" s="47"/>
      <c r="KL386" s="47"/>
      <c r="KM386" s="47"/>
      <c r="KN386" s="47"/>
      <c r="KO386" s="47"/>
      <c r="KP386" s="47"/>
      <c r="KQ386" s="47"/>
      <c r="KR386" s="47"/>
      <c r="KS386" s="47"/>
      <c r="KT386" s="47"/>
      <c r="KU386" s="47"/>
      <c r="KV386" s="47"/>
      <c r="KW386" s="47"/>
      <c r="KX386" s="47"/>
      <c r="KY386" s="47"/>
      <c r="KZ386" s="47"/>
      <c r="LA386" s="47"/>
      <c r="LB386" s="47"/>
      <c r="LC386" s="47"/>
      <c r="LD386" s="47"/>
      <c r="LE386" s="47"/>
      <c r="LF386" s="47"/>
      <c r="LG386" s="47"/>
      <c r="LH386" s="47"/>
      <c r="LI386" s="47"/>
      <c r="LJ386" s="47"/>
      <c r="LK386" s="47"/>
      <c r="LL386" s="47"/>
      <c r="LM386" s="47"/>
      <c r="LN386" s="47"/>
      <c r="LO386" s="47"/>
      <c r="LP386" s="47"/>
      <c r="LQ386" s="47"/>
      <c r="LR386" s="47"/>
      <c r="LS386" s="47"/>
      <c r="LT386" s="47"/>
      <c r="LU386" s="47"/>
      <c r="LV386" s="47"/>
      <c r="LW386" s="47"/>
      <c r="LX386" s="47"/>
      <c r="LY386" s="47"/>
      <c r="LZ386" s="47"/>
      <c r="MA386" s="47"/>
      <c r="MB386" s="47"/>
      <c r="MC386" s="47"/>
      <c r="MD386" s="47"/>
      <c r="ME386" s="47"/>
      <c r="MF386" s="47"/>
      <c r="MG386" s="47"/>
      <c r="MH386" s="47"/>
      <c r="MI386" s="47"/>
      <c r="MJ386" s="47"/>
      <c r="MK386" s="47"/>
      <c r="ML386" s="47"/>
      <c r="MM386" s="47"/>
      <c r="MN386" s="47"/>
      <c r="MO386" s="47"/>
      <c r="MP386" s="47"/>
      <c r="MQ386" s="47"/>
      <c r="MR386" s="47"/>
      <c r="MS386" s="47"/>
      <c r="MT386" s="47"/>
      <c r="MU386" s="47"/>
      <c r="MV386" s="47"/>
      <c r="MW386" s="47"/>
      <c r="MX386" s="47"/>
      <c r="MY386" s="47"/>
      <c r="MZ386" s="47"/>
      <c r="NA386" s="47"/>
      <c r="NB386" s="47"/>
      <c r="NC386" s="47"/>
      <c r="ND386" s="47"/>
      <c r="NE386" s="47"/>
      <c r="NF386" s="47"/>
      <c r="NG386" s="47"/>
      <c r="NH386" s="47"/>
      <c r="NI386" s="47"/>
      <c r="NJ386" s="47"/>
      <c r="NK386" s="47"/>
      <c r="NL386" s="47"/>
      <c r="NM386" s="47"/>
      <c r="NN386" s="47"/>
      <c r="NO386" s="47"/>
      <c r="NP386" s="47"/>
      <c r="NQ386" s="47"/>
      <c r="NR386" s="47"/>
      <c r="NS386" s="47"/>
      <c r="NT386" s="47"/>
      <c r="NU386" s="47"/>
      <c r="NV386" s="47"/>
      <c r="NW386" s="47"/>
      <c r="NX386" s="47"/>
      <c r="NY386" s="47"/>
      <c r="NZ386" s="47"/>
      <c r="OA386" s="47"/>
      <c r="OB386" s="47"/>
      <c r="OC386" s="47"/>
      <c r="OD386" s="47"/>
      <c r="OE386" s="47"/>
      <c r="OF386" s="47"/>
      <c r="OG386" s="47"/>
      <c r="OH386" s="47"/>
      <c r="OI386" s="47"/>
      <c r="OJ386" s="47"/>
      <c r="OK386" s="47"/>
      <c r="OL386" s="47"/>
      <c r="OM386" s="47"/>
      <c r="ON386" s="47"/>
      <c r="OO386" s="47"/>
      <c r="OP386" s="47"/>
      <c r="OQ386" s="47"/>
      <c r="OR386" s="47"/>
      <c r="OS386" s="47"/>
      <c r="OT386" s="47"/>
      <c r="OU386" s="47"/>
      <c r="OV386" s="47"/>
      <c r="OW386" s="47"/>
      <c r="OX386" s="47"/>
      <c r="OY386" s="47"/>
      <c r="OZ386" s="47"/>
      <c r="PA386" s="47"/>
      <c r="PB386" s="47"/>
      <c r="PC386" s="47"/>
      <c r="PD386" s="47"/>
      <c r="PE386" s="47"/>
      <c r="PF386" s="47"/>
      <c r="PG386" s="47"/>
      <c r="PH386" s="47"/>
      <c r="PI386" s="47"/>
      <c r="PJ386" s="47"/>
      <c r="PK386" s="47"/>
      <c r="PL386" s="47"/>
      <c r="PM386" s="47"/>
      <c r="PN386" s="47"/>
      <c r="PO386" s="47"/>
      <c r="PP386" s="47"/>
      <c r="PQ386" s="47"/>
      <c r="PR386" s="47"/>
      <c r="PS386" s="47"/>
      <c r="PT386" s="47"/>
      <c r="PU386" s="47"/>
      <c r="PV386" s="47"/>
      <c r="PW386" s="47"/>
      <c r="PX386" s="47"/>
      <c r="PY386" s="47"/>
      <c r="PZ386" s="47"/>
      <c r="QA386" s="47"/>
      <c r="QB386" s="47"/>
      <c r="QC386" s="47"/>
      <c r="QD386" s="47"/>
      <c r="QE386" s="47"/>
      <c r="QF386" s="47"/>
      <c r="QG386" s="47"/>
      <c r="QH386" s="47"/>
      <c r="QI386" s="47"/>
      <c r="QJ386" s="47"/>
      <c r="QK386" s="47"/>
      <c r="QL386" s="47"/>
      <c r="QM386" s="47"/>
      <c r="QN386" s="47"/>
      <c r="QO386" s="47"/>
      <c r="QP386" s="47"/>
      <c r="QQ386" s="47"/>
      <c r="QR386" s="47"/>
      <c r="QS386" s="47"/>
      <c r="QT386" s="47"/>
      <c r="QU386" s="47"/>
      <c r="QV386" s="47"/>
      <c r="QW386" s="47"/>
      <c r="QX386" s="47"/>
      <c r="QY386" s="47"/>
      <c r="QZ386" s="47"/>
      <c r="RA386" s="47"/>
      <c r="RB386" s="47"/>
      <c r="RC386" s="47"/>
      <c r="RD386" s="47"/>
      <c r="RE386" s="47"/>
      <c r="RF386" s="47"/>
      <c r="RG386" s="47"/>
      <c r="RH386" s="47"/>
      <c r="RI386" s="47"/>
      <c r="RJ386" s="47"/>
      <c r="RK386" s="47"/>
      <c r="RL386" s="47"/>
      <c r="RM386" s="47"/>
      <c r="RN386" s="47"/>
      <c r="RO386" s="47"/>
      <c r="RP386" s="47"/>
      <c r="RQ386" s="47"/>
      <c r="RR386" s="47"/>
      <c r="RS386" s="47"/>
      <c r="RT386" s="47"/>
      <c r="RU386" s="47"/>
      <c r="RV386" s="47"/>
      <c r="RW386" s="47"/>
      <c r="RX386" s="47"/>
      <c r="RY386" s="47"/>
      <c r="RZ386" s="47"/>
      <c r="SA386" s="47"/>
    </row>
    <row r="387" spans="1:495" s="48" customFormat="1" ht="21.75" customHeight="1">
      <c r="A387" s="164"/>
      <c r="B387" s="166"/>
      <c r="C387" s="35" t="s">
        <v>8</v>
      </c>
      <c r="D387" s="20">
        <v>0</v>
      </c>
      <c r="E387" s="20">
        <v>0</v>
      </c>
      <c r="F387" s="20">
        <v>0</v>
      </c>
      <c r="G387" s="1">
        <v>0</v>
      </c>
      <c r="H387" s="86"/>
      <c r="I387" s="80"/>
      <c r="J387" s="89"/>
      <c r="K387" s="80"/>
      <c r="L387" s="80"/>
      <c r="M387" s="83"/>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c r="BC387" s="47"/>
      <c r="BD387" s="47"/>
      <c r="BE387" s="47"/>
      <c r="BF387" s="47"/>
      <c r="BG387" s="47"/>
      <c r="BH387" s="47"/>
      <c r="BI387" s="47"/>
      <c r="BJ387" s="47"/>
      <c r="BK387" s="47"/>
      <c r="BL387" s="47"/>
      <c r="BM387" s="47"/>
      <c r="BN387" s="47"/>
      <c r="BO387" s="47"/>
      <c r="BP387" s="47"/>
      <c r="BQ387" s="47"/>
      <c r="BR387" s="47"/>
      <c r="BS387" s="47"/>
      <c r="BT387" s="47"/>
      <c r="BU387" s="47"/>
      <c r="BV387" s="47"/>
      <c r="BW387" s="47"/>
      <c r="BX387" s="47"/>
      <c r="BY387" s="47"/>
      <c r="BZ387" s="47"/>
      <c r="CA387" s="47"/>
      <c r="CB387" s="47"/>
      <c r="CC387" s="47"/>
      <c r="CD387" s="47"/>
      <c r="CE387" s="47"/>
      <c r="CF387" s="47"/>
      <c r="CG387" s="47"/>
      <c r="CH387" s="47"/>
      <c r="CI387" s="47"/>
      <c r="CJ387" s="47"/>
      <c r="CK387" s="47"/>
      <c r="CL387" s="47"/>
      <c r="CM387" s="47"/>
      <c r="CN387" s="47"/>
      <c r="CO387" s="47"/>
      <c r="CP387" s="47"/>
      <c r="CQ387" s="47"/>
      <c r="CR387" s="47"/>
      <c r="CS387" s="47"/>
      <c r="CT387" s="47"/>
      <c r="CU387" s="47"/>
      <c r="CV387" s="47"/>
      <c r="CW387" s="47"/>
      <c r="CX387" s="47"/>
      <c r="CY387" s="47"/>
      <c r="CZ387" s="47"/>
      <c r="DA387" s="47"/>
      <c r="DB387" s="47"/>
      <c r="DC387" s="47"/>
      <c r="DD387" s="47"/>
      <c r="DE387" s="47"/>
      <c r="DF387" s="47"/>
      <c r="DG387" s="47"/>
      <c r="DH387" s="47"/>
      <c r="DI387" s="47"/>
      <c r="DJ387" s="47"/>
      <c r="DK387" s="47"/>
      <c r="DL387" s="47"/>
      <c r="DM387" s="47"/>
      <c r="DN387" s="47"/>
      <c r="DO387" s="47"/>
      <c r="DP387" s="47"/>
      <c r="DQ387" s="47"/>
      <c r="DR387" s="47"/>
      <c r="DS387" s="47"/>
      <c r="DT387" s="47"/>
      <c r="DU387" s="47"/>
      <c r="DV387" s="47"/>
      <c r="DW387" s="47"/>
      <c r="DX387" s="47"/>
      <c r="DY387" s="47"/>
      <c r="DZ387" s="47"/>
      <c r="EA387" s="47"/>
      <c r="EB387" s="47"/>
      <c r="EC387" s="47"/>
      <c r="ED387" s="47"/>
      <c r="EE387" s="47"/>
      <c r="EF387" s="47"/>
      <c r="EG387" s="47"/>
      <c r="EH387" s="47"/>
      <c r="EI387" s="47"/>
      <c r="EJ387" s="47"/>
      <c r="EK387" s="47"/>
      <c r="EL387" s="47"/>
      <c r="EM387" s="47"/>
      <c r="EN387" s="47"/>
      <c r="EO387" s="47"/>
      <c r="EP387" s="47"/>
      <c r="EQ387" s="47"/>
      <c r="ER387" s="47"/>
      <c r="ES387" s="47"/>
      <c r="ET387" s="47"/>
      <c r="EU387" s="47"/>
      <c r="EV387" s="47"/>
      <c r="EW387" s="47"/>
      <c r="EX387" s="47"/>
      <c r="EY387" s="47"/>
      <c r="EZ387" s="47"/>
      <c r="FA387" s="47"/>
      <c r="FB387" s="47"/>
      <c r="FC387" s="47"/>
      <c r="FD387" s="47"/>
      <c r="FE387" s="47"/>
      <c r="FF387" s="47"/>
      <c r="FG387" s="47"/>
      <c r="FH387" s="47"/>
      <c r="FI387" s="47"/>
      <c r="FJ387" s="47"/>
      <c r="FK387" s="47"/>
      <c r="FL387" s="47"/>
      <c r="FM387" s="47"/>
      <c r="FN387" s="47"/>
      <c r="FO387" s="47"/>
      <c r="FP387" s="47"/>
      <c r="FQ387" s="47"/>
      <c r="FR387" s="47"/>
      <c r="FS387" s="47"/>
      <c r="FT387" s="47"/>
      <c r="FU387" s="47"/>
      <c r="FV387" s="47"/>
      <c r="FW387" s="47"/>
      <c r="FX387" s="47"/>
      <c r="FY387" s="47"/>
      <c r="FZ387" s="47"/>
      <c r="GA387" s="47"/>
      <c r="GB387" s="47"/>
      <c r="GC387" s="47"/>
      <c r="GD387" s="47"/>
      <c r="GE387" s="47"/>
      <c r="GF387" s="47"/>
      <c r="GG387" s="47"/>
      <c r="GH387" s="47"/>
      <c r="GI387" s="47"/>
      <c r="GJ387" s="47"/>
      <c r="GK387" s="47"/>
      <c r="GL387" s="47"/>
      <c r="GM387" s="47"/>
      <c r="GN387" s="47"/>
      <c r="GO387" s="47"/>
      <c r="GP387" s="47"/>
      <c r="GQ387" s="47"/>
      <c r="GR387" s="47"/>
      <c r="GS387" s="47"/>
      <c r="GT387" s="47"/>
      <c r="GU387" s="47"/>
      <c r="GV387" s="47"/>
      <c r="GW387" s="47"/>
      <c r="GX387" s="47"/>
      <c r="GY387" s="47"/>
      <c r="GZ387" s="47"/>
      <c r="HA387" s="47"/>
      <c r="HB387" s="47"/>
      <c r="HC387" s="47"/>
      <c r="HD387" s="47"/>
      <c r="HE387" s="47"/>
      <c r="HF387" s="47"/>
      <c r="HG387" s="47"/>
      <c r="HH387" s="47"/>
      <c r="HI387" s="47"/>
      <c r="HJ387" s="47"/>
      <c r="HK387" s="47"/>
      <c r="HL387" s="47"/>
      <c r="HM387" s="47"/>
      <c r="HN387" s="47"/>
      <c r="HO387" s="47"/>
      <c r="HP387" s="47"/>
      <c r="HQ387" s="47"/>
      <c r="HR387" s="47"/>
      <c r="HS387" s="47"/>
      <c r="HT387" s="47"/>
      <c r="HU387" s="47"/>
      <c r="HV387" s="47"/>
      <c r="HW387" s="47"/>
      <c r="HX387" s="47"/>
      <c r="HY387" s="47"/>
      <c r="HZ387" s="47"/>
      <c r="IA387" s="47"/>
      <c r="IB387" s="47"/>
      <c r="IC387" s="47"/>
      <c r="ID387" s="47"/>
      <c r="IE387" s="47"/>
      <c r="IF387" s="47"/>
      <c r="IG387" s="47"/>
      <c r="IH387" s="47"/>
      <c r="II387" s="47"/>
      <c r="IJ387" s="47"/>
      <c r="IK387" s="47"/>
      <c r="IL387" s="47"/>
      <c r="IM387" s="47"/>
      <c r="IN387" s="47"/>
      <c r="IO387" s="47"/>
      <c r="IP387" s="47"/>
      <c r="IQ387" s="47"/>
      <c r="IR387" s="47"/>
      <c r="IS387" s="47"/>
      <c r="IT387" s="47"/>
      <c r="IU387" s="47"/>
      <c r="IV387" s="47"/>
      <c r="IW387" s="47"/>
      <c r="IX387" s="47"/>
      <c r="IY387" s="47"/>
      <c r="IZ387" s="47"/>
      <c r="JA387" s="47"/>
      <c r="JB387" s="47"/>
      <c r="JC387" s="47"/>
      <c r="JD387" s="47"/>
      <c r="JE387" s="47"/>
      <c r="JF387" s="47"/>
      <c r="JG387" s="47"/>
      <c r="JH387" s="47"/>
      <c r="JI387" s="47"/>
      <c r="JJ387" s="47"/>
      <c r="JK387" s="47"/>
      <c r="JL387" s="47"/>
      <c r="JM387" s="47"/>
      <c r="JN387" s="47"/>
      <c r="JO387" s="47"/>
      <c r="JP387" s="47"/>
      <c r="JQ387" s="47"/>
      <c r="JR387" s="47"/>
      <c r="JS387" s="47"/>
      <c r="JT387" s="47"/>
      <c r="JU387" s="47"/>
      <c r="JV387" s="47"/>
      <c r="JW387" s="47"/>
      <c r="JX387" s="47"/>
      <c r="JY387" s="47"/>
      <c r="JZ387" s="47"/>
      <c r="KA387" s="47"/>
      <c r="KB387" s="47"/>
      <c r="KC387" s="47"/>
      <c r="KD387" s="47"/>
      <c r="KE387" s="47"/>
      <c r="KF387" s="47"/>
      <c r="KG387" s="47"/>
      <c r="KH387" s="47"/>
      <c r="KI387" s="47"/>
      <c r="KJ387" s="47"/>
      <c r="KK387" s="47"/>
      <c r="KL387" s="47"/>
      <c r="KM387" s="47"/>
      <c r="KN387" s="47"/>
      <c r="KO387" s="47"/>
      <c r="KP387" s="47"/>
      <c r="KQ387" s="47"/>
      <c r="KR387" s="47"/>
      <c r="KS387" s="47"/>
      <c r="KT387" s="47"/>
      <c r="KU387" s="47"/>
      <c r="KV387" s="47"/>
      <c r="KW387" s="47"/>
      <c r="KX387" s="47"/>
      <c r="KY387" s="47"/>
      <c r="KZ387" s="47"/>
      <c r="LA387" s="47"/>
      <c r="LB387" s="47"/>
      <c r="LC387" s="47"/>
      <c r="LD387" s="47"/>
      <c r="LE387" s="47"/>
      <c r="LF387" s="47"/>
      <c r="LG387" s="47"/>
      <c r="LH387" s="47"/>
      <c r="LI387" s="47"/>
      <c r="LJ387" s="47"/>
      <c r="LK387" s="47"/>
      <c r="LL387" s="47"/>
      <c r="LM387" s="47"/>
      <c r="LN387" s="47"/>
      <c r="LO387" s="47"/>
      <c r="LP387" s="47"/>
      <c r="LQ387" s="47"/>
      <c r="LR387" s="47"/>
      <c r="LS387" s="47"/>
      <c r="LT387" s="47"/>
      <c r="LU387" s="47"/>
      <c r="LV387" s="47"/>
      <c r="LW387" s="47"/>
      <c r="LX387" s="47"/>
      <c r="LY387" s="47"/>
      <c r="LZ387" s="47"/>
      <c r="MA387" s="47"/>
      <c r="MB387" s="47"/>
      <c r="MC387" s="47"/>
      <c r="MD387" s="47"/>
      <c r="ME387" s="47"/>
      <c r="MF387" s="47"/>
      <c r="MG387" s="47"/>
      <c r="MH387" s="47"/>
      <c r="MI387" s="47"/>
      <c r="MJ387" s="47"/>
      <c r="MK387" s="47"/>
      <c r="ML387" s="47"/>
      <c r="MM387" s="47"/>
      <c r="MN387" s="47"/>
      <c r="MO387" s="47"/>
      <c r="MP387" s="47"/>
      <c r="MQ387" s="47"/>
      <c r="MR387" s="47"/>
      <c r="MS387" s="47"/>
      <c r="MT387" s="47"/>
      <c r="MU387" s="47"/>
      <c r="MV387" s="47"/>
      <c r="MW387" s="47"/>
      <c r="MX387" s="47"/>
      <c r="MY387" s="47"/>
      <c r="MZ387" s="47"/>
      <c r="NA387" s="47"/>
      <c r="NB387" s="47"/>
      <c r="NC387" s="47"/>
      <c r="ND387" s="47"/>
      <c r="NE387" s="47"/>
      <c r="NF387" s="47"/>
      <c r="NG387" s="47"/>
      <c r="NH387" s="47"/>
      <c r="NI387" s="47"/>
      <c r="NJ387" s="47"/>
      <c r="NK387" s="47"/>
      <c r="NL387" s="47"/>
      <c r="NM387" s="47"/>
      <c r="NN387" s="47"/>
      <c r="NO387" s="47"/>
      <c r="NP387" s="47"/>
      <c r="NQ387" s="47"/>
      <c r="NR387" s="47"/>
      <c r="NS387" s="47"/>
      <c r="NT387" s="47"/>
      <c r="NU387" s="47"/>
      <c r="NV387" s="47"/>
      <c r="NW387" s="47"/>
      <c r="NX387" s="47"/>
      <c r="NY387" s="47"/>
      <c r="NZ387" s="47"/>
      <c r="OA387" s="47"/>
      <c r="OB387" s="47"/>
      <c r="OC387" s="47"/>
      <c r="OD387" s="47"/>
      <c r="OE387" s="47"/>
      <c r="OF387" s="47"/>
      <c r="OG387" s="47"/>
      <c r="OH387" s="47"/>
      <c r="OI387" s="47"/>
      <c r="OJ387" s="47"/>
      <c r="OK387" s="47"/>
      <c r="OL387" s="47"/>
      <c r="OM387" s="47"/>
      <c r="ON387" s="47"/>
      <c r="OO387" s="47"/>
      <c r="OP387" s="47"/>
      <c r="OQ387" s="47"/>
      <c r="OR387" s="47"/>
      <c r="OS387" s="47"/>
      <c r="OT387" s="47"/>
      <c r="OU387" s="47"/>
      <c r="OV387" s="47"/>
      <c r="OW387" s="47"/>
      <c r="OX387" s="47"/>
      <c r="OY387" s="47"/>
      <c r="OZ387" s="47"/>
      <c r="PA387" s="47"/>
      <c r="PB387" s="47"/>
      <c r="PC387" s="47"/>
      <c r="PD387" s="47"/>
      <c r="PE387" s="47"/>
      <c r="PF387" s="47"/>
      <c r="PG387" s="47"/>
      <c r="PH387" s="47"/>
      <c r="PI387" s="47"/>
      <c r="PJ387" s="47"/>
      <c r="PK387" s="47"/>
      <c r="PL387" s="47"/>
      <c r="PM387" s="47"/>
      <c r="PN387" s="47"/>
      <c r="PO387" s="47"/>
      <c r="PP387" s="47"/>
      <c r="PQ387" s="47"/>
      <c r="PR387" s="47"/>
      <c r="PS387" s="47"/>
      <c r="PT387" s="47"/>
      <c r="PU387" s="47"/>
      <c r="PV387" s="47"/>
      <c r="PW387" s="47"/>
      <c r="PX387" s="47"/>
      <c r="PY387" s="47"/>
      <c r="PZ387" s="47"/>
      <c r="QA387" s="47"/>
      <c r="QB387" s="47"/>
      <c r="QC387" s="47"/>
      <c r="QD387" s="47"/>
      <c r="QE387" s="47"/>
      <c r="QF387" s="47"/>
      <c r="QG387" s="47"/>
      <c r="QH387" s="47"/>
      <c r="QI387" s="47"/>
      <c r="QJ387" s="47"/>
      <c r="QK387" s="47"/>
      <c r="QL387" s="47"/>
      <c r="QM387" s="47"/>
      <c r="QN387" s="47"/>
      <c r="QO387" s="47"/>
      <c r="QP387" s="47"/>
      <c r="QQ387" s="47"/>
      <c r="QR387" s="47"/>
      <c r="QS387" s="47"/>
      <c r="QT387" s="47"/>
      <c r="QU387" s="47"/>
      <c r="QV387" s="47"/>
      <c r="QW387" s="47"/>
      <c r="QX387" s="47"/>
      <c r="QY387" s="47"/>
      <c r="QZ387" s="47"/>
      <c r="RA387" s="47"/>
      <c r="RB387" s="47"/>
      <c r="RC387" s="47"/>
      <c r="RD387" s="47"/>
      <c r="RE387" s="47"/>
      <c r="RF387" s="47"/>
      <c r="RG387" s="47"/>
      <c r="RH387" s="47"/>
      <c r="RI387" s="47"/>
      <c r="RJ387" s="47"/>
      <c r="RK387" s="47"/>
      <c r="RL387" s="47"/>
      <c r="RM387" s="47"/>
      <c r="RN387" s="47"/>
      <c r="RO387" s="47"/>
      <c r="RP387" s="47"/>
      <c r="RQ387" s="47"/>
      <c r="RR387" s="47"/>
      <c r="RS387" s="47"/>
      <c r="RT387" s="47"/>
      <c r="RU387" s="47"/>
      <c r="RV387" s="47"/>
      <c r="RW387" s="47"/>
      <c r="RX387" s="47"/>
      <c r="RY387" s="47"/>
      <c r="RZ387" s="47"/>
      <c r="SA387" s="47"/>
    </row>
    <row r="388" spans="1:495" s="48" customFormat="1" ht="15" customHeight="1">
      <c r="A388" s="103" t="s">
        <v>270</v>
      </c>
      <c r="B388" s="95" t="s">
        <v>271</v>
      </c>
      <c r="C388" s="20" t="s">
        <v>4</v>
      </c>
      <c r="D388" s="20">
        <f>D389+D390+D391+D392</f>
        <v>896.1</v>
      </c>
      <c r="E388" s="20">
        <f>E389+E390+E391+E392</f>
        <v>240.7</v>
      </c>
      <c r="F388" s="20">
        <f>F389+F390+F391+F392</f>
        <v>240.7</v>
      </c>
      <c r="G388" s="1">
        <f>E388/D388</f>
        <v>0.26860841423948217</v>
      </c>
      <c r="H388" s="95" t="s">
        <v>288</v>
      </c>
      <c r="I388" s="94" t="s">
        <v>367</v>
      </c>
      <c r="J388" s="87" t="s">
        <v>146</v>
      </c>
      <c r="K388" s="78" t="s">
        <v>289</v>
      </c>
      <c r="L388" s="78" t="s">
        <v>290</v>
      </c>
      <c r="M388" s="81">
        <v>809</v>
      </c>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c r="BC388" s="47"/>
      <c r="BD388" s="47"/>
      <c r="BE388" s="47"/>
      <c r="BF388" s="47"/>
      <c r="BG388" s="47"/>
      <c r="BH388" s="47"/>
      <c r="BI388" s="47"/>
      <c r="BJ388" s="47"/>
      <c r="BK388" s="47"/>
      <c r="BL388" s="47"/>
      <c r="BM388" s="47"/>
      <c r="BN388" s="47"/>
      <c r="BO388" s="47"/>
      <c r="BP388" s="47"/>
      <c r="BQ388" s="47"/>
      <c r="BR388" s="47"/>
      <c r="BS388" s="47"/>
      <c r="BT388" s="47"/>
      <c r="BU388" s="47"/>
      <c r="BV388" s="47"/>
      <c r="BW388" s="47"/>
      <c r="BX388" s="47"/>
      <c r="BY388" s="47"/>
      <c r="BZ388" s="47"/>
      <c r="CA388" s="47"/>
      <c r="CB388" s="47"/>
      <c r="CC388" s="47"/>
      <c r="CD388" s="47"/>
      <c r="CE388" s="47"/>
      <c r="CF388" s="47"/>
      <c r="CG388" s="47"/>
      <c r="CH388" s="47"/>
      <c r="CI388" s="47"/>
      <c r="CJ388" s="47"/>
      <c r="CK388" s="47"/>
      <c r="CL388" s="47"/>
      <c r="CM388" s="47"/>
      <c r="CN388" s="47"/>
      <c r="CO388" s="47"/>
      <c r="CP388" s="47"/>
      <c r="CQ388" s="47"/>
      <c r="CR388" s="47"/>
      <c r="CS388" s="47"/>
      <c r="CT388" s="47"/>
      <c r="CU388" s="47"/>
      <c r="CV388" s="47"/>
      <c r="CW388" s="47"/>
      <c r="CX388" s="47"/>
      <c r="CY388" s="47"/>
      <c r="CZ388" s="47"/>
      <c r="DA388" s="47"/>
      <c r="DB388" s="47"/>
      <c r="DC388" s="47"/>
      <c r="DD388" s="47"/>
      <c r="DE388" s="47"/>
      <c r="DF388" s="47"/>
      <c r="DG388" s="47"/>
      <c r="DH388" s="47"/>
      <c r="DI388" s="47"/>
      <c r="DJ388" s="47"/>
      <c r="DK388" s="47"/>
      <c r="DL388" s="47"/>
      <c r="DM388" s="47"/>
      <c r="DN388" s="47"/>
      <c r="DO388" s="47"/>
      <c r="DP388" s="47"/>
      <c r="DQ388" s="47"/>
      <c r="DR388" s="47"/>
      <c r="DS388" s="47"/>
      <c r="DT388" s="47"/>
      <c r="DU388" s="47"/>
      <c r="DV388" s="47"/>
      <c r="DW388" s="47"/>
      <c r="DX388" s="47"/>
      <c r="DY388" s="47"/>
      <c r="DZ388" s="47"/>
      <c r="EA388" s="47"/>
      <c r="EB388" s="47"/>
      <c r="EC388" s="47"/>
      <c r="ED388" s="47"/>
      <c r="EE388" s="47"/>
      <c r="EF388" s="47"/>
      <c r="EG388" s="47"/>
      <c r="EH388" s="47"/>
      <c r="EI388" s="47"/>
      <c r="EJ388" s="47"/>
      <c r="EK388" s="47"/>
      <c r="EL388" s="47"/>
      <c r="EM388" s="47"/>
      <c r="EN388" s="47"/>
      <c r="EO388" s="47"/>
      <c r="EP388" s="47"/>
      <c r="EQ388" s="47"/>
      <c r="ER388" s="47"/>
      <c r="ES388" s="47"/>
      <c r="ET388" s="47"/>
      <c r="EU388" s="47"/>
      <c r="EV388" s="47"/>
      <c r="EW388" s="47"/>
      <c r="EX388" s="47"/>
      <c r="EY388" s="47"/>
      <c r="EZ388" s="47"/>
      <c r="FA388" s="47"/>
      <c r="FB388" s="47"/>
      <c r="FC388" s="47"/>
      <c r="FD388" s="47"/>
      <c r="FE388" s="47"/>
      <c r="FF388" s="47"/>
      <c r="FG388" s="47"/>
      <c r="FH388" s="47"/>
      <c r="FI388" s="47"/>
      <c r="FJ388" s="47"/>
      <c r="FK388" s="47"/>
      <c r="FL388" s="47"/>
      <c r="FM388" s="47"/>
      <c r="FN388" s="47"/>
      <c r="FO388" s="47"/>
      <c r="FP388" s="47"/>
      <c r="FQ388" s="47"/>
      <c r="FR388" s="47"/>
      <c r="FS388" s="47"/>
      <c r="FT388" s="47"/>
      <c r="FU388" s="47"/>
      <c r="FV388" s="47"/>
      <c r="FW388" s="47"/>
      <c r="FX388" s="47"/>
      <c r="FY388" s="47"/>
      <c r="FZ388" s="47"/>
      <c r="GA388" s="47"/>
      <c r="GB388" s="47"/>
      <c r="GC388" s="47"/>
      <c r="GD388" s="47"/>
      <c r="GE388" s="47"/>
      <c r="GF388" s="47"/>
      <c r="GG388" s="47"/>
      <c r="GH388" s="47"/>
      <c r="GI388" s="47"/>
      <c r="GJ388" s="47"/>
      <c r="GK388" s="47"/>
      <c r="GL388" s="47"/>
      <c r="GM388" s="47"/>
      <c r="GN388" s="47"/>
      <c r="GO388" s="47"/>
      <c r="GP388" s="47"/>
      <c r="GQ388" s="47"/>
      <c r="GR388" s="47"/>
      <c r="GS388" s="47"/>
      <c r="GT388" s="47"/>
      <c r="GU388" s="47"/>
      <c r="GV388" s="47"/>
      <c r="GW388" s="47"/>
      <c r="GX388" s="47"/>
      <c r="GY388" s="47"/>
      <c r="GZ388" s="47"/>
      <c r="HA388" s="47"/>
      <c r="HB388" s="47"/>
      <c r="HC388" s="47"/>
      <c r="HD388" s="47"/>
      <c r="HE388" s="47"/>
      <c r="HF388" s="47"/>
      <c r="HG388" s="47"/>
      <c r="HH388" s="47"/>
      <c r="HI388" s="47"/>
      <c r="HJ388" s="47"/>
      <c r="HK388" s="47"/>
      <c r="HL388" s="47"/>
      <c r="HM388" s="47"/>
      <c r="HN388" s="47"/>
      <c r="HO388" s="47"/>
      <c r="HP388" s="47"/>
      <c r="HQ388" s="47"/>
      <c r="HR388" s="47"/>
      <c r="HS388" s="47"/>
      <c r="HT388" s="47"/>
      <c r="HU388" s="47"/>
      <c r="HV388" s="47"/>
      <c r="HW388" s="47"/>
      <c r="HX388" s="47"/>
      <c r="HY388" s="47"/>
      <c r="HZ388" s="47"/>
      <c r="IA388" s="47"/>
      <c r="IB388" s="47"/>
      <c r="IC388" s="47"/>
      <c r="ID388" s="47"/>
      <c r="IE388" s="47"/>
      <c r="IF388" s="47"/>
      <c r="IG388" s="47"/>
      <c r="IH388" s="47"/>
      <c r="II388" s="47"/>
      <c r="IJ388" s="47"/>
      <c r="IK388" s="47"/>
      <c r="IL388" s="47"/>
      <c r="IM388" s="47"/>
      <c r="IN388" s="47"/>
      <c r="IO388" s="47"/>
      <c r="IP388" s="47"/>
      <c r="IQ388" s="47"/>
      <c r="IR388" s="47"/>
      <c r="IS388" s="47"/>
      <c r="IT388" s="47"/>
      <c r="IU388" s="47"/>
      <c r="IV388" s="47"/>
      <c r="IW388" s="47"/>
      <c r="IX388" s="47"/>
      <c r="IY388" s="47"/>
      <c r="IZ388" s="47"/>
      <c r="JA388" s="47"/>
      <c r="JB388" s="47"/>
      <c r="JC388" s="47"/>
      <c r="JD388" s="47"/>
      <c r="JE388" s="47"/>
      <c r="JF388" s="47"/>
      <c r="JG388" s="47"/>
      <c r="JH388" s="47"/>
      <c r="JI388" s="47"/>
      <c r="JJ388" s="47"/>
      <c r="JK388" s="47"/>
      <c r="JL388" s="47"/>
      <c r="JM388" s="47"/>
      <c r="JN388" s="47"/>
      <c r="JO388" s="47"/>
      <c r="JP388" s="47"/>
      <c r="JQ388" s="47"/>
      <c r="JR388" s="47"/>
      <c r="JS388" s="47"/>
      <c r="JT388" s="47"/>
      <c r="JU388" s="47"/>
      <c r="JV388" s="47"/>
      <c r="JW388" s="47"/>
      <c r="JX388" s="47"/>
      <c r="JY388" s="47"/>
      <c r="JZ388" s="47"/>
      <c r="KA388" s="47"/>
      <c r="KB388" s="47"/>
      <c r="KC388" s="47"/>
      <c r="KD388" s="47"/>
      <c r="KE388" s="47"/>
      <c r="KF388" s="47"/>
      <c r="KG388" s="47"/>
      <c r="KH388" s="47"/>
      <c r="KI388" s="47"/>
      <c r="KJ388" s="47"/>
      <c r="KK388" s="47"/>
      <c r="KL388" s="47"/>
      <c r="KM388" s="47"/>
      <c r="KN388" s="47"/>
      <c r="KO388" s="47"/>
      <c r="KP388" s="47"/>
      <c r="KQ388" s="47"/>
      <c r="KR388" s="47"/>
      <c r="KS388" s="47"/>
      <c r="KT388" s="47"/>
      <c r="KU388" s="47"/>
      <c r="KV388" s="47"/>
      <c r="KW388" s="47"/>
      <c r="KX388" s="47"/>
      <c r="KY388" s="47"/>
      <c r="KZ388" s="47"/>
      <c r="LA388" s="47"/>
      <c r="LB388" s="47"/>
      <c r="LC388" s="47"/>
      <c r="LD388" s="47"/>
      <c r="LE388" s="47"/>
      <c r="LF388" s="47"/>
      <c r="LG388" s="47"/>
      <c r="LH388" s="47"/>
      <c r="LI388" s="47"/>
      <c r="LJ388" s="47"/>
      <c r="LK388" s="47"/>
      <c r="LL388" s="47"/>
      <c r="LM388" s="47"/>
      <c r="LN388" s="47"/>
      <c r="LO388" s="47"/>
      <c r="LP388" s="47"/>
      <c r="LQ388" s="47"/>
      <c r="LR388" s="47"/>
      <c r="LS388" s="47"/>
      <c r="LT388" s="47"/>
      <c r="LU388" s="47"/>
      <c r="LV388" s="47"/>
      <c r="LW388" s="47"/>
      <c r="LX388" s="47"/>
      <c r="LY388" s="47"/>
      <c r="LZ388" s="47"/>
      <c r="MA388" s="47"/>
      <c r="MB388" s="47"/>
      <c r="MC388" s="47"/>
      <c r="MD388" s="47"/>
      <c r="ME388" s="47"/>
      <c r="MF388" s="47"/>
      <c r="MG388" s="47"/>
      <c r="MH388" s="47"/>
      <c r="MI388" s="47"/>
      <c r="MJ388" s="47"/>
      <c r="MK388" s="47"/>
      <c r="ML388" s="47"/>
      <c r="MM388" s="47"/>
      <c r="MN388" s="47"/>
      <c r="MO388" s="47"/>
      <c r="MP388" s="47"/>
      <c r="MQ388" s="47"/>
      <c r="MR388" s="47"/>
      <c r="MS388" s="47"/>
      <c r="MT388" s="47"/>
      <c r="MU388" s="47"/>
      <c r="MV388" s="47"/>
      <c r="MW388" s="47"/>
      <c r="MX388" s="47"/>
      <c r="MY388" s="47"/>
      <c r="MZ388" s="47"/>
      <c r="NA388" s="47"/>
      <c r="NB388" s="47"/>
      <c r="NC388" s="47"/>
      <c r="ND388" s="47"/>
      <c r="NE388" s="47"/>
      <c r="NF388" s="47"/>
      <c r="NG388" s="47"/>
      <c r="NH388" s="47"/>
      <c r="NI388" s="47"/>
      <c r="NJ388" s="47"/>
      <c r="NK388" s="47"/>
      <c r="NL388" s="47"/>
      <c r="NM388" s="47"/>
      <c r="NN388" s="47"/>
      <c r="NO388" s="47"/>
      <c r="NP388" s="47"/>
      <c r="NQ388" s="47"/>
      <c r="NR388" s="47"/>
      <c r="NS388" s="47"/>
      <c r="NT388" s="47"/>
      <c r="NU388" s="47"/>
      <c r="NV388" s="47"/>
      <c r="NW388" s="47"/>
      <c r="NX388" s="47"/>
      <c r="NY388" s="47"/>
      <c r="NZ388" s="47"/>
      <c r="OA388" s="47"/>
      <c r="OB388" s="47"/>
      <c r="OC388" s="47"/>
      <c r="OD388" s="47"/>
      <c r="OE388" s="47"/>
      <c r="OF388" s="47"/>
      <c r="OG388" s="47"/>
      <c r="OH388" s="47"/>
      <c r="OI388" s="47"/>
      <c r="OJ388" s="47"/>
      <c r="OK388" s="47"/>
      <c r="OL388" s="47"/>
      <c r="OM388" s="47"/>
      <c r="ON388" s="47"/>
      <c r="OO388" s="47"/>
      <c r="OP388" s="47"/>
      <c r="OQ388" s="47"/>
      <c r="OR388" s="47"/>
      <c r="OS388" s="47"/>
      <c r="OT388" s="47"/>
      <c r="OU388" s="47"/>
      <c r="OV388" s="47"/>
      <c r="OW388" s="47"/>
      <c r="OX388" s="47"/>
      <c r="OY388" s="47"/>
      <c r="OZ388" s="47"/>
      <c r="PA388" s="47"/>
      <c r="PB388" s="47"/>
      <c r="PC388" s="47"/>
      <c r="PD388" s="47"/>
      <c r="PE388" s="47"/>
      <c r="PF388" s="47"/>
      <c r="PG388" s="47"/>
      <c r="PH388" s="47"/>
      <c r="PI388" s="47"/>
      <c r="PJ388" s="47"/>
      <c r="PK388" s="47"/>
      <c r="PL388" s="47"/>
      <c r="PM388" s="47"/>
      <c r="PN388" s="47"/>
      <c r="PO388" s="47"/>
      <c r="PP388" s="47"/>
      <c r="PQ388" s="47"/>
      <c r="PR388" s="47"/>
      <c r="PS388" s="47"/>
      <c r="PT388" s="47"/>
      <c r="PU388" s="47"/>
      <c r="PV388" s="47"/>
      <c r="PW388" s="47"/>
      <c r="PX388" s="47"/>
      <c r="PY388" s="47"/>
      <c r="PZ388" s="47"/>
      <c r="QA388" s="47"/>
      <c r="QB388" s="47"/>
      <c r="QC388" s="47"/>
      <c r="QD388" s="47"/>
      <c r="QE388" s="47"/>
      <c r="QF388" s="47"/>
      <c r="QG388" s="47"/>
      <c r="QH388" s="47"/>
      <c r="QI388" s="47"/>
      <c r="QJ388" s="47"/>
      <c r="QK388" s="47"/>
      <c r="QL388" s="47"/>
      <c r="QM388" s="47"/>
      <c r="QN388" s="47"/>
      <c r="QO388" s="47"/>
      <c r="QP388" s="47"/>
      <c r="QQ388" s="47"/>
      <c r="QR388" s="47"/>
      <c r="QS388" s="47"/>
      <c r="QT388" s="47"/>
      <c r="QU388" s="47"/>
      <c r="QV388" s="47"/>
      <c r="QW388" s="47"/>
      <c r="QX388" s="47"/>
      <c r="QY388" s="47"/>
      <c r="QZ388" s="47"/>
      <c r="RA388" s="47"/>
      <c r="RB388" s="47"/>
      <c r="RC388" s="47"/>
      <c r="RD388" s="47"/>
      <c r="RE388" s="47"/>
      <c r="RF388" s="47"/>
      <c r="RG388" s="47"/>
      <c r="RH388" s="47"/>
      <c r="RI388" s="47"/>
      <c r="RJ388" s="47"/>
      <c r="RK388" s="47"/>
      <c r="RL388" s="47"/>
      <c r="RM388" s="47"/>
      <c r="RN388" s="47"/>
      <c r="RO388" s="47"/>
      <c r="RP388" s="47"/>
      <c r="RQ388" s="47"/>
      <c r="RR388" s="47"/>
      <c r="RS388" s="47"/>
      <c r="RT388" s="47"/>
      <c r="RU388" s="47"/>
      <c r="RV388" s="47"/>
      <c r="RW388" s="47"/>
      <c r="RX388" s="47"/>
      <c r="RY388" s="47"/>
      <c r="RZ388" s="47"/>
      <c r="SA388" s="47"/>
    </row>
    <row r="389" spans="1:495" s="48" customFormat="1" ht="15" customHeight="1">
      <c r="A389" s="104"/>
      <c r="B389" s="96"/>
      <c r="C389" s="20" t="s">
        <v>5</v>
      </c>
      <c r="D389" s="20">
        <v>896.1</v>
      </c>
      <c r="E389" s="20">
        <v>240.7</v>
      </c>
      <c r="F389" s="20">
        <v>240.7</v>
      </c>
      <c r="G389" s="1">
        <f>E389/D389</f>
        <v>0.26860841423948217</v>
      </c>
      <c r="H389" s="96"/>
      <c r="I389" s="85"/>
      <c r="J389" s="88"/>
      <c r="K389" s="79"/>
      <c r="L389" s="79"/>
      <c r="M389" s="82"/>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c r="BC389" s="47"/>
      <c r="BD389" s="47"/>
      <c r="BE389" s="47"/>
      <c r="BF389" s="47"/>
      <c r="BG389" s="47"/>
      <c r="BH389" s="47"/>
      <c r="BI389" s="47"/>
      <c r="BJ389" s="47"/>
      <c r="BK389" s="47"/>
      <c r="BL389" s="47"/>
      <c r="BM389" s="47"/>
      <c r="BN389" s="47"/>
      <c r="BO389" s="47"/>
      <c r="BP389" s="47"/>
      <c r="BQ389" s="47"/>
      <c r="BR389" s="47"/>
      <c r="BS389" s="47"/>
      <c r="BT389" s="47"/>
      <c r="BU389" s="47"/>
      <c r="BV389" s="47"/>
      <c r="BW389" s="47"/>
      <c r="BX389" s="47"/>
      <c r="BY389" s="47"/>
      <c r="BZ389" s="47"/>
      <c r="CA389" s="47"/>
      <c r="CB389" s="47"/>
      <c r="CC389" s="47"/>
      <c r="CD389" s="47"/>
      <c r="CE389" s="47"/>
      <c r="CF389" s="47"/>
      <c r="CG389" s="47"/>
      <c r="CH389" s="47"/>
      <c r="CI389" s="47"/>
      <c r="CJ389" s="47"/>
      <c r="CK389" s="47"/>
      <c r="CL389" s="47"/>
      <c r="CM389" s="47"/>
      <c r="CN389" s="47"/>
      <c r="CO389" s="47"/>
      <c r="CP389" s="47"/>
      <c r="CQ389" s="47"/>
      <c r="CR389" s="47"/>
      <c r="CS389" s="47"/>
      <c r="CT389" s="47"/>
      <c r="CU389" s="47"/>
      <c r="CV389" s="47"/>
      <c r="CW389" s="47"/>
      <c r="CX389" s="47"/>
      <c r="CY389" s="47"/>
      <c r="CZ389" s="47"/>
      <c r="DA389" s="47"/>
      <c r="DB389" s="47"/>
      <c r="DC389" s="47"/>
      <c r="DD389" s="47"/>
      <c r="DE389" s="47"/>
      <c r="DF389" s="47"/>
      <c r="DG389" s="47"/>
      <c r="DH389" s="47"/>
      <c r="DI389" s="47"/>
      <c r="DJ389" s="47"/>
      <c r="DK389" s="47"/>
      <c r="DL389" s="47"/>
      <c r="DM389" s="47"/>
      <c r="DN389" s="47"/>
      <c r="DO389" s="47"/>
      <c r="DP389" s="47"/>
      <c r="DQ389" s="47"/>
      <c r="DR389" s="47"/>
      <c r="DS389" s="47"/>
      <c r="DT389" s="47"/>
      <c r="DU389" s="47"/>
      <c r="DV389" s="47"/>
      <c r="DW389" s="47"/>
      <c r="DX389" s="47"/>
      <c r="DY389" s="47"/>
      <c r="DZ389" s="47"/>
      <c r="EA389" s="47"/>
      <c r="EB389" s="47"/>
      <c r="EC389" s="47"/>
      <c r="ED389" s="47"/>
      <c r="EE389" s="47"/>
      <c r="EF389" s="47"/>
      <c r="EG389" s="47"/>
      <c r="EH389" s="47"/>
      <c r="EI389" s="47"/>
      <c r="EJ389" s="47"/>
      <c r="EK389" s="47"/>
      <c r="EL389" s="47"/>
      <c r="EM389" s="47"/>
      <c r="EN389" s="47"/>
      <c r="EO389" s="47"/>
      <c r="EP389" s="47"/>
      <c r="EQ389" s="47"/>
      <c r="ER389" s="47"/>
      <c r="ES389" s="47"/>
      <c r="ET389" s="47"/>
      <c r="EU389" s="47"/>
      <c r="EV389" s="47"/>
      <c r="EW389" s="47"/>
      <c r="EX389" s="47"/>
      <c r="EY389" s="47"/>
      <c r="EZ389" s="47"/>
      <c r="FA389" s="47"/>
      <c r="FB389" s="47"/>
      <c r="FC389" s="47"/>
      <c r="FD389" s="47"/>
      <c r="FE389" s="47"/>
      <c r="FF389" s="47"/>
      <c r="FG389" s="47"/>
      <c r="FH389" s="47"/>
      <c r="FI389" s="47"/>
      <c r="FJ389" s="47"/>
      <c r="FK389" s="47"/>
      <c r="FL389" s="47"/>
      <c r="FM389" s="47"/>
      <c r="FN389" s="47"/>
      <c r="FO389" s="47"/>
      <c r="FP389" s="47"/>
      <c r="FQ389" s="47"/>
      <c r="FR389" s="47"/>
      <c r="FS389" s="47"/>
      <c r="FT389" s="47"/>
      <c r="FU389" s="47"/>
      <c r="FV389" s="47"/>
      <c r="FW389" s="47"/>
      <c r="FX389" s="47"/>
      <c r="FY389" s="47"/>
      <c r="FZ389" s="47"/>
      <c r="GA389" s="47"/>
      <c r="GB389" s="47"/>
      <c r="GC389" s="47"/>
      <c r="GD389" s="47"/>
      <c r="GE389" s="47"/>
      <c r="GF389" s="47"/>
      <c r="GG389" s="47"/>
      <c r="GH389" s="47"/>
      <c r="GI389" s="47"/>
      <c r="GJ389" s="47"/>
      <c r="GK389" s="47"/>
      <c r="GL389" s="47"/>
      <c r="GM389" s="47"/>
      <c r="GN389" s="47"/>
      <c r="GO389" s="47"/>
      <c r="GP389" s="47"/>
      <c r="GQ389" s="47"/>
      <c r="GR389" s="47"/>
      <c r="GS389" s="47"/>
      <c r="GT389" s="47"/>
      <c r="GU389" s="47"/>
      <c r="GV389" s="47"/>
      <c r="GW389" s="47"/>
      <c r="GX389" s="47"/>
      <c r="GY389" s="47"/>
      <c r="GZ389" s="47"/>
      <c r="HA389" s="47"/>
      <c r="HB389" s="47"/>
      <c r="HC389" s="47"/>
      <c r="HD389" s="47"/>
      <c r="HE389" s="47"/>
      <c r="HF389" s="47"/>
      <c r="HG389" s="47"/>
      <c r="HH389" s="47"/>
      <c r="HI389" s="47"/>
      <c r="HJ389" s="47"/>
      <c r="HK389" s="47"/>
      <c r="HL389" s="47"/>
      <c r="HM389" s="47"/>
      <c r="HN389" s="47"/>
      <c r="HO389" s="47"/>
      <c r="HP389" s="47"/>
      <c r="HQ389" s="47"/>
      <c r="HR389" s="47"/>
      <c r="HS389" s="47"/>
      <c r="HT389" s="47"/>
      <c r="HU389" s="47"/>
      <c r="HV389" s="47"/>
      <c r="HW389" s="47"/>
      <c r="HX389" s="47"/>
      <c r="HY389" s="47"/>
      <c r="HZ389" s="47"/>
      <c r="IA389" s="47"/>
      <c r="IB389" s="47"/>
      <c r="IC389" s="47"/>
      <c r="ID389" s="47"/>
      <c r="IE389" s="47"/>
      <c r="IF389" s="47"/>
      <c r="IG389" s="47"/>
      <c r="IH389" s="47"/>
      <c r="II389" s="47"/>
      <c r="IJ389" s="47"/>
      <c r="IK389" s="47"/>
      <c r="IL389" s="47"/>
      <c r="IM389" s="47"/>
      <c r="IN389" s="47"/>
      <c r="IO389" s="47"/>
      <c r="IP389" s="47"/>
      <c r="IQ389" s="47"/>
      <c r="IR389" s="47"/>
      <c r="IS389" s="47"/>
      <c r="IT389" s="47"/>
      <c r="IU389" s="47"/>
      <c r="IV389" s="47"/>
      <c r="IW389" s="47"/>
      <c r="IX389" s="47"/>
      <c r="IY389" s="47"/>
      <c r="IZ389" s="47"/>
      <c r="JA389" s="47"/>
      <c r="JB389" s="47"/>
      <c r="JC389" s="47"/>
      <c r="JD389" s="47"/>
      <c r="JE389" s="47"/>
      <c r="JF389" s="47"/>
      <c r="JG389" s="47"/>
      <c r="JH389" s="47"/>
      <c r="JI389" s="47"/>
      <c r="JJ389" s="47"/>
      <c r="JK389" s="47"/>
      <c r="JL389" s="47"/>
      <c r="JM389" s="47"/>
      <c r="JN389" s="47"/>
      <c r="JO389" s="47"/>
      <c r="JP389" s="47"/>
      <c r="JQ389" s="47"/>
      <c r="JR389" s="47"/>
      <c r="JS389" s="47"/>
      <c r="JT389" s="47"/>
      <c r="JU389" s="47"/>
      <c r="JV389" s="47"/>
      <c r="JW389" s="47"/>
      <c r="JX389" s="47"/>
      <c r="JY389" s="47"/>
      <c r="JZ389" s="47"/>
      <c r="KA389" s="47"/>
      <c r="KB389" s="47"/>
      <c r="KC389" s="47"/>
      <c r="KD389" s="47"/>
      <c r="KE389" s="47"/>
      <c r="KF389" s="47"/>
      <c r="KG389" s="47"/>
      <c r="KH389" s="47"/>
      <c r="KI389" s="47"/>
      <c r="KJ389" s="47"/>
      <c r="KK389" s="47"/>
      <c r="KL389" s="47"/>
      <c r="KM389" s="47"/>
      <c r="KN389" s="47"/>
      <c r="KO389" s="47"/>
      <c r="KP389" s="47"/>
      <c r="KQ389" s="47"/>
      <c r="KR389" s="47"/>
      <c r="KS389" s="47"/>
      <c r="KT389" s="47"/>
      <c r="KU389" s="47"/>
      <c r="KV389" s="47"/>
      <c r="KW389" s="47"/>
      <c r="KX389" s="47"/>
      <c r="KY389" s="47"/>
      <c r="KZ389" s="47"/>
      <c r="LA389" s="47"/>
      <c r="LB389" s="47"/>
      <c r="LC389" s="47"/>
      <c r="LD389" s="47"/>
      <c r="LE389" s="47"/>
      <c r="LF389" s="47"/>
      <c r="LG389" s="47"/>
      <c r="LH389" s="47"/>
      <c r="LI389" s="47"/>
      <c r="LJ389" s="47"/>
      <c r="LK389" s="47"/>
      <c r="LL389" s="47"/>
      <c r="LM389" s="47"/>
      <c r="LN389" s="47"/>
      <c r="LO389" s="47"/>
      <c r="LP389" s="47"/>
      <c r="LQ389" s="47"/>
      <c r="LR389" s="47"/>
      <c r="LS389" s="47"/>
      <c r="LT389" s="47"/>
      <c r="LU389" s="47"/>
      <c r="LV389" s="47"/>
      <c r="LW389" s="47"/>
      <c r="LX389" s="47"/>
      <c r="LY389" s="47"/>
      <c r="LZ389" s="47"/>
      <c r="MA389" s="47"/>
      <c r="MB389" s="47"/>
      <c r="MC389" s="47"/>
      <c r="MD389" s="47"/>
      <c r="ME389" s="47"/>
      <c r="MF389" s="47"/>
      <c r="MG389" s="47"/>
      <c r="MH389" s="47"/>
      <c r="MI389" s="47"/>
      <c r="MJ389" s="47"/>
      <c r="MK389" s="47"/>
      <c r="ML389" s="47"/>
      <c r="MM389" s="47"/>
      <c r="MN389" s="47"/>
      <c r="MO389" s="47"/>
      <c r="MP389" s="47"/>
      <c r="MQ389" s="47"/>
      <c r="MR389" s="47"/>
      <c r="MS389" s="47"/>
      <c r="MT389" s="47"/>
      <c r="MU389" s="47"/>
      <c r="MV389" s="47"/>
      <c r="MW389" s="47"/>
      <c r="MX389" s="47"/>
      <c r="MY389" s="47"/>
      <c r="MZ389" s="47"/>
      <c r="NA389" s="47"/>
      <c r="NB389" s="47"/>
      <c r="NC389" s="47"/>
      <c r="ND389" s="47"/>
      <c r="NE389" s="47"/>
      <c r="NF389" s="47"/>
      <c r="NG389" s="47"/>
      <c r="NH389" s="47"/>
      <c r="NI389" s="47"/>
      <c r="NJ389" s="47"/>
      <c r="NK389" s="47"/>
      <c r="NL389" s="47"/>
      <c r="NM389" s="47"/>
      <c r="NN389" s="47"/>
      <c r="NO389" s="47"/>
      <c r="NP389" s="47"/>
      <c r="NQ389" s="47"/>
      <c r="NR389" s="47"/>
      <c r="NS389" s="47"/>
      <c r="NT389" s="47"/>
      <c r="NU389" s="47"/>
      <c r="NV389" s="47"/>
      <c r="NW389" s="47"/>
      <c r="NX389" s="47"/>
      <c r="NY389" s="47"/>
      <c r="NZ389" s="47"/>
      <c r="OA389" s="47"/>
      <c r="OB389" s="47"/>
      <c r="OC389" s="47"/>
      <c r="OD389" s="47"/>
      <c r="OE389" s="47"/>
      <c r="OF389" s="47"/>
      <c r="OG389" s="47"/>
      <c r="OH389" s="47"/>
      <c r="OI389" s="47"/>
      <c r="OJ389" s="47"/>
      <c r="OK389" s="47"/>
      <c r="OL389" s="47"/>
      <c r="OM389" s="47"/>
      <c r="ON389" s="47"/>
      <c r="OO389" s="47"/>
      <c r="OP389" s="47"/>
      <c r="OQ389" s="47"/>
      <c r="OR389" s="47"/>
      <c r="OS389" s="47"/>
      <c r="OT389" s="47"/>
      <c r="OU389" s="47"/>
      <c r="OV389" s="47"/>
      <c r="OW389" s="47"/>
      <c r="OX389" s="47"/>
      <c r="OY389" s="47"/>
      <c r="OZ389" s="47"/>
      <c r="PA389" s="47"/>
      <c r="PB389" s="47"/>
      <c r="PC389" s="47"/>
      <c r="PD389" s="47"/>
      <c r="PE389" s="47"/>
      <c r="PF389" s="47"/>
      <c r="PG389" s="47"/>
      <c r="PH389" s="47"/>
      <c r="PI389" s="47"/>
      <c r="PJ389" s="47"/>
      <c r="PK389" s="47"/>
      <c r="PL389" s="47"/>
      <c r="PM389" s="47"/>
      <c r="PN389" s="47"/>
      <c r="PO389" s="47"/>
      <c r="PP389" s="47"/>
      <c r="PQ389" s="47"/>
      <c r="PR389" s="47"/>
      <c r="PS389" s="47"/>
      <c r="PT389" s="47"/>
      <c r="PU389" s="47"/>
      <c r="PV389" s="47"/>
      <c r="PW389" s="47"/>
      <c r="PX389" s="47"/>
      <c r="PY389" s="47"/>
      <c r="PZ389" s="47"/>
      <c r="QA389" s="47"/>
      <c r="QB389" s="47"/>
      <c r="QC389" s="47"/>
      <c r="QD389" s="47"/>
      <c r="QE389" s="47"/>
      <c r="QF389" s="47"/>
      <c r="QG389" s="47"/>
      <c r="QH389" s="47"/>
      <c r="QI389" s="47"/>
      <c r="QJ389" s="47"/>
      <c r="QK389" s="47"/>
      <c r="QL389" s="47"/>
      <c r="QM389" s="47"/>
      <c r="QN389" s="47"/>
      <c r="QO389" s="47"/>
      <c r="QP389" s="47"/>
      <c r="QQ389" s="47"/>
      <c r="QR389" s="47"/>
      <c r="QS389" s="47"/>
      <c r="QT389" s="47"/>
      <c r="QU389" s="47"/>
      <c r="QV389" s="47"/>
      <c r="QW389" s="47"/>
      <c r="QX389" s="47"/>
      <c r="QY389" s="47"/>
      <c r="QZ389" s="47"/>
      <c r="RA389" s="47"/>
      <c r="RB389" s="47"/>
      <c r="RC389" s="47"/>
      <c r="RD389" s="47"/>
      <c r="RE389" s="47"/>
      <c r="RF389" s="47"/>
      <c r="RG389" s="47"/>
      <c r="RH389" s="47"/>
      <c r="RI389" s="47"/>
      <c r="RJ389" s="47"/>
      <c r="RK389" s="47"/>
      <c r="RL389" s="47"/>
      <c r="RM389" s="47"/>
      <c r="RN389" s="47"/>
      <c r="RO389" s="47"/>
      <c r="RP389" s="47"/>
      <c r="RQ389" s="47"/>
      <c r="RR389" s="47"/>
      <c r="RS389" s="47"/>
      <c r="RT389" s="47"/>
      <c r="RU389" s="47"/>
      <c r="RV389" s="47"/>
      <c r="RW389" s="47"/>
      <c r="RX389" s="47"/>
      <c r="RY389" s="47"/>
      <c r="RZ389" s="47"/>
      <c r="SA389" s="47"/>
    </row>
    <row r="390" spans="1:495" s="48" customFormat="1" ht="15" customHeight="1">
      <c r="A390" s="104"/>
      <c r="B390" s="96"/>
      <c r="C390" s="20" t="s">
        <v>6</v>
      </c>
      <c r="D390" s="20">
        <v>0</v>
      </c>
      <c r="E390" s="20">
        <v>0</v>
      </c>
      <c r="F390" s="20">
        <v>0</v>
      </c>
      <c r="G390" s="1">
        <v>0</v>
      </c>
      <c r="H390" s="96"/>
      <c r="I390" s="85"/>
      <c r="J390" s="88"/>
      <c r="K390" s="79"/>
      <c r="L390" s="79"/>
      <c r="M390" s="82"/>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c r="BC390" s="47"/>
      <c r="BD390" s="47"/>
      <c r="BE390" s="47"/>
      <c r="BF390" s="47"/>
      <c r="BG390" s="47"/>
      <c r="BH390" s="47"/>
      <c r="BI390" s="47"/>
      <c r="BJ390" s="47"/>
      <c r="BK390" s="47"/>
      <c r="BL390" s="47"/>
      <c r="BM390" s="47"/>
      <c r="BN390" s="47"/>
      <c r="BO390" s="47"/>
      <c r="BP390" s="47"/>
      <c r="BQ390" s="47"/>
      <c r="BR390" s="47"/>
      <c r="BS390" s="47"/>
      <c r="BT390" s="47"/>
      <c r="BU390" s="47"/>
      <c r="BV390" s="47"/>
      <c r="BW390" s="47"/>
      <c r="BX390" s="47"/>
      <c r="BY390" s="47"/>
      <c r="BZ390" s="47"/>
      <c r="CA390" s="47"/>
      <c r="CB390" s="47"/>
      <c r="CC390" s="47"/>
      <c r="CD390" s="47"/>
      <c r="CE390" s="47"/>
      <c r="CF390" s="47"/>
      <c r="CG390" s="47"/>
      <c r="CH390" s="47"/>
      <c r="CI390" s="47"/>
      <c r="CJ390" s="47"/>
      <c r="CK390" s="47"/>
      <c r="CL390" s="47"/>
      <c r="CM390" s="47"/>
      <c r="CN390" s="47"/>
      <c r="CO390" s="47"/>
      <c r="CP390" s="47"/>
      <c r="CQ390" s="47"/>
      <c r="CR390" s="47"/>
      <c r="CS390" s="47"/>
      <c r="CT390" s="47"/>
      <c r="CU390" s="47"/>
      <c r="CV390" s="47"/>
      <c r="CW390" s="47"/>
      <c r="CX390" s="47"/>
      <c r="CY390" s="47"/>
      <c r="CZ390" s="47"/>
      <c r="DA390" s="47"/>
      <c r="DB390" s="47"/>
      <c r="DC390" s="47"/>
      <c r="DD390" s="47"/>
      <c r="DE390" s="47"/>
      <c r="DF390" s="47"/>
      <c r="DG390" s="47"/>
      <c r="DH390" s="47"/>
      <c r="DI390" s="47"/>
      <c r="DJ390" s="47"/>
      <c r="DK390" s="47"/>
      <c r="DL390" s="47"/>
      <c r="DM390" s="47"/>
      <c r="DN390" s="47"/>
      <c r="DO390" s="47"/>
      <c r="DP390" s="47"/>
      <c r="DQ390" s="47"/>
      <c r="DR390" s="47"/>
      <c r="DS390" s="47"/>
      <c r="DT390" s="47"/>
      <c r="DU390" s="47"/>
      <c r="DV390" s="47"/>
      <c r="DW390" s="47"/>
      <c r="DX390" s="47"/>
      <c r="DY390" s="47"/>
      <c r="DZ390" s="47"/>
      <c r="EA390" s="47"/>
      <c r="EB390" s="47"/>
      <c r="EC390" s="47"/>
      <c r="ED390" s="47"/>
      <c r="EE390" s="47"/>
      <c r="EF390" s="47"/>
      <c r="EG390" s="47"/>
      <c r="EH390" s="47"/>
      <c r="EI390" s="47"/>
      <c r="EJ390" s="47"/>
      <c r="EK390" s="47"/>
      <c r="EL390" s="47"/>
      <c r="EM390" s="47"/>
      <c r="EN390" s="47"/>
      <c r="EO390" s="47"/>
      <c r="EP390" s="47"/>
      <c r="EQ390" s="47"/>
      <c r="ER390" s="47"/>
      <c r="ES390" s="47"/>
      <c r="ET390" s="47"/>
      <c r="EU390" s="47"/>
      <c r="EV390" s="47"/>
      <c r="EW390" s="47"/>
      <c r="EX390" s="47"/>
      <c r="EY390" s="47"/>
      <c r="EZ390" s="47"/>
      <c r="FA390" s="47"/>
      <c r="FB390" s="47"/>
      <c r="FC390" s="47"/>
      <c r="FD390" s="47"/>
      <c r="FE390" s="47"/>
      <c r="FF390" s="47"/>
      <c r="FG390" s="47"/>
      <c r="FH390" s="47"/>
      <c r="FI390" s="47"/>
      <c r="FJ390" s="47"/>
      <c r="FK390" s="47"/>
      <c r="FL390" s="47"/>
      <c r="FM390" s="47"/>
      <c r="FN390" s="47"/>
      <c r="FO390" s="47"/>
      <c r="FP390" s="47"/>
      <c r="FQ390" s="47"/>
      <c r="FR390" s="47"/>
      <c r="FS390" s="47"/>
      <c r="FT390" s="47"/>
      <c r="FU390" s="47"/>
      <c r="FV390" s="47"/>
      <c r="FW390" s="47"/>
      <c r="FX390" s="47"/>
      <c r="FY390" s="47"/>
      <c r="FZ390" s="47"/>
      <c r="GA390" s="47"/>
      <c r="GB390" s="47"/>
      <c r="GC390" s="47"/>
      <c r="GD390" s="47"/>
      <c r="GE390" s="47"/>
      <c r="GF390" s="47"/>
      <c r="GG390" s="47"/>
      <c r="GH390" s="47"/>
      <c r="GI390" s="47"/>
      <c r="GJ390" s="47"/>
      <c r="GK390" s="47"/>
      <c r="GL390" s="47"/>
      <c r="GM390" s="47"/>
      <c r="GN390" s="47"/>
      <c r="GO390" s="47"/>
      <c r="GP390" s="47"/>
      <c r="GQ390" s="47"/>
      <c r="GR390" s="47"/>
      <c r="GS390" s="47"/>
      <c r="GT390" s="47"/>
      <c r="GU390" s="47"/>
      <c r="GV390" s="47"/>
      <c r="GW390" s="47"/>
      <c r="GX390" s="47"/>
      <c r="GY390" s="47"/>
      <c r="GZ390" s="47"/>
      <c r="HA390" s="47"/>
      <c r="HB390" s="47"/>
      <c r="HC390" s="47"/>
      <c r="HD390" s="47"/>
      <c r="HE390" s="47"/>
      <c r="HF390" s="47"/>
      <c r="HG390" s="47"/>
      <c r="HH390" s="47"/>
      <c r="HI390" s="47"/>
      <c r="HJ390" s="47"/>
      <c r="HK390" s="47"/>
      <c r="HL390" s="47"/>
      <c r="HM390" s="47"/>
      <c r="HN390" s="47"/>
      <c r="HO390" s="47"/>
      <c r="HP390" s="47"/>
      <c r="HQ390" s="47"/>
      <c r="HR390" s="47"/>
      <c r="HS390" s="47"/>
      <c r="HT390" s="47"/>
      <c r="HU390" s="47"/>
      <c r="HV390" s="47"/>
      <c r="HW390" s="47"/>
      <c r="HX390" s="47"/>
      <c r="HY390" s="47"/>
      <c r="HZ390" s="47"/>
      <c r="IA390" s="47"/>
      <c r="IB390" s="47"/>
      <c r="IC390" s="47"/>
      <c r="ID390" s="47"/>
      <c r="IE390" s="47"/>
      <c r="IF390" s="47"/>
      <c r="IG390" s="47"/>
      <c r="IH390" s="47"/>
      <c r="II390" s="47"/>
      <c r="IJ390" s="47"/>
      <c r="IK390" s="47"/>
      <c r="IL390" s="47"/>
      <c r="IM390" s="47"/>
      <c r="IN390" s="47"/>
      <c r="IO390" s="47"/>
      <c r="IP390" s="47"/>
      <c r="IQ390" s="47"/>
      <c r="IR390" s="47"/>
      <c r="IS390" s="47"/>
      <c r="IT390" s="47"/>
      <c r="IU390" s="47"/>
      <c r="IV390" s="47"/>
      <c r="IW390" s="47"/>
      <c r="IX390" s="47"/>
      <c r="IY390" s="47"/>
      <c r="IZ390" s="47"/>
      <c r="JA390" s="47"/>
      <c r="JB390" s="47"/>
      <c r="JC390" s="47"/>
      <c r="JD390" s="47"/>
      <c r="JE390" s="47"/>
      <c r="JF390" s="47"/>
      <c r="JG390" s="47"/>
      <c r="JH390" s="47"/>
      <c r="JI390" s="47"/>
      <c r="JJ390" s="47"/>
      <c r="JK390" s="47"/>
      <c r="JL390" s="47"/>
      <c r="JM390" s="47"/>
      <c r="JN390" s="47"/>
      <c r="JO390" s="47"/>
      <c r="JP390" s="47"/>
      <c r="JQ390" s="47"/>
      <c r="JR390" s="47"/>
      <c r="JS390" s="47"/>
      <c r="JT390" s="47"/>
      <c r="JU390" s="47"/>
      <c r="JV390" s="47"/>
      <c r="JW390" s="47"/>
      <c r="JX390" s="47"/>
      <c r="JY390" s="47"/>
      <c r="JZ390" s="47"/>
      <c r="KA390" s="47"/>
      <c r="KB390" s="47"/>
      <c r="KC390" s="47"/>
      <c r="KD390" s="47"/>
      <c r="KE390" s="47"/>
      <c r="KF390" s="47"/>
      <c r="KG390" s="47"/>
      <c r="KH390" s="47"/>
      <c r="KI390" s="47"/>
      <c r="KJ390" s="47"/>
      <c r="KK390" s="47"/>
      <c r="KL390" s="47"/>
      <c r="KM390" s="47"/>
      <c r="KN390" s="47"/>
      <c r="KO390" s="47"/>
      <c r="KP390" s="47"/>
      <c r="KQ390" s="47"/>
      <c r="KR390" s="47"/>
      <c r="KS390" s="47"/>
      <c r="KT390" s="47"/>
      <c r="KU390" s="47"/>
      <c r="KV390" s="47"/>
      <c r="KW390" s="47"/>
      <c r="KX390" s="47"/>
      <c r="KY390" s="47"/>
      <c r="KZ390" s="47"/>
      <c r="LA390" s="47"/>
      <c r="LB390" s="47"/>
      <c r="LC390" s="47"/>
      <c r="LD390" s="47"/>
      <c r="LE390" s="47"/>
      <c r="LF390" s="47"/>
      <c r="LG390" s="47"/>
      <c r="LH390" s="47"/>
      <c r="LI390" s="47"/>
      <c r="LJ390" s="47"/>
      <c r="LK390" s="47"/>
      <c r="LL390" s="47"/>
      <c r="LM390" s="47"/>
      <c r="LN390" s="47"/>
      <c r="LO390" s="47"/>
      <c r="LP390" s="47"/>
      <c r="LQ390" s="47"/>
      <c r="LR390" s="47"/>
      <c r="LS390" s="47"/>
      <c r="LT390" s="47"/>
      <c r="LU390" s="47"/>
      <c r="LV390" s="47"/>
      <c r="LW390" s="47"/>
      <c r="LX390" s="47"/>
      <c r="LY390" s="47"/>
      <c r="LZ390" s="47"/>
      <c r="MA390" s="47"/>
      <c r="MB390" s="47"/>
      <c r="MC390" s="47"/>
      <c r="MD390" s="47"/>
      <c r="ME390" s="47"/>
      <c r="MF390" s="47"/>
      <c r="MG390" s="47"/>
      <c r="MH390" s="47"/>
      <c r="MI390" s="47"/>
      <c r="MJ390" s="47"/>
      <c r="MK390" s="47"/>
      <c r="ML390" s="47"/>
      <c r="MM390" s="47"/>
      <c r="MN390" s="47"/>
      <c r="MO390" s="47"/>
      <c r="MP390" s="47"/>
      <c r="MQ390" s="47"/>
      <c r="MR390" s="47"/>
      <c r="MS390" s="47"/>
      <c r="MT390" s="47"/>
      <c r="MU390" s="47"/>
      <c r="MV390" s="47"/>
      <c r="MW390" s="47"/>
      <c r="MX390" s="47"/>
      <c r="MY390" s="47"/>
      <c r="MZ390" s="47"/>
      <c r="NA390" s="47"/>
      <c r="NB390" s="47"/>
      <c r="NC390" s="47"/>
      <c r="ND390" s="47"/>
      <c r="NE390" s="47"/>
      <c r="NF390" s="47"/>
      <c r="NG390" s="47"/>
      <c r="NH390" s="47"/>
      <c r="NI390" s="47"/>
      <c r="NJ390" s="47"/>
      <c r="NK390" s="47"/>
      <c r="NL390" s="47"/>
      <c r="NM390" s="47"/>
      <c r="NN390" s="47"/>
      <c r="NO390" s="47"/>
      <c r="NP390" s="47"/>
      <c r="NQ390" s="47"/>
      <c r="NR390" s="47"/>
      <c r="NS390" s="47"/>
      <c r="NT390" s="47"/>
      <c r="NU390" s="47"/>
      <c r="NV390" s="47"/>
      <c r="NW390" s="47"/>
      <c r="NX390" s="47"/>
      <c r="NY390" s="47"/>
      <c r="NZ390" s="47"/>
      <c r="OA390" s="47"/>
      <c r="OB390" s="47"/>
      <c r="OC390" s="47"/>
      <c r="OD390" s="47"/>
      <c r="OE390" s="47"/>
      <c r="OF390" s="47"/>
      <c r="OG390" s="47"/>
      <c r="OH390" s="47"/>
      <c r="OI390" s="47"/>
      <c r="OJ390" s="47"/>
      <c r="OK390" s="47"/>
      <c r="OL390" s="47"/>
      <c r="OM390" s="47"/>
      <c r="ON390" s="47"/>
      <c r="OO390" s="47"/>
      <c r="OP390" s="47"/>
      <c r="OQ390" s="47"/>
      <c r="OR390" s="47"/>
      <c r="OS390" s="47"/>
      <c r="OT390" s="47"/>
      <c r="OU390" s="47"/>
      <c r="OV390" s="47"/>
      <c r="OW390" s="47"/>
      <c r="OX390" s="47"/>
      <c r="OY390" s="47"/>
      <c r="OZ390" s="47"/>
      <c r="PA390" s="47"/>
      <c r="PB390" s="47"/>
      <c r="PC390" s="47"/>
      <c r="PD390" s="47"/>
      <c r="PE390" s="47"/>
      <c r="PF390" s="47"/>
      <c r="PG390" s="47"/>
      <c r="PH390" s="47"/>
      <c r="PI390" s="47"/>
      <c r="PJ390" s="47"/>
      <c r="PK390" s="47"/>
      <c r="PL390" s="47"/>
      <c r="PM390" s="47"/>
      <c r="PN390" s="47"/>
      <c r="PO390" s="47"/>
      <c r="PP390" s="47"/>
      <c r="PQ390" s="47"/>
      <c r="PR390" s="47"/>
      <c r="PS390" s="47"/>
      <c r="PT390" s="47"/>
      <c r="PU390" s="47"/>
      <c r="PV390" s="47"/>
      <c r="PW390" s="47"/>
      <c r="PX390" s="47"/>
      <c r="PY390" s="47"/>
      <c r="PZ390" s="47"/>
      <c r="QA390" s="47"/>
      <c r="QB390" s="47"/>
      <c r="QC390" s="47"/>
      <c r="QD390" s="47"/>
      <c r="QE390" s="47"/>
      <c r="QF390" s="47"/>
      <c r="QG390" s="47"/>
      <c r="QH390" s="47"/>
      <c r="QI390" s="47"/>
      <c r="QJ390" s="47"/>
      <c r="QK390" s="47"/>
      <c r="QL390" s="47"/>
      <c r="QM390" s="47"/>
      <c r="QN390" s="47"/>
      <c r="QO390" s="47"/>
      <c r="QP390" s="47"/>
      <c r="QQ390" s="47"/>
      <c r="QR390" s="47"/>
      <c r="QS390" s="47"/>
      <c r="QT390" s="47"/>
      <c r="QU390" s="47"/>
      <c r="QV390" s="47"/>
      <c r="QW390" s="47"/>
      <c r="QX390" s="47"/>
      <c r="QY390" s="47"/>
      <c r="QZ390" s="47"/>
      <c r="RA390" s="47"/>
      <c r="RB390" s="47"/>
      <c r="RC390" s="47"/>
      <c r="RD390" s="47"/>
      <c r="RE390" s="47"/>
      <c r="RF390" s="47"/>
      <c r="RG390" s="47"/>
      <c r="RH390" s="47"/>
      <c r="RI390" s="47"/>
      <c r="RJ390" s="47"/>
      <c r="RK390" s="47"/>
      <c r="RL390" s="47"/>
      <c r="RM390" s="47"/>
      <c r="RN390" s="47"/>
      <c r="RO390" s="47"/>
      <c r="RP390" s="47"/>
      <c r="RQ390" s="47"/>
      <c r="RR390" s="47"/>
      <c r="RS390" s="47"/>
      <c r="RT390" s="47"/>
      <c r="RU390" s="47"/>
      <c r="RV390" s="47"/>
      <c r="RW390" s="47"/>
      <c r="RX390" s="47"/>
      <c r="RY390" s="47"/>
      <c r="RZ390" s="47"/>
      <c r="SA390" s="47"/>
    </row>
    <row r="391" spans="1:495" s="48" customFormat="1" ht="15" customHeight="1">
      <c r="A391" s="104"/>
      <c r="B391" s="96"/>
      <c r="C391" s="20" t="s">
        <v>7</v>
      </c>
      <c r="D391" s="20">
        <v>0</v>
      </c>
      <c r="E391" s="20">
        <v>0</v>
      </c>
      <c r="F391" s="20">
        <v>0</v>
      </c>
      <c r="G391" s="1">
        <v>0</v>
      </c>
      <c r="H391" s="96"/>
      <c r="I391" s="85"/>
      <c r="J391" s="88"/>
      <c r="K391" s="79"/>
      <c r="L391" s="79"/>
      <c r="M391" s="82"/>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c r="BC391" s="47"/>
      <c r="BD391" s="47"/>
      <c r="BE391" s="47"/>
      <c r="BF391" s="47"/>
      <c r="BG391" s="47"/>
      <c r="BH391" s="47"/>
      <c r="BI391" s="47"/>
      <c r="BJ391" s="47"/>
      <c r="BK391" s="47"/>
      <c r="BL391" s="47"/>
      <c r="BM391" s="47"/>
      <c r="BN391" s="47"/>
      <c r="BO391" s="47"/>
      <c r="BP391" s="47"/>
      <c r="BQ391" s="47"/>
      <c r="BR391" s="47"/>
      <c r="BS391" s="47"/>
      <c r="BT391" s="47"/>
      <c r="BU391" s="47"/>
      <c r="BV391" s="47"/>
      <c r="BW391" s="47"/>
      <c r="BX391" s="47"/>
      <c r="BY391" s="47"/>
      <c r="BZ391" s="47"/>
      <c r="CA391" s="47"/>
      <c r="CB391" s="47"/>
      <c r="CC391" s="47"/>
      <c r="CD391" s="47"/>
      <c r="CE391" s="47"/>
      <c r="CF391" s="47"/>
      <c r="CG391" s="47"/>
      <c r="CH391" s="47"/>
      <c r="CI391" s="47"/>
      <c r="CJ391" s="47"/>
      <c r="CK391" s="47"/>
      <c r="CL391" s="47"/>
      <c r="CM391" s="47"/>
      <c r="CN391" s="47"/>
      <c r="CO391" s="47"/>
      <c r="CP391" s="47"/>
      <c r="CQ391" s="47"/>
      <c r="CR391" s="47"/>
      <c r="CS391" s="47"/>
      <c r="CT391" s="47"/>
      <c r="CU391" s="47"/>
      <c r="CV391" s="47"/>
      <c r="CW391" s="47"/>
      <c r="CX391" s="47"/>
      <c r="CY391" s="47"/>
      <c r="CZ391" s="47"/>
      <c r="DA391" s="47"/>
      <c r="DB391" s="47"/>
      <c r="DC391" s="47"/>
      <c r="DD391" s="47"/>
      <c r="DE391" s="47"/>
      <c r="DF391" s="47"/>
      <c r="DG391" s="47"/>
      <c r="DH391" s="47"/>
      <c r="DI391" s="47"/>
      <c r="DJ391" s="47"/>
      <c r="DK391" s="47"/>
      <c r="DL391" s="47"/>
      <c r="DM391" s="47"/>
      <c r="DN391" s="47"/>
      <c r="DO391" s="47"/>
      <c r="DP391" s="47"/>
      <c r="DQ391" s="47"/>
      <c r="DR391" s="47"/>
      <c r="DS391" s="47"/>
      <c r="DT391" s="47"/>
      <c r="DU391" s="47"/>
      <c r="DV391" s="47"/>
      <c r="DW391" s="47"/>
      <c r="DX391" s="47"/>
      <c r="DY391" s="47"/>
      <c r="DZ391" s="47"/>
      <c r="EA391" s="47"/>
      <c r="EB391" s="47"/>
      <c r="EC391" s="47"/>
      <c r="ED391" s="47"/>
      <c r="EE391" s="47"/>
      <c r="EF391" s="47"/>
      <c r="EG391" s="47"/>
      <c r="EH391" s="47"/>
      <c r="EI391" s="47"/>
      <c r="EJ391" s="47"/>
      <c r="EK391" s="47"/>
      <c r="EL391" s="47"/>
      <c r="EM391" s="47"/>
      <c r="EN391" s="47"/>
      <c r="EO391" s="47"/>
      <c r="EP391" s="47"/>
      <c r="EQ391" s="47"/>
      <c r="ER391" s="47"/>
      <c r="ES391" s="47"/>
      <c r="ET391" s="47"/>
      <c r="EU391" s="47"/>
      <c r="EV391" s="47"/>
      <c r="EW391" s="47"/>
      <c r="EX391" s="47"/>
      <c r="EY391" s="47"/>
      <c r="EZ391" s="47"/>
      <c r="FA391" s="47"/>
      <c r="FB391" s="47"/>
      <c r="FC391" s="47"/>
      <c r="FD391" s="47"/>
      <c r="FE391" s="47"/>
      <c r="FF391" s="47"/>
      <c r="FG391" s="47"/>
      <c r="FH391" s="47"/>
      <c r="FI391" s="47"/>
      <c r="FJ391" s="47"/>
      <c r="FK391" s="47"/>
      <c r="FL391" s="47"/>
      <c r="FM391" s="47"/>
      <c r="FN391" s="47"/>
      <c r="FO391" s="47"/>
      <c r="FP391" s="47"/>
      <c r="FQ391" s="47"/>
      <c r="FR391" s="47"/>
      <c r="FS391" s="47"/>
      <c r="FT391" s="47"/>
      <c r="FU391" s="47"/>
      <c r="FV391" s="47"/>
      <c r="FW391" s="47"/>
      <c r="FX391" s="47"/>
      <c r="FY391" s="47"/>
      <c r="FZ391" s="47"/>
      <c r="GA391" s="47"/>
      <c r="GB391" s="47"/>
      <c r="GC391" s="47"/>
      <c r="GD391" s="47"/>
      <c r="GE391" s="47"/>
      <c r="GF391" s="47"/>
      <c r="GG391" s="47"/>
      <c r="GH391" s="47"/>
      <c r="GI391" s="47"/>
      <c r="GJ391" s="47"/>
      <c r="GK391" s="47"/>
      <c r="GL391" s="47"/>
      <c r="GM391" s="47"/>
      <c r="GN391" s="47"/>
      <c r="GO391" s="47"/>
      <c r="GP391" s="47"/>
      <c r="GQ391" s="47"/>
      <c r="GR391" s="47"/>
      <c r="GS391" s="47"/>
      <c r="GT391" s="47"/>
      <c r="GU391" s="47"/>
      <c r="GV391" s="47"/>
      <c r="GW391" s="47"/>
      <c r="GX391" s="47"/>
      <c r="GY391" s="47"/>
      <c r="GZ391" s="47"/>
      <c r="HA391" s="47"/>
      <c r="HB391" s="47"/>
      <c r="HC391" s="47"/>
      <c r="HD391" s="47"/>
      <c r="HE391" s="47"/>
      <c r="HF391" s="47"/>
      <c r="HG391" s="47"/>
      <c r="HH391" s="47"/>
      <c r="HI391" s="47"/>
      <c r="HJ391" s="47"/>
      <c r="HK391" s="47"/>
      <c r="HL391" s="47"/>
      <c r="HM391" s="47"/>
      <c r="HN391" s="47"/>
      <c r="HO391" s="47"/>
      <c r="HP391" s="47"/>
      <c r="HQ391" s="47"/>
      <c r="HR391" s="47"/>
      <c r="HS391" s="47"/>
      <c r="HT391" s="47"/>
      <c r="HU391" s="47"/>
      <c r="HV391" s="47"/>
      <c r="HW391" s="47"/>
      <c r="HX391" s="47"/>
      <c r="HY391" s="47"/>
      <c r="HZ391" s="47"/>
      <c r="IA391" s="47"/>
      <c r="IB391" s="47"/>
      <c r="IC391" s="47"/>
      <c r="ID391" s="47"/>
      <c r="IE391" s="47"/>
      <c r="IF391" s="47"/>
      <c r="IG391" s="47"/>
      <c r="IH391" s="47"/>
      <c r="II391" s="47"/>
      <c r="IJ391" s="47"/>
      <c r="IK391" s="47"/>
      <c r="IL391" s="47"/>
      <c r="IM391" s="47"/>
      <c r="IN391" s="47"/>
      <c r="IO391" s="47"/>
      <c r="IP391" s="47"/>
      <c r="IQ391" s="47"/>
      <c r="IR391" s="47"/>
      <c r="IS391" s="47"/>
      <c r="IT391" s="47"/>
      <c r="IU391" s="47"/>
      <c r="IV391" s="47"/>
      <c r="IW391" s="47"/>
      <c r="IX391" s="47"/>
      <c r="IY391" s="47"/>
      <c r="IZ391" s="47"/>
      <c r="JA391" s="47"/>
      <c r="JB391" s="47"/>
      <c r="JC391" s="47"/>
      <c r="JD391" s="47"/>
      <c r="JE391" s="47"/>
      <c r="JF391" s="47"/>
      <c r="JG391" s="47"/>
      <c r="JH391" s="47"/>
      <c r="JI391" s="47"/>
      <c r="JJ391" s="47"/>
      <c r="JK391" s="47"/>
      <c r="JL391" s="47"/>
      <c r="JM391" s="47"/>
      <c r="JN391" s="47"/>
      <c r="JO391" s="47"/>
      <c r="JP391" s="47"/>
      <c r="JQ391" s="47"/>
      <c r="JR391" s="47"/>
      <c r="JS391" s="47"/>
      <c r="JT391" s="47"/>
      <c r="JU391" s="47"/>
      <c r="JV391" s="47"/>
      <c r="JW391" s="47"/>
      <c r="JX391" s="47"/>
      <c r="JY391" s="47"/>
      <c r="JZ391" s="47"/>
      <c r="KA391" s="47"/>
      <c r="KB391" s="47"/>
      <c r="KC391" s="47"/>
      <c r="KD391" s="47"/>
      <c r="KE391" s="47"/>
      <c r="KF391" s="47"/>
      <c r="KG391" s="47"/>
      <c r="KH391" s="47"/>
      <c r="KI391" s="47"/>
      <c r="KJ391" s="47"/>
      <c r="KK391" s="47"/>
      <c r="KL391" s="47"/>
      <c r="KM391" s="47"/>
      <c r="KN391" s="47"/>
      <c r="KO391" s="47"/>
      <c r="KP391" s="47"/>
      <c r="KQ391" s="47"/>
      <c r="KR391" s="47"/>
      <c r="KS391" s="47"/>
      <c r="KT391" s="47"/>
      <c r="KU391" s="47"/>
      <c r="KV391" s="47"/>
      <c r="KW391" s="47"/>
      <c r="KX391" s="47"/>
      <c r="KY391" s="47"/>
      <c r="KZ391" s="47"/>
      <c r="LA391" s="47"/>
      <c r="LB391" s="47"/>
      <c r="LC391" s="47"/>
      <c r="LD391" s="47"/>
      <c r="LE391" s="47"/>
      <c r="LF391" s="47"/>
      <c r="LG391" s="47"/>
      <c r="LH391" s="47"/>
      <c r="LI391" s="47"/>
      <c r="LJ391" s="47"/>
      <c r="LK391" s="47"/>
      <c r="LL391" s="47"/>
      <c r="LM391" s="47"/>
      <c r="LN391" s="47"/>
      <c r="LO391" s="47"/>
      <c r="LP391" s="47"/>
      <c r="LQ391" s="47"/>
      <c r="LR391" s="47"/>
      <c r="LS391" s="47"/>
      <c r="LT391" s="47"/>
      <c r="LU391" s="47"/>
      <c r="LV391" s="47"/>
      <c r="LW391" s="47"/>
      <c r="LX391" s="47"/>
      <c r="LY391" s="47"/>
      <c r="LZ391" s="47"/>
      <c r="MA391" s="47"/>
      <c r="MB391" s="47"/>
      <c r="MC391" s="47"/>
      <c r="MD391" s="47"/>
      <c r="ME391" s="47"/>
      <c r="MF391" s="47"/>
      <c r="MG391" s="47"/>
      <c r="MH391" s="47"/>
      <c r="MI391" s="47"/>
      <c r="MJ391" s="47"/>
      <c r="MK391" s="47"/>
      <c r="ML391" s="47"/>
      <c r="MM391" s="47"/>
      <c r="MN391" s="47"/>
      <c r="MO391" s="47"/>
      <c r="MP391" s="47"/>
      <c r="MQ391" s="47"/>
      <c r="MR391" s="47"/>
      <c r="MS391" s="47"/>
      <c r="MT391" s="47"/>
      <c r="MU391" s="47"/>
      <c r="MV391" s="47"/>
      <c r="MW391" s="47"/>
      <c r="MX391" s="47"/>
      <c r="MY391" s="47"/>
      <c r="MZ391" s="47"/>
      <c r="NA391" s="47"/>
      <c r="NB391" s="47"/>
      <c r="NC391" s="47"/>
      <c r="ND391" s="47"/>
      <c r="NE391" s="47"/>
      <c r="NF391" s="47"/>
      <c r="NG391" s="47"/>
      <c r="NH391" s="47"/>
      <c r="NI391" s="47"/>
      <c r="NJ391" s="47"/>
      <c r="NK391" s="47"/>
      <c r="NL391" s="47"/>
      <c r="NM391" s="47"/>
      <c r="NN391" s="47"/>
      <c r="NO391" s="47"/>
      <c r="NP391" s="47"/>
      <c r="NQ391" s="47"/>
      <c r="NR391" s="47"/>
      <c r="NS391" s="47"/>
      <c r="NT391" s="47"/>
      <c r="NU391" s="47"/>
      <c r="NV391" s="47"/>
      <c r="NW391" s="47"/>
      <c r="NX391" s="47"/>
      <c r="NY391" s="47"/>
      <c r="NZ391" s="47"/>
      <c r="OA391" s="47"/>
      <c r="OB391" s="47"/>
      <c r="OC391" s="47"/>
      <c r="OD391" s="47"/>
      <c r="OE391" s="47"/>
      <c r="OF391" s="47"/>
      <c r="OG391" s="47"/>
      <c r="OH391" s="47"/>
      <c r="OI391" s="47"/>
      <c r="OJ391" s="47"/>
      <c r="OK391" s="47"/>
      <c r="OL391" s="47"/>
      <c r="OM391" s="47"/>
      <c r="ON391" s="47"/>
      <c r="OO391" s="47"/>
      <c r="OP391" s="47"/>
      <c r="OQ391" s="47"/>
      <c r="OR391" s="47"/>
      <c r="OS391" s="47"/>
      <c r="OT391" s="47"/>
      <c r="OU391" s="47"/>
      <c r="OV391" s="47"/>
      <c r="OW391" s="47"/>
      <c r="OX391" s="47"/>
      <c r="OY391" s="47"/>
      <c r="OZ391" s="47"/>
      <c r="PA391" s="47"/>
      <c r="PB391" s="47"/>
      <c r="PC391" s="47"/>
      <c r="PD391" s="47"/>
      <c r="PE391" s="47"/>
      <c r="PF391" s="47"/>
      <c r="PG391" s="47"/>
      <c r="PH391" s="47"/>
      <c r="PI391" s="47"/>
      <c r="PJ391" s="47"/>
      <c r="PK391" s="47"/>
      <c r="PL391" s="47"/>
      <c r="PM391" s="47"/>
      <c r="PN391" s="47"/>
      <c r="PO391" s="47"/>
      <c r="PP391" s="47"/>
      <c r="PQ391" s="47"/>
      <c r="PR391" s="47"/>
      <c r="PS391" s="47"/>
      <c r="PT391" s="47"/>
      <c r="PU391" s="47"/>
      <c r="PV391" s="47"/>
      <c r="PW391" s="47"/>
      <c r="PX391" s="47"/>
      <c r="PY391" s="47"/>
      <c r="PZ391" s="47"/>
      <c r="QA391" s="47"/>
      <c r="QB391" s="47"/>
      <c r="QC391" s="47"/>
      <c r="QD391" s="47"/>
      <c r="QE391" s="47"/>
      <c r="QF391" s="47"/>
      <c r="QG391" s="47"/>
      <c r="QH391" s="47"/>
      <c r="QI391" s="47"/>
      <c r="QJ391" s="47"/>
      <c r="QK391" s="47"/>
      <c r="QL391" s="47"/>
      <c r="QM391" s="47"/>
      <c r="QN391" s="47"/>
      <c r="QO391" s="47"/>
      <c r="QP391" s="47"/>
      <c r="QQ391" s="47"/>
      <c r="QR391" s="47"/>
      <c r="QS391" s="47"/>
      <c r="QT391" s="47"/>
      <c r="QU391" s="47"/>
      <c r="QV391" s="47"/>
      <c r="QW391" s="47"/>
      <c r="QX391" s="47"/>
      <c r="QY391" s="47"/>
      <c r="QZ391" s="47"/>
      <c r="RA391" s="47"/>
      <c r="RB391" s="47"/>
      <c r="RC391" s="47"/>
      <c r="RD391" s="47"/>
      <c r="RE391" s="47"/>
      <c r="RF391" s="47"/>
      <c r="RG391" s="47"/>
      <c r="RH391" s="47"/>
      <c r="RI391" s="47"/>
      <c r="RJ391" s="47"/>
      <c r="RK391" s="47"/>
      <c r="RL391" s="47"/>
      <c r="RM391" s="47"/>
      <c r="RN391" s="47"/>
      <c r="RO391" s="47"/>
      <c r="RP391" s="47"/>
      <c r="RQ391" s="47"/>
      <c r="RR391" s="47"/>
      <c r="RS391" s="47"/>
      <c r="RT391" s="47"/>
      <c r="RU391" s="47"/>
      <c r="RV391" s="47"/>
      <c r="RW391" s="47"/>
      <c r="RX391" s="47"/>
      <c r="RY391" s="47"/>
      <c r="RZ391" s="47"/>
      <c r="SA391" s="47"/>
    </row>
    <row r="392" spans="1:495" s="48" customFormat="1" ht="57" customHeight="1">
      <c r="A392" s="104"/>
      <c r="B392" s="96"/>
      <c r="C392" s="20" t="s">
        <v>8</v>
      </c>
      <c r="D392" s="20">
        <v>0</v>
      </c>
      <c r="E392" s="20">
        <v>0</v>
      </c>
      <c r="F392" s="20">
        <v>0</v>
      </c>
      <c r="G392" s="1">
        <v>0</v>
      </c>
      <c r="H392" s="96"/>
      <c r="I392" s="86"/>
      <c r="J392" s="89"/>
      <c r="K392" s="80"/>
      <c r="L392" s="80"/>
      <c r="M392" s="83"/>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c r="BC392" s="47"/>
      <c r="BD392" s="47"/>
      <c r="BE392" s="47"/>
      <c r="BF392" s="47"/>
      <c r="BG392" s="47"/>
      <c r="BH392" s="47"/>
      <c r="BI392" s="47"/>
      <c r="BJ392" s="47"/>
      <c r="BK392" s="47"/>
      <c r="BL392" s="47"/>
      <c r="BM392" s="47"/>
      <c r="BN392" s="47"/>
      <c r="BO392" s="47"/>
      <c r="BP392" s="47"/>
      <c r="BQ392" s="47"/>
      <c r="BR392" s="47"/>
      <c r="BS392" s="47"/>
      <c r="BT392" s="47"/>
      <c r="BU392" s="47"/>
      <c r="BV392" s="47"/>
      <c r="BW392" s="47"/>
      <c r="BX392" s="47"/>
      <c r="BY392" s="47"/>
      <c r="BZ392" s="47"/>
      <c r="CA392" s="47"/>
      <c r="CB392" s="47"/>
      <c r="CC392" s="47"/>
      <c r="CD392" s="47"/>
      <c r="CE392" s="47"/>
      <c r="CF392" s="47"/>
      <c r="CG392" s="47"/>
      <c r="CH392" s="47"/>
      <c r="CI392" s="47"/>
      <c r="CJ392" s="47"/>
      <c r="CK392" s="47"/>
      <c r="CL392" s="47"/>
      <c r="CM392" s="47"/>
      <c r="CN392" s="47"/>
      <c r="CO392" s="47"/>
      <c r="CP392" s="47"/>
      <c r="CQ392" s="47"/>
      <c r="CR392" s="47"/>
      <c r="CS392" s="47"/>
      <c r="CT392" s="47"/>
      <c r="CU392" s="47"/>
      <c r="CV392" s="47"/>
      <c r="CW392" s="47"/>
      <c r="CX392" s="47"/>
      <c r="CY392" s="47"/>
      <c r="CZ392" s="47"/>
      <c r="DA392" s="47"/>
      <c r="DB392" s="47"/>
      <c r="DC392" s="47"/>
      <c r="DD392" s="47"/>
      <c r="DE392" s="47"/>
      <c r="DF392" s="47"/>
      <c r="DG392" s="47"/>
      <c r="DH392" s="47"/>
      <c r="DI392" s="47"/>
      <c r="DJ392" s="47"/>
      <c r="DK392" s="47"/>
      <c r="DL392" s="47"/>
      <c r="DM392" s="47"/>
      <c r="DN392" s="47"/>
      <c r="DO392" s="47"/>
      <c r="DP392" s="47"/>
      <c r="DQ392" s="47"/>
      <c r="DR392" s="47"/>
      <c r="DS392" s="47"/>
      <c r="DT392" s="47"/>
      <c r="DU392" s="47"/>
      <c r="DV392" s="47"/>
      <c r="DW392" s="47"/>
      <c r="DX392" s="47"/>
      <c r="DY392" s="47"/>
      <c r="DZ392" s="47"/>
      <c r="EA392" s="47"/>
      <c r="EB392" s="47"/>
      <c r="EC392" s="47"/>
      <c r="ED392" s="47"/>
      <c r="EE392" s="47"/>
      <c r="EF392" s="47"/>
      <c r="EG392" s="47"/>
      <c r="EH392" s="47"/>
      <c r="EI392" s="47"/>
      <c r="EJ392" s="47"/>
      <c r="EK392" s="47"/>
      <c r="EL392" s="47"/>
      <c r="EM392" s="47"/>
      <c r="EN392" s="47"/>
      <c r="EO392" s="47"/>
      <c r="EP392" s="47"/>
      <c r="EQ392" s="47"/>
      <c r="ER392" s="47"/>
      <c r="ES392" s="47"/>
      <c r="ET392" s="47"/>
      <c r="EU392" s="47"/>
      <c r="EV392" s="47"/>
      <c r="EW392" s="47"/>
      <c r="EX392" s="47"/>
      <c r="EY392" s="47"/>
      <c r="EZ392" s="47"/>
      <c r="FA392" s="47"/>
      <c r="FB392" s="47"/>
      <c r="FC392" s="47"/>
      <c r="FD392" s="47"/>
      <c r="FE392" s="47"/>
      <c r="FF392" s="47"/>
      <c r="FG392" s="47"/>
      <c r="FH392" s="47"/>
      <c r="FI392" s="47"/>
      <c r="FJ392" s="47"/>
      <c r="FK392" s="47"/>
      <c r="FL392" s="47"/>
      <c r="FM392" s="47"/>
      <c r="FN392" s="47"/>
      <c r="FO392" s="47"/>
      <c r="FP392" s="47"/>
      <c r="FQ392" s="47"/>
      <c r="FR392" s="47"/>
      <c r="FS392" s="47"/>
      <c r="FT392" s="47"/>
      <c r="FU392" s="47"/>
      <c r="FV392" s="47"/>
      <c r="FW392" s="47"/>
      <c r="FX392" s="47"/>
      <c r="FY392" s="47"/>
      <c r="FZ392" s="47"/>
      <c r="GA392" s="47"/>
      <c r="GB392" s="47"/>
      <c r="GC392" s="47"/>
      <c r="GD392" s="47"/>
      <c r="GE392" s="47"/>
      <c r="GF392" s="47"/>
      <c r="GG392" s="47"/>
      <c r="GH392" s="47"/>
      <c r="GI392" s="47"/>
      <c r="GJ392" s="47"/>
      <c r="GK392" s="47"/>
      <c r="GL392" s="47"/>
      <c r="GM392" s="47"/>
      <c r="GN392" s="47"/>
      <c r="GO392" s="47"/>
      <c r="GP392" s="47"/>
      <c r="GQ392" s="47"/>
      <c r="GR392" s="47"/>
      <c r="GS392" s="47"/>
      <c r="GT392" s="47"/>
      <c r="GU392" s="47"/>
      <c r="GV392" s="47"/>
      <c r="GW392" s="47"/>
      <c r="GX392" s="47"/>
      <c r="GY392" s="47"/>
      <c r="GZ392" s="47"/>
      <c r="HA392" s="47"/>
      <c r="HB392" s="47"/>
      <c r="HC392" s="47"/>
      <c r="HD392" s="47"/>
      <c r="HE392" s="47"/>
      <c r="HF392" s="47"/>
      <c r="HG392" s="47"/>
      <c r="HH392" s="47"/>
      <c r="HI392" s="47"/>
      <c r="HJ392" s="47"/>
      <c r="HK392" s="47"/>
      <c r="HL392" s="47"/>
      <c r="HM392" s="47"/>
      <c r="HN392" s="47"/>
      <c r="HO392" s="47"/>
      <c r="HP392" s="47"/>
      <c r="HQ392" s="47"/>
      <c r="HR392" s="47"/>
      <c r="HS392" s="47"/>
      <c r="HT392" s="47"/>
      <c r="HU392" s="47"/>
      <c r="HV392" s="47"/>
      <c r="HW392" s="47"/>
      <c r="HX392" s="47"/>
      <c r="HY392" s="47"/>
      <c r="HZ392" s="47"/>
      <c r="IA392" s="47"/>
      <c r="IB392" s="47"/>
      <c r="IC392" s="47"/>
      <c r="ID392" s="47"/>
      <c r="IE392" s="47"/>
      <c r="IF392" s="47"/>
      <c r="IG392" s="47"/>
      <c r="IH392" s="47"/>
      <c r="II392" s="47"/>
      <c r="IJ392" s="47"/>
      <c r="IK392" s="47"/>
      <c r="IL392" s="47"/>
      <c r="IM392" s="47"/>
      <c r="IN392" s="47"/>
      <c r="IO392" s="47"/>
      <c r="IP392" s="47"/>
      <c r="IQ392" s="47"/>
      <c r="IR392" s="47"/>
      <c r="IS392" s="47"/>
      <c r="IT392" s="47"/>
      <c r="IU392" s="47"/>
      <c r="IV392" s="47"/>
      <c r="IW392" s="47"/>
      <c r="IX392" s="47"/>
      <c r="IY392" s="47"/>
      <c r="IZ392" s="47"/>
      <c r="JA392" s="47"/>
      <c r="JB392" s="47"/>
      <c r="JC392" s="47"/>
      <c r="JD392" s="47"/>
      <c r="JE392" s="47"/>
      <c r="JF392" s="47"/>
      <c r="JG392" s="47"/>
      <c r="JH392" s="47"/>
      <c r="JI392" s="47"/>
      <c r="JJ392" s="47"/>
      <c r="JK392" s="47"/>
      <c r="JL392" s="47"/>
      <c r="JM392" s="47"/>
      <c r="JN392" s="47"/>
      <c r="JO392" s="47"/>
      <c r="JP392" s="47"/>
      <c r="JQ392" s="47"/>
      <c r="JR392" s="47"/>
      <c r="JS392" s="47"/>
      <c r="JT392" s="47"/>
      <c r="JU392" s="47"/>
      <c r="JV392" s="47"/>
      <c r="JW392" s="47"/>
      <c r="JX392" s="47"/>
      <c r="JY392" s="47"/>
      <c r="JZ392" s="47"/>
      <c r="KA392" s="47"/>
      <c r="KB392" s="47"/>
      <c r="KC392" s="47"/>
      <c r="KD392" s="47"/>
      <c r="KE392" s="47"/>
      <c r="KF392" s="47"/>
      <c r="KG392" s="47"/>
      <c r="KH392" s="47"/>
      <c r="KI392" s="47"/>
      <c r="KJ392" s="47"/>
      <c r="KK392" s="47"/>
      <c r="KL392" s="47"/>
      <c r="KM392" s="47"/>
      <c r="KN392" s="47"/>
      <c r="KO392" s="47"/>
      <c r="KP392" s="47"/>
      <c r="KQ392" s="47"/>
      <c r="KR392" s="47"/>
      <c r="KS392" s="47"/>
      <c r="KT392" s="47"/>
      <c r="KU392" s="47"/>
      <c r="KV392" s="47"/>
      <c r="KW392" s="47"/>
      <c r="KX392" s="47"/>
      <c r="KY392" s="47"/>
      <c r="KZ392" s="47"/>
      <c r="LA392" s="47"/>
      <c r="LB392" s="47"/>
      <c r="LC392" s="47"/>
      <c r="LD392" s="47"/>
      <c r="LE392" s="47"/>
      <c r="LF392" s="47"/>
      <c r="LG392" s="47"/>
      <c r="LH392" s="47"/>
      <c r="LI392" s="47"/>
      <c r="LJ392" s="47"/>
      <c r="LK392" s="47"/>
      <c r="LL392" s="47"/>
      <c r="LM392" s="47"/>
      <c r="LN392" s="47"/>
      <c r="LO392" s="47"/>
      <c r="LP392" s="47"/>
      <c r="LQ392" s="47"/>
      <c r="LR392" s="47"/>
      <c r="LS392" s="47"/>
      <c r="LT392" s="47"/>
      <c r="LU392" s="47"/>
      <c r="LV392" s="47"/>
      <c r="LW392" s="47"/>
      <c r="LX392" s="47"/>
      <c r="LY392" s="47"/>
      <c r="LZ392" s="47"/>
      <c r="MA392" s="47"/>
      <c r="MB392" s="47"/>
      <c r="MC392" s="47"/>
      <c r="MD392" s="47"/>
      <c r="ME392" s="47"/>
      <c r="MF392" s="47"/>
      <c r="MG392" s="47"/>
      <c r="MH392" s="47"/>
      <c r="MI392" s="47"/>
      <c r="MJ392" s="47"/>
      <c r="MK392" s="47"/>
      <c r="ML392" s="47"/>
      <c r="MM392" s="47"/>
      <c r="MN392" s="47"/>
      <c r="MO392" s="47"/>
      <c r="MP392" s="47"/>
      <c r="MQ392" s="47"/>
      <c r="MR392" s="47"/>
      <c r="MS392" s="47"/>
      <c r="MT392" s="47"/>
      <c r="MU392" s="47"/>
      <c r="MV392" s="47"/>
      <c r="MW392" s="47"/>
      <c r="MX392" s="47"/>
      <c r="MY392" s="47"/>
      <c r="MZ392" s="47"/>
      <c r="NA392" s="47"/>
      <c r="NB392" s="47"/>
      <c r="NC392" s="47"/>
      <c r="ND392" s="47"/>
      <c r="NE392" s="47"/>
      <c r="NF392" s="47"/>
      <c r="NG392" s="47"/>
      <c r="NH392" s="47"/>
      <c r="NI392" s="47"/>
      <c r="NJ392" s="47"/>
      <c r="NK392" s="47"/>
      <c r="NL392" s="47"/>
      <c r="NM392" s="47"/>
      <c r="NN392" s="47"/>
      <c r="NO392" s="47"/>
      <c r="NP392" s="47"/>
      <c r="NQ392" s="47"/>
      <c r="NR392" s="47"/>
      <c r="NS392" s="47"/>
      <c r="NT392" s="47"/>
      <c r="NU392" s="47"/>
      <c r="NV392" s="47"/>
      <c r="NW392" s="47"/>
      <c r="NX392" s="47"/>
      <c r="NY392" s="47"/>
      <c r="NZ392" s="47"/>
      <c r="OA392" s="47"/>
      <c r="OB392" s="47"/>
      <c r="OC392" s="47"/>
      <c r="OD392" s="47"/>
      <c r="OE392" s="47"/>
      <c r="OF392" s="47"/>
      <c r="OG392" s="47"/>
      <c r="OH392" s="47"/>
      <c r="OI392" s="47"/>
      <c r="OJ392" s="47"/>
      <c r="OK392" s="47"/>
      <c r="OL392" s="47"/>
      <c r="OM392" s="47"/>
      <c r="ON392" s="47"/>
      <c r="OO392" s="47"/>
      <c r="OP392" s="47"/>
      <c r="OQ392" s="47"/>
      <c r="OR392" s="47"/>
      <c r="OS392" s="47"/>
      <c r="OT392" s="47"/>
      <c r="OU392" s="47"/>
      <c r="OV392" s="47"/>
      <c r="OW392" s="47"/>
      <c r="OX392" s="47"/>
      <c r="OY392" s="47"/>
      <c r="OZ392" s="47"/>
      <c r="PA392" s="47"/>
      <c r="PB392" s="47"/>
      <c r="PC392" s="47"/>
      <c r="PD392" s="47"/>
      <c r="PE392" s="47"/>
      <c r="PF392" s="47"/>
      <c r="PG392" s="47"/>
      <c r="PH392" s="47"/>
      <c r="PI392" s="47"/>
      <c r="PJ392" s="47"/>
      <c r="PK392" s="47"/>
      <c r="PL392" s="47"/>
      <c r="PM392" s="47"/>
      <c r="PN392" s="47"/>
      <c r="PO392" s="47"/>
      <c r="PP392" s="47"/>
      <c r="PQ392" s="47"/>
      <c r="PR392" s="47"/>
      <c r="PS392" s="47"/>
      <c r="PT392" s="47"/>
      <c r="PU392" s="47"/>
      <c r="PV392" s="47"/>
      <c r="PW392" s="47"/>
      <c r="PX392" s="47"/>
      <c r="PY392" s="47"/>
      <c r="PZ392" s="47"/>
      <c r="QA392" s="47"/>
      <c r="QB392" s="47"/>
      <c r="QC392" s="47"/>
      <c r="QD392" s="47"/>
      <c r="QE392" s="47"/>
      <c r="QF392" s="47"/>
      <c r="QG392" s="47"/>
      <c r="QH392" s="47"/>
      <c r="QI392" s="47"/>
      <c r="QJ392" s="47"/>
      <c r="QK392" s="47"/>
      <c r="QL392" s="47"/>
      <c r="QM392" s="47"/>
      <c r="QN392" s="47"/>
      <c r="QO392" s="47"/>
      <c r="QP392" s="47"/>
      <c r="QQ392" s="47"/>
      <c r="QR392" s="47"/>
      <c r="QS392" s="47"/>
      <c r="QT392" s="47"/>
      <c r="QU392" s="47"/>
      <c r="QV392" s="47"/>
      <c r="QW392" s="47"/>
      <c r="QX392" s="47"/>
      <c r="QY392" s="47"/>
      <c r="QZ392" s="47"/>
      <c r="RA392" s="47"/>
      <c r="RB392" s="47"/>
      <c r="RC392" s="47"/>
      <c r="RD392" s="47"/>
      <c r="RE392" s="47"/>
      <c r="RF392" s="47"/>
      <c r="RG392" s="47"/>
      <c r="RH392" s="47"/>
      <c r="RI392" s="47"/>
      <c r="RJ392" s="47"/>
      <c r="RK392" s="47"/>
      <c r="RL392" s="47"/>
      <c r="RM392" s="47"/>
      <c r="RN392" s="47"/>
      <c r="RO392" s="47"/>
      <c r="RP392" s="47"/>
      <c r="RQ392" s="47"/>
      <c r="RR392" s="47"/>
      <c r="RS392" s="47"/>
      <c r="RT392" s="47"/>
      <c r="RU392" s="47"/>
      <c r="RV392" s="47"/>
      <c r="RW392" s="47"/>
      <c r="RX392" s="47"/>
      <c r="RY392" s="47"/>
      <c r="RZ392" s="47"/>
      <c r="SA392" s="47"/>
    </row>
    <row r="393" spans="1:495" s="48" customFormat="1" ht="15" customHeight="1">
      <c r="A393" s="173" t="s">
        <v>272</v>
      </c>
      <c r="B393" s="165" t="s">
        <v>273</v>
      </c>
      <c r="C393" s="35" t="s">
        <v>4</v>
      </c>
      <c r="D393" s="20">
        <v>400</v>
      </c>
      <c r="E393" s="20">
        <v>0</v>
      </c>
      <c r="F393" s="20">
        <v>0</v>
      </c>
      <c r="G393" s="1">
        <v>0</v>
      </c>
      <c r="H393" s="94" t="s">
        <v>285</v>
      </c>
      <c r="I393" s="78"/>
      <c r="J393" s="87" t="s">
        <v>146</v>
      </c>
      <c r="K393" s="78" t="s">
        <v>289</v>
      </c>
      <c r="L393" s="75" t="s">
        <v>304</v>
      </c>
      <c r="M393" s="81">
        <v>809</v>
      </c>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c r="BC393" s="47"/>
      <c r="BD393" s="47"/>
      <c r="BE393" s="47"/>
      <c r="BF393" s="47"/>
      <c r="BG393" s="47"/>
      <c r="BH393" s="47"/>
      <c r="BI393" s="47"/>
      <c r="BJ393" s="47"/>
      <c r="BK393" s="47"/>
      <c r="BL393" s="47"/>
      <c r="BM393" s="47"/>
      <c r="BN393" s="47"/>
      <c r="BO393" s="47"/>
      <c r="BP393" s="47"/>
      <c r="BQ393" s="47"/>
      <c r="BR393" s="47"/>
      <c r="BS393" s="47"/>
      <c r="BT393" s="47"/>
      <c r="BU393" s="47"/>
      <c r="BV393" s="47"/>
      <c r="BW393" s="47"/>
      <c r="BX393" s="47"/>
      <c r="BY393" s="47"/>
      <c r="BZ393" s="47"/>
      <c r="CA393" s="47"/>
      <c r="CB393" s="47"/>
      <c r="CC393" s="47"/>
      <c r="CD393" s="47"/>
      <c r="CE393" s="47"/>
      <c r="CF393" s="47"/>
      <c r="CG393" s="47"/>
      <c r="CH393" s="47"/>
      <c r="CI393" s="47"/>
      <c r="CJ393" s="47"/>
      <c r="CK393" s="47"/>
      <c r="CL393" s="47"/>
      <c r="CM393" s="47"/>
      <c r="CN393" s="47"/>
      <c r="CO393" s="47"/>
      <c r="CP393" s="47"/>
      <c r="CQ393" s="47"/>
      <c r="CR393" s="47"/>
      <c r="CS393" s="47"/>
      <c r="CT393" s="47"/>
      <c r="CU393" s="47"/>
      <c r="CV393" s="47"/>
      <c r="CW393" s="47"/>
      <c r="CX393" s="47"/>
      <c r="CY393" s="47"/>
      <c r="CZ393" s="47"/>
      <c r="DA393" s="47"/>
      <c r="DB393" s="47"/>
      <c r="DC393" s="47"/>
      <c r="DD393" s="47"/>
      <c r="DE393" s="47"/>
      <c r="DF393" s="47"/>
      <c r="DG393" s="47"/>
      <c r="DH393" s="47"/>
      <c r="DI393" s="47"/>
      <c r="DJ393" s="47"/>
      <c r="DK393" s="47"/>
      <c r="DL393" s="47"/>
      <c r="DM393" s="47"/>
      <c r="DN393" s="47"/>
      <c r="DO393" s="47"/>
      <c r="DP393" s="47"/>
      <c r="DQ393" s="47"/>
      <c r="DR393" s="47"/>
      <c r="DS393" s="47"/>
      <c r="DT393" s="47"/>
      <c r="DU393" s="47"/>
      <c r="DV393" s="47"/>
      <c r="DW393" s="47"/>
      <c r="DX393" s="47"/>
      <c r="DY393" s="47"/>
      <c r="DZ393" s="47"/>
      <c r="EA393" s="47"/>
      <c r="EB393" s="47"/>
      <c r="EC393" s="47"/>
      <c r="ED393" s="47"/>
      <c r="EE393" s="47"/>
      <c r="EF393" s="47"/>
      <c r="EG393" s="47"/>
      <c r="EH393" s="47"/>
      <c r="EI393" s="47"/>
      <c r="EJ393" s="47"/>
      <c r="EK393" s="47"/>
      <c r="EL393" s="47"/>
      <c r="EM393" s="47"/>
      <c r="EN393" s="47"/>
      <c r="EO393" s="47"/>
      <c r="EP393" s="47"/>
      <c r="EQ393" s="47"/>
      <c r="ER393" s="47"/>
      <c r="ES393" s="47"/>
      <c r="ET393" s="47"/>
      <c r="EU393" s="47"/>
      <c r="EV393" s="47"/>
      <c r="EW393" s="47"/>
      <c r="EX393" s="47"/>
      <c r="EY393" s="47"/>
      <c r="EZ393" s="47"/>
      <c r="FA393" s="47"/>
      <c r="FB393" s="47"/>
      <c r="FC393" s="47"/>
      <c r="FD393" s="47"/>
      <c r="FE393" s="47"/>
      <c r="FF393" s="47"/>
      <c r="FG393" s="47"/>
      <c r="FH393" s="47"/>
      <c r="FI393" s="47"/>
      <c r="FJ393" s="47"/>
      <c r="FK393" s="47"/>
      <c r="FL393" s="47"/>
      <c r="FM393" s="47"/>
      <c r="FN393" s="47"/>
      <c r="FO393" s="47"/>
      <c r="FP393" s="47"/>
      <c r="FQ393" s="47"/>
      <c r="FR393" s="47"/>
      <c r="FS393" s="47"/>
      <c r="FT393" s="47"/>
      <c r="FU393" s="47"/>
      <c r="FV393" s="47"/>
      <c r="FW393" s="47"/>
      <c r="FX393" s="47"/>
      <c r="FY393" s="47"/>
      <c r="FZ393" s="47"/>
      <c r="GA393" s="47"/>
      <c r="GB393" s="47"/>
      <c r="GC393" s="47"/>
      <c r="GD393" s="47"/>
      <c r="GE393" s="47"/>
      <c r="GF393" s="47"/>
      <c r="GG393" s="47"/>
      <c r="GH393" s="47"/>
      <c r="GI393" s="47"/>
      <c r="GJ393" s="47"/>
      <c r="GK393" s="47"/>
      <c r="GL393" s="47"/>
      <c r="GM393" s="47"/>
      <c r="GN393" s="47"/>
      <c r="GO393" s="47"/>
      <c r="GP393" s="47"/>
      <c r="GQ393" s="47"/>
      <c r="GR393" s="47"/>
      <c r="GS393" s="47"/>
      <c r="GT393" s="47"/>
      <c r="GU393" s="47"/>
      <c r="GV393" s="47"/>
      <c r="GW393" s="47"/>
      <c r="GX393" s="47"/>
      <c r="GY393" s="47"/>
      <c r="GZ393" s="47"/>
      <c r="HA393" s="47"/>
      <c r="HB393" s="47"/>
      <c r="HC393" s="47"/>
      <c r="HD393" s="47"/>
      <c r="HE393" s="47"/>
      <c r="HF393" s="47"/>
      <c r="HG393" s="47"/>
      <c r="HH393" s="47"/>
      <c r="HI393" s="47"/>
      <c r="HJ393" s="47"/>
      <c r="HK393" s="47"/>
      <c r="HL393" s="47"/>
      <c r="HM393" s="47"/>
      <c r="HN393" s="47"/>
      <c r="HO393" s="47"/>
      <c r="HP393" s="47"/>
      <c r="HQ393" s="47"/>
      <c r="HR393" s="47"/>
      <c r="HS393" s="47"/>
      <c r="HT393" s="47"/>
      <c r="HU393" s="47"/>
      <c r="HV393" s="47"/>
      <c r="HW393" s="47"/>
      <c r="HX393" s="47"/>
      <c r="HY393" s="47"/>
      <c r="HZ393" s="47"/>
      <c r="IA393" s="47"/>
      <c r="IB393" s="47"/>
      <c r="IC393" s="47"/>
      <c r="ID393" s="47"/>
      <c r="IE393" s="47"/>
      <c r="IF393" s="47"/>
      <c r="IG393" s="47"/>
      <c r="IH393" s="47"/>
      <c r="II393" s="47"/>
      <c r="IJ393" s="47"/>
      <c r="IK393" s="47"/>
      <c r="IL393" s="47"/>
      <c r="IM393" s="47"/>
      <c r="IN393" s="47"/>
      <c r="IO393" s="47"/>
      <c r="IP393" s="47"/>
      <c r="IQ393" s="47"/>
      <c r="IR393" s="47"/>
      <c r="IS393" s="47"/>
      <c r="IT393" s="47"/>
      <c r="IU393" s="47"/>
      <c r="IV393" s="47"/>
      <c r="IW393" s="47"/>
      <c r="IX393" s="47"/>
      <c r="IY393" s="47"/>
      <c r="IZ393" s="47"/>
      <c r="JA393" s="47"/>
      <c r="JB393" s="47"/>
      <c r="JC393" s="47"/>
      <c r="JD393" s="47"/>
      <c r="JE393" s="47"/>
      <c r="JF393" s="47"/>
      <c r="JG393" s="47"/>
      <c r="JH393" s="47"/>
      <c r="JI393" s="47"/>
      <c r="JJ393" s="47"/>
      <c r="JK393" s="47"/>
      <c r="JL393" s="47"/>
      <c r="JM393" s="47"/>
      <c r="JN393" s="47"/>
      <c r="JO393" s="47"/>
      <c r="JP393" s="47"/>
      <c r="JQ393" s="47"/>
      <c r="JR393" s="47"/>
      <c r="JS393" s="47"/>
      <c r="JT393" s="47"/>
      <c r="JU393" s="47"/>
      <c r="JV393" s="47"/>
      <c r="JW393" s="47"/>
      <c r="JX393" s="47"/>
      <c r="JY393" s="47"/>
      <c r="JZ393" s="47"/>
      <c r="KA393" s="47"/>
      <c r="KB393" s="47"/>
      <c r="KC393" s="47"/>
      <c r="KD393" s="47"/>
      <c r="KE393" s="47"/>
      <c r="KF393" s="47"/>
      <c r="KG393" s="47"/>
      <c r="KH393" s="47"/>
      <c r="KI393" s="47"/>
      <c r="KJ393" s="47"/>
      <c r="KK393" s="47"/>
      <c r="KL393" s="47"/>
      <c r="KM393" s="47"/>
      <c r="KN393" s="47"/>
      <c r="KO393" s="47"/>
      <c r="KP393" s="47"/>
      <c r="KQ393" s="47"/>
      <c r="KR393" s="47"/>
      <c r="KS393" s="47"/>
      <c r="KT393" s="47"/>
      <c r="KU393" s="47"/>
      <c r="KV393" s="47"/>
      <c r="KW393" s="47"/>
      <c r="KX393" s="47"/>
      <c r="KY393" s="47"/>
      <c r="KZ393" s="47"/>
      <c r="LA393" s="47"/>
      <c r="LB393" s="47"/>
      <c r="LC393" s="47"/>
      <c r="LD393" s="47"/>
      <c r="LE393" s="47"/>
      <c r="LF393" s="47"/>
      <c r="LG393" s="47"/>
      <c r="LH393" s="47"/>
      <c r="LI393" s="47"/>
      <c r="LJ393" s="47"/>
      <c r="LK393" s="47"/>
      <c r="LL393" s="47"/>
      <c r="LM393" s="47"/>
      <c r="LN393" s="47"/>
      <c r="LO393" s="47"/>
      <c r="LP393" s="47"/>
      <c r="LQ393" s="47"/>
      <c r="LR393" s="47"/>
      <c r="LS393" s="47"/>
      <c r="LT393" s="47"/>
      <c r="LU393" s="47"/>
      <c r="LV393" s="47"/>
      <c r="LW393" s="47"/>
      <c r="LX393" s="47"/>
      <c r="LY393" s="47"/>
      <c r="LZ393" s="47"/>
      <c r="MA393" s="47"/>
      <c r="MB393" s="47"/>
      <c r="MC393" s="47"/>
      <c r="MD393" s="47"/>
      <c r="ME393" s="47"/>
      <c r="MF393" s="47"/>
      <c r="MG393" s="47"/>
      <c r="MH393" s="47"/>
      <c r="MI393" s="47"/>
      <c r="MJ393" s="47"/>
      <c r="MK393" s="47"/>
      <c r="ML393" s="47"/>
      <c r="MM393" s="47"/>
      <c r="MN393" s="47"/>
      <c r="MO393" s="47"/>
      <c r="MP393" s="47"/>
      <c r="MQ393" s="47"/>
      <c r="MR393" s="47"/>
      <c r="MS393" s="47"/>
      <c r="MT393" s="47"/>
      <c r="MU393" s="47"/>
      <c r="MV393" s="47"/>
      <c r="MW393" s="47"/>
      <c r="MX393" s="47"/>
      <c r="MY393" s="47"/>
      <c r="MZ393" s="47"/>
      <c r="NA393" s="47"/>
      <c r="NB393" s="47"/>
      <c r="NC393" s="47"/>
      <c r="ND393" s="47"/>
      <c r="NE393" s="47"/>
      <c r="NF393" s="47"/>
      <c r="NG393" s="47"/>
      <c r="NH393" s="47"/>
      <c r="NI393" s="47"/>
      <c r="NJ393" s="47"/>
      <c r="NK393" s="47"/>
      <c r="NL393" s="47"/>
      <c r="NM393" s="47"/>
      <c r="NN393" s="47"/>
      <c r="NO393" s="47"/>
      <c r="NP393" s="47"/>
      <c r="NQ393" s="47"/>
      <c r="NR393" s="47"/>
      <c r="NS393" s="47"/>
      <c r="NT393" s="47"/>
      <c r="NU393" s="47"/>
      <c r="NV393" s="47"/>
      <c r="NW393" s="47"/>
      <c r="NX393" s="47"/>
      <c r="NY393" s="47"/>
      <c r="NZ393" s="47"/>
      <c r="OA393" s="47"/>
      <c r="OB393" s="47"/>
      <c r="OC393" s="47"/>
      <c r="OD393" s="47"/>
      <c r="OE393" s="47"/>
      <c r="OF393" s="47"/>
      <c r="OG393" s="47"/>
      <c r="OH393" s="47"/>
      <c r="OI393" s="47"/>
      <c r="OJ393" s="47"/>
      <c r="OK393" s="47"/>
      <c r="OL393" s="47"/>
      <c r="OM393" s="47"/>
      <c r="ON393" s="47"/>
      <c r="OO393" s="47"/>
      <c r="OP393" s="47"/>
      <c r="OQ393" s="47"/>
      <c r="OR393" s="47"/>
      <c r="OS393" s="47"/>
      <c r="OT393" s="47"/>
      <c r="OU393" s="47"/>
      <c r="OV393" s="47"/>
      <c r="OW393" s="47"/>
      <c r="OX393" s="47"/>
      <c r="OY393" s="47"/>
      <c r="OZ393" s="47"/>
      <c r="PA393" s="47"/>
      <c r="PB393" s="47"/>
      <c r="PC393" s="47"/>
      <c r="PD393" s="47"/>
      <c r="PE393" s="47"/>
      <c r="PF393" s="47"/>
      <c r="PG393" s="47"/>
      <c r="PH393" s="47"/>
      <c r="PI393" s="47"/>
      <c r="PJ393" s="47"/>
      <c r="PK393" s="47"/>
      <c r="PL393" s="47"/>
      <c r="PM393" s="47"/>
      <c r="PN393" s="47"/>
      <c r="PO393" s="47"/>
      <c r="PP393" s="47"/>
      <c r="PQ393" s="47"/>
      <c r="PR393" s="47"/>
      <c r="PS393" s="47"/>
      <c r="PT393" s="47"/>
      <c r="PU393" s="47"/>
      <c r="PV393" s="47"/>
      <c r="PW393" s="47"/>
      <c r="PX393" s="47"/>
      <c r="PY393" s="47"/>
      <c r="PZ393" s="47"/>
      <c r="QA393" s="47"/>
      <c r="QB393" s="47"/>
      <c r="QC393" s="47"/>
      <c r="QD393" s="47"/>
      <c r="QE393" s="47"/>
      <c r="QF393" s="47"/>
      <c r="QG393" s="47"/>
      <c r="QH393" s="47"/>
      <c r="QI393" s="47"/>
      <c r="QJ393" s="47"/>
      <c r="QK393" s="47"/>
      <c r="QL393" s="47"/>
      <c r="QM393" s="47"/>
      <c r="QN393" s="47"/>
      <c r="QO393" s="47"/>
      <c r="QP393" s="47"/>
      <c r="QQ393" s="47"/>
      <c r="QR393" s="47"/>
      <c r="QS393" s="47"/>
      <c r="QT393" s="47"/>
      <c r="QU393" s="47"/>
      <c r="QV393" s="47"/>
      <c r="QW393" s="47"/>
      <c r="QX393" s="47"/>
      <c r="QY393" s="47"/>
      <c r="QZ393" s="47"/>
      <c r="RA393" s="47"/>
      <c r="RB393" s="47"/>
      <c r="RC393" s="47"/>
      <c r="RD393" s="47"/>
      <c r="RE393" s="47"/>
      <c r="RF393" s="47"/>
      <c r="RG393" s="47"/>
      <c r="RH393" s="47"/>
      <c r="RI393" s="47"/>
      <c r="RJ393" s="47"/>
      <c r="RK393" s="47"/>
      <c r="RL393" s="47"/>
      <c r="RM393" s="47"/>
      <c r="RN393" s="47"/>
      <c r="RO393" s="47"/>
      <c r="RP393" s="47"/>
      <c r="RQ393" s="47"/>
      <c r="RR393" s="47"/>
      <c r="RS393" s="47"/>
      <c r="RT393" s="47"/>
      <c r="RU393" s="47"/>
      <c r="RV393" s="47"/>
      <c r="RW393" s="47"/>
      <c r="RX393" s="47"/>
      <c r="RY393" s="47"/>
      <c r="RZ393" s="47"/>
      <c r="SA393" s="47"/>
    </row>
    <row r="394" spans="1:495" s="48" customFormat="1" ht="15" customHeight="1">
      <c r="A394" s="164"/>
      <c r="B394" s="166"/>
      <c r="C394" s="35" t="s">
        <v>5</v>
      </c>
      <c r="D394" s="20">
        <v>400</v>
      </c>
      <c r="E394" s="20">
        <v>0</v>
      </c>
      <c r="F394" s="20">
        <v>0</v>
      </c>
      <c r="G394" s="1">
        <v>0</v>
      </c>
      <c r="H394" s="85"/>
      <c r="I394" s="79"/>
      <c r="J394" s="88"/>
      <c r="K394" s="79"/>
      <c r="L394" s="75"/>
      <c r="M394" s="82"/>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c r="BC394" s="47"/>
      <c r="BD394" s="47"/>
      <c r="BE394" s="47"/>
      <c r="BF394" s="47"/>
      <c r="BG394" s="47"/>
      <c r="BH394" s="47"/>
      <c r="BI394" s="47"/>
      <c r="BJ394" s="47"/>
      <c r="BK394" s="47"/>
      <c r="BL394" s="47"/>
      <c r="BM394" s="47"/>
      <c r="BN394" s="47"/>
      <c r="BO394" s="47"/>
      <c r="BP394" s="47"/>
      <c r="BQ394" s="47"/>
      <c r="BR394" s="47"/>
      <c r="BS394" s="47"/>
      <c r="BT394" s="47"/>
      <c r="BU394" s="47"/>
      <c r="BV394" s="47"/>
      <c r="BW394" s="47"/>
      <c r="BX394" s="47"/>
      <c r="BY394" s="47"/>
      <c r="BZ394" s="47"/>
      <c r="CA394" s="47"/>
      <c r="CB394" s="47"/>
      <c r="CC394" s="47"/>
      <c r="CD394" s="47"/>
      <c r="CE394" s="47"/>
      <c r="CF394" s="47"/>
      <c r="CG394" s="47"/>
      <c r="CH394" s="47"/>
      <c r="CI394" s="47"/>
      <c r="CJ394" s="47"/>
      <c r="CK394" s="47"/>
      <c r="CL394" s="47"/>
      <c r="CM394" s="47"/>
      <c r="CN394" s="47"/>
      <c r="CO394" s="47"/>
      <c r="CP394" s="47"/>
      <c r="CQ394" s="47"/>
      <c r="CR394" s="47"/>
      <c r="CS394" s="47"/>
      <c r="CT394" s="47"/>
      <c r="CU394" s="47"/>
      <c r="CV394" s="47"/>
      <c r="CW394" s="47"/>
      <c r="CX394" s="47"/>
      <c r="CY394" s="47"/>
      <c r="CZ394" s="47"/>
      <c r="DA394" s="47"/>
      <c r="DB394" s="47"/>
      <c r="DC394" s="47"/>
      <c r="DD394" s="47"/>
      <c r="DE394" s="47"/>
      <c r="DF394" s="47"/>
      <c r="DG394" s="47"/>
      <c r="DH394" s="47"/>
      <c r="DI394" s="47"/>
      <c r="DJ394" s="47"/>
      <c r="DK394" s="47"/>
      <c r="DL394" s="47"/>
      <c r="DM394" s="47"/>
      <c r="DN394" s="47"/>
      <c r="DO394" s="47"/>
      <c r="DP394" s="47"/>
      <c r="DQ394" s="47"/>
      <c r="DR394" s="47"/>
      <c r="DS394" s="47"/>
      <c r="DT394" s="47"/>
      <c r="DU394" s="47"/>
      <c r="DV394" s="47"/>
      <c r="DW394" s="47"/>
      <c r="DX394" s="47"/>
      <c r="DY394" s="47"/>
      <c r="DZ394" s="47"/>
      <c r="EA394" s="47"/>
      <c r="EB394" s="47"/>
      <c r="EC394" s="47"/>
      <c r="ED394" s="47"/>
      <c r="EE394" s="47"/>
      <c r="EF394" s="47"/>
      <c r="EG394" s="47"/>
      <c r="EH394" s="47"/>
      <c r="EI394" s="47"/>
      <c r="EJ394" s="47"/>
      <c r="EK394" s="47"/>
      <c r="EL394" s="47"/>
      <c r="EM394" s="47"/>
      <c r="EN394" s="47"/>
      <c r="EO394" s="47"/>
      <c r="EP394" s="47"/>
      <c r="EQ394" s="47"/>
      <c r="ER394" s="47"/>
      <c r="ES394" s="47"/>
      <c r="ET394" s="47"/>
      <c r="EU394" s="47"/>
      <c r="EV394" s="47"/>
      <c r="EW394" s="47"/>
      <c r="EX394" s="47"/>
      <c r="EY394" s="47"/>
      <c r="EZ394" s="47"/>
      <c r="FA394" s="47"/>
      <c r="FB394" s="47"/>
      <c r="FC394" s="47"/>
      <c r="FD394" s="47"/>
      <c r="FE394" s="47"/>
      <c r="FF394" s="47"/>
      <c r="FG394" s="47"/>
      <c r="FH394" s="47"/>
      <c r="FI394" s="47"/>
      <c r="FJ394" s="47"/>
      <c r="FK394" s="47"/>
      <c r="FL394" s="47"/>
      <c r="FM394" s="47"/>
      <c r="FN394" s="47"/>
      <c r="FO394" s="47"/>
      <c r="FP394" s="47"/>
      <c r="FQ394" s="47"/>
      <c r="FR394" s="47"/>
      <c r="FS394" s="47"/>
      <c r="FT394" s="47"/>
      <c r="FU394" s="47"/>
      <c r="FV394" s="47"/>
      <c r="FW394" s="47"/>
      <c r="FX394" s="47"/>
      <c r="FY394" s="47"/>
      <c r="FZ394" s="47"/>
      <c r="GA394" s="47"/>
      <c r="GB394" s="47"/>
      <c r="GC394" s="47"/>
      <c r="GD394" s="47"/>
      <c r="GE394" s="47"/>
      <c r="GF394" s="47"/>
      <c r="GG394" s="47"/>
      <c r="GH394" s="47"/>
      <c r="GI394" s="47"/>
      <c r="GJ394" s="47"/>
      <c r="GK394" s="47"/>
      <c r="GL394" s="47"/>
      <c r="GM394" s="47"/>
      <c r="GN394" s="47"/>
      <c r="GO394" s="47"/>
      <c r="GP394" s="47"/>
      <c r="GQ394" s="47"/>
      <c r="GR394" s="47"/>
      <c r="GS394" s="47"/>
      <c r="GT394" s="47"/>
      <c r="GU394" s="47"/>
      <c r="GV394" s="47"/>
      <c r="GW394" s="47"/>
      <c r="GX394" s="47"/>
      <c r="GY394" s="47"/>
      <c r="GZ394" s="47"/>
      <c r="HA394" s="47"/>
      <c r="HB394" s="47"/>
      <c r="HC394" s="47"/>
      <c r="HD394" s="47"/>
      <c r="HE394" s="47"/>
      <c r="HF394" s="47"/>
      <c r="HG394" s="47"/>
      <c r="HH394" s="47"/>
      <c r="HI394" s="47"/>
      <c r="HJ394" s="47"/>
      <c r="HK394" s="47"/>
      <c r="HL394" s="47"/>
      <c r="HM394" s="47"/>
      <c r="HN394" s="47"/>
      <c r="HO394" s="47"/>
      <c r="HP394" s="47"/>
      <c r="HQ394" s="47"/>
      <c r="HR394" s="47"/>
      <c r="HS394" s="47"/>
      <c r="HT394" s="47"/>
      <c r="HU394" s="47"/>
      <c r="HV394" s="47"/>
      <c r="HW394" s="47"/>
      <c r="HX394" s="47"/>
      <c r="HY394" s="47"/>
      <c r="HZ394" s="47"/>
      <c r="IA394" s="47"/>
      <c r="IB394" s="47"/>
      <c r="IC394" s="47"/>
      <c r="ID394" s="47"/>
      <c r="IE394" s="47"/>
      <c r="IF394" s="47"/>
      <c r="IG394" s="47"/>
      <c r="IH394" s="47"/>
      <c r="II394" s="47"/>
      <c r="IJ394" s="47"/>
      <c r="IK394" s="47"/>
      <c r="IL394" s="47"/>
      <c r="IM394" s="47"/>
      <c r="IN394" s="47"/>
      <c r="IO394" s="47"/>
      <c r="IP394" s="47"/>
      <c r="IQ394" s="47"/>
      <c r="IR394" s="47"/>
      <c r="IS394" s="47"/>
      <c r="IT394" s="47"/>
      <c r="IU394" s="47"/>
      <c r="IV394" s="47"/>
      <c r="IW394" s="47"/>
      <c r="IX394" s="47"/>
      <c r="IY394" s="47"/>
      <c r="IZ394" s="47"/>
      <c r="JA394" s="47"/>
      <c r="JB394" s="47"/>
      <c r="JC394" s="47"/>
      <c r="JD394" s="47"/>
      <c r="JE394" s="47"/>
      <c r="JF394" s="47"/>
      <c r="JG394" s="47"/>
      <c r="JH394" s="47"/>
      <c r="JI394" s="47"/>
      <c r="JJ394" s="47"/>
      <c r="JK394" s="47"/>
      <c r="JL394" s="47"/>
      <c r="JM394" s="47"/>
      <c r="JN394" s="47"/>
      <c r="JO394" s="47"/>
      <c r="JP394" s="47"/>
      <c r="JQ394" s="47"/>
      <c r="JR394" s="47"/>
      <c r="JS394" s="47"/>
      <c r="JT394" s="47"/>
      <c r="JU394" s="47"/>
      <c r="JV394" s="47"/>
      <c r="JW394" s="47"/>
      <c r="JX394" s="47"/>
      <c r="JY394" s="47"/>
      <c r="JZ394" s="47"/>
      <c r="KA394" s="47"/>
      <c r="KB394" s="47"/>
      <c r="KC394" s="47"/>
      <c r="KD394" s="47"/>
      <c r="KE394" s="47"/>
      <c r="KF394" s="47"/>
      <c r="KG394" s="47"/>
      <c r="KH394" s="47"/>
      <c r="KI394" s="47"/>
      <c r="KJ394" s="47"/>
      <c r="KK394" s="47"/>
      <c r="KL394" s="47"/>
      <c r="KM394" s="47"/>
      <c r="KN394" s="47"/>
      <c r="KO394" s="47"/>
      <c r="KP394" s="47"/>
      <c r="KQ394" s="47"/>
      <c r="KR394" s="47"/>
      <c r="KS394" s="47"/>
      <c r="KT394" s="47"/>
      <c r="KU394" s="47"/>
      <c r="KV394" s="47"/>
      <c r="KW394" s="47"/>
      <c r="KX394" s="47"/>
      <c r="KY394" s="47"/>
      <c r="KZ394" s="47"/>
      <c r="LA394" s="47"/>
      <c r="LB394" s="47"/>
      <c r="LC394" s="47"/>
      <c r="LD394" s="47"/>
      <c r="LE394" s="47"/>
      <c r="LF394" s="47"/>
      <c r="LG394" s="47"/>
      <c r="LH394" s="47"/>
      <c r="LI394" s="47"/>
      <c r="LJ394" s="47"/>
      <c r="LK394" s="47"/>
      <c r="LL394" s="47"/>
      <c r="LM394" s="47"/>
      <c r="LN394" s="47"/>
      <c r="LO394" s="47"/>
      <c r="LP394" s="47"/>
      <c r="LQ394" s="47"/>
      <c r="LR394" s="47"/>
      <c r="LS394" s="47"/>
      <c r="LT394" s="47"/>
      <c r="LU394" s="47"/>
      <c r="LV394" s="47"/>
      <c r="LW394" s="47"/>
      <c r="LX394" s="47"/>
      <c r="LY394" s="47"/>
      <c r="LZ394" s="47"/>
      <c r="MA394" s="47"/>
      <c r="MB394" s="47"/>
      <c r="MC394" s="47"/>
      <c r="MD394" s="47"/>
      <c r="ME394" s="47"/>
      <c r="MF394" s="47"/>
      <c r="MG394" s="47"/>
      <c r="MH394" s="47"/>
      <c r="MI394" s="47"/>
      <c r="MJ394" s="47"/>
      <c r="MK394" s="47"/>
      <c r="ML394" s="47"/>
      <c r="MM394" s="47"/>
      <c r="MN394" s="47"/>
      <c r="MO394" s="47"/>
      <c r="MP394" s="47"/>
      <c r="MQ394" s="47"/>
      <c r="MR394" s="47"/>
      <c r="MS394" s="47"/>
      <c r="MT394" s="47"/>
      <c r="MU394" s="47"/>
      <c r="MV394" s="47"/>
      <c r="MW394" s="47"/>
      <c r="MX394" s="47"/>
      <c r="MY394" s="47"/>
      <c r="MZ394" s="47"/>
      <c r="NA394" s="47"/>
      <c r="NB394" s="47"/>
      <c r="NC394" s="47"/>
      <c r="ND394" s="47"/>
      <c r="NE394" s="47"/>
      <c r="NF394" s="47"/>
      <c r="NG394" s="47"/>
      <c r="NH394" s="47"/>
      <c r="NI394" s="47"/>
      <c r="NJ394" s="47"/>
      <c r="NK394" s="47"/>
      <c r="NL394" s="47"/>
      <c r="NM394" s="47"/>
      <c r="NN394" s="47"/>
      <c r="NO394" s="47"/>
      <c r="NP394" s="47"/>
      <c r="NQ394" s="47"/>
      <c r="NR394" s="47"/>
      <c r="NS394" s="47"/>
      <c r="NT394" s="47"/>
      <c r="NU394" s="47"/>
      <c r="NV394" s="47"/>
      <c r="NW394" s="47"/>
      <c r="NX394" s="47"/>
      <c r="NY394" s="47"/>
      <c r="NZ394" s="47"/>
      <c r="OA394" s="47"/>
      <c r="OB394" s="47"/>
      <c r="OC394" s="47"/>
      <c r="OD394" s="47"/>
      <c r="OE394" s="47"/>
      <c r="OF394" s="47"/>
      <c r="OG394" s="47"/>
      <c r="OH394" s="47"/>
      <c r="OI394" s="47"/>
      <c r="OJ394" s="47"/>
      <c r="OK394" s="47"/>
      <c r="OL394" s="47"/>
      <c r="OM394" s="47"/>
      <c r="ON394" s="47"/>
      <c r="OO394" s="47"/>
      <c r="OP394" s="47"/>
      <c r="OQ394" s="47"/>
      <c r="OR394" s="47"/>
      <c r="OS394" s="47"/>
      <c r="OT394" s="47"/>
      <c r="OU394" s="47"/>
      <c r="OV394" s="47"/>
      <c r="OW394" s="47"/>
      <c r="OX394" s="47"/>
      <c r="OY394" s="47"/>
      <c r="OZ394" s="47"/>
      <c r="PA394" s="47"/>
      <c r="PB394" s="47"/>
      <c r="PC394" s="47"/>
      <c r="PD394" s="47"/>
      <c r="PE394" s="47"/>
      <c r="PF394" s="47"/>
      <c r="PG394" s="47"/>
      <c r="PH394" s="47"/>
      <c r="PI394" s="47"/>
      <c r="PJ394" s="47"/>
      <c r="PK394" s="47"/>
      <c r="PL394" s="47"/>
      <c r="PM394" s="47"/>
      <c r="PN394" s="47"/>
      <c r="PO394" s="47"/>
      <c r="PP394" s="47"/>
      <c r="PQ394" s="47"/>
      <c r="PR394" s="47"/>
      <c r="PS394" s="47"/>
      <c r="PT394" s="47"/>
      <c r="PU394" s="47"/>
      <c r="PV394" s="47"/>
      <c r="PW394" s="47"/>
      <c r="PX394" s="47"/>
      <c r="PY394" s="47"/>
      <c r="PZ394" s="47"/>
      <c r="QA394" s="47"/>
      <c r="QB394" s="47"/>
      <c r="QC394" s="47"/>
      <c r="QD394" s="47"/>
      <c r="QE394" s="47"/>
      <c r="QF394" s="47"/>
      <c r="QG394" s="47"/>
      <c r="QH394" s="47"/>
      <c r="QI394" s="47"/>
      <c r="QJ394" s="47"/>
      <c r="QK394" s="47"/>
      <c r="QL394" s="47"/>
      <c r="QM394" s="47"/>
      <c r="QN394" s="47"/>
      <c r="QO394" s="47"/>
      <c r="QP394" s="47"/>
      <c r="QQ394" s="47"/>
      <c r="QR394" s="47"/>
      <c r="QS394" s="47"/>
      <c r="QT394" s="47"/>
      <c r="QU394" s="47"/>
      <c r="QV394" s="47"/>
      <c r="QW394" s="47"/>
      <c r="QX394" s="47"/>
      <c r="QY394" s="47"/>
      <c r="QZ394" s="47"/>
      <c r="RA394" s="47"/>
      <c r="RB394" s="47"/>
      <c r="RC394" s="47"/>
      <c r="RD394" s="47"/>
      <c r="RE394" s="47"/>
      <c r="RF394" s="47"/>
      <c r="RG394" s="47"/>
      <c r="RH394" s="47"/>
      <c r="RI394" s="47"/>
      <c r="RJ394" s="47"/>
      <c r="RK394" s="47"/>
      <c r="RL394" s="47"/>
      <c r="RM394" s="47"/>
      <c r="RN394" s="47"/>
      <c r="RO394" s="47"/>
      <c r="RP394" s="47"/>
      <c r="RQ394" s="47"/>
      <c r="RR394" s="47"/>
      <c r="RS394" s="47"/>
      <c r="RT394" s="47"/>
      <c r="RU394" s="47"/>
      <c r="RV394" s="47"/>
      <c r="RW394" s="47"/>
      <c r="RX394" s="47"/>
      <c r="RY394" s="47"/>
      <c r="RZ394" s="47"/>
      <c r="SA394" s="47"/>
    </row>
    <row r="395" spans="1:495" s="48" customFormat="1" ht="15" customHeight="1">
      <c r="A395" s="164"/>
      <c r="B395" s="166"/>
      <c r="C395" s="35" t="s">
        <v>6</v>
      </c>
      <c r="D395" s="20">
        <v>0</v>
      </c>
      <c r="E395" s="20">
        <v>0</v>
      </c>
      <c r="F395" s="20">
        <v>0</v>
      </c>
      <c r="G395" s="1">
        <v>0</v>
      </c>
      <c r="H395" s="85"/>
      <c r="I395" s="79"/>
      <c r="J395" s="88"/>
      <c r="K395" s="79"/>
      <c r="L395" s="75"/>
      <c r="M395" s="82"/>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c r="BC395" s="47"/>
      <c r="BD395" s="47"/>
      <c r="BE395" s="47"/>
      <c r="BF395" s="47"/>
      <c r="BG395" s="47"/>
      <c r="BH395" s="47"/>
      <c r="BI395" s="47"/>
      <c r="BJ395" s="47"/>
      <c r="BK395" s="47"/>
      <c r="BL395" s="47"/>
      <c r="BM395" s="47"/>
      <c r="BN395" s="47"/>
      <c r="BO395" s="47"/>
      <c r="BP395" s="47"/>
      <c r="BQ395" s="47"/>
      <c r="BR395" s="47"/>
      <c r="BS395" s="47"/>
      <c r="BT395" s="47"/>
      <c r="BU395" s="47"/>
      <c r="BV395" s="47"/>
      <c r="BW395" s="47"/>
      <c r="BX395" s="47"/>
      <c r="BY395" s="47"/>
      <c r="BZ395" s="47"/>
      <c r="CA395" s="47"/>
      <c r="CB395" s="47"/>
      <c r="CC395" s="47"/>
      <c r="CD395" s="47"/>
      <c r="CE395" s="47"/>
      <c r="CF395" s="47"/>
      <c r="CG395" s="47"/>
      <c r="CH395" s="47"/>
      <c r="CI395" s="47"/>
      <c r="CJ395" s="47"/>
      <c r="CK395" s="47"/>
      <c r="CL395" s="47"/>
      <c r="CM395" s="47"/>
      <c r="CN395" s="47"/>
      <c r="CO395" s="47"/>
      <c r="CP395" s="47"/>
      <c r="CQ395" s="47"/>
      <c r="CR395" s="47"/>
      <c r="CS395" s="47"/>
      <c r="CT395" s="47"/>
      <c r="CU395" s="47"/>
      <c r="CV395" s="47"/>
      <c r="CW395" s="47"/>
      <c r="CX395" s="47"/>
      <c r="CY395" s="47"/>
      <c r="CZ395" s="47"/>
      <c r="DA395" s="47"/>
      <c r="DB395" s="47"/>
      <c r="DC395" s="47"/>
      <c r="DD395" s="47"/>
      <c r="DE395" s="47"/>
      <c r="DF395" s="47"/>
      <c r="DG395" s="47"/>
      <c r="DH395" s="47"/>
      <c r="DI395" s="47"/>
      <c r="DJ395" s="47"/>
      <c r="DK395" s="47"/>
      <c r="DL395" s="47"/>
      <c r="DM395" s="47"/>
      <c r="DN395" s="47"/>
      <c r="DO395" s="47"/>
      <c r="DP395" s="47"/>
      <c r="DQ395" s="47"/>
      <c r="DR395" s="47"/>
      <c r="DS395" s="47"/>
      <c r="DT395" s="47"/>
      <c r="DU395" s="47"/>
      <c r="DV395" s="47"/>
      <c r="DW395" s="47"/>
      <c r="DX395" s="47"/>
      <c r="DY395" s="47"/>
      <c r="DZ395" s="47"/>
      <c r="EA395" s="47"/>
      <c r="EB395" s="47"/>
      <c r="EC395" s="47"/>
      <c r="ED395" s="47"/>
      <c r="EE395" s="47"/>
      <c r="EF395" s="47"/>
      <c r="EG395" s="47"/>
      <c r="EH395" s="47"/>
      <c r="EI395" s="47"/>
      <c r="EJ395" s="47"/>
      <c r="EK395" s="47"/>
      <c r="EL395" s="47"/>
      <c r="EM395" s="47"/>
      <c r="EN395" s="47"/>
      <c r="EO395" s="47"/>
      <c r="EP395" s="47"/>
      <c r="EQ395" s="47"/>
      <c r="ER395" s="47"/>
      <c r="ES395" s="47"/>
      <c r="ET395" s="47"/>
      <c r="EU395" s="47"/>
      <c r="EV395" s="47"/>
      <c r="EW395" s="47"/>
      <c r="EX395" s="47"/>
      <c r="EY395" s="47"/>
      <c r="EZ395" s="47"/>
      <c r="FA395" s="47"/>
      <c r="FB395" s="47"/>
      <c r="FC395" s="47"/>
      <c r="FD395" s="47"/>
      <c r="FE395" s="47"/>
      <c r="FF395" s="47"/>
      <c r="FG395" s="47"/>
      <c r="FH395" s="47"/>
      <c r="FI395" s="47"/>
      <c r="FJ395" s="47"/>
      <c r="FK395" s="47"/>
      <c r="FL395" s="47"/>
      <c r="FM395" s="47"/>
      <c r="FN395" s="47"/>
      <c r="FO395" s="47"/>
      <c r="FP395" s="47"/>
      <c r="FQ395" s="47"/>
      <c r="FR395" s="47"/>
      <c r="FS395" s="47"/>
      <c r="FT395" s="47"/>
      <c r="FU395" s="47"/>
      <c r="FV395" s="47"/>
      <c r="FW395" s="47"/>
      <c r="FX395" s="47"/>
      <c r="FY395" s="47"/>
      <c r="FZ395" s="47"/>
      <c r="GA395" s="47"/>
      <c r="GB395" s="47"/>
      <c r="GC395" s="47"/>
      <c r="GD395" s="47"/>
      <c r="GE395" s="47"/>
      <c r="GF395" s="47"/>
      <c r="GG395" s="47"/>
      <c r="GH395" s="47"/>
      <c r="GI395" s="47"/>
      <c r="GJ395" s="47"/>
      <c r="GK395" s="47"/>
      <c r="GL395" s="47"/>
      <c r="GM395" s="47"/>
      <c r="GN395" s="47"/>
      <c r="GO395" s="47"/>
      <c r="GP395" s="47"/>
      <c r="GQ395" s="47"/>
      <c r="GR395" s="47"/>
      <c r="GS395" s="47"/>
      <c r="GT395" s="47"/>
      <c r="GU395" s="47"/>
      <c r="GV395" s="47"/>
      <c r="GW395" s="47"/>
      <c r="GX395" s="47"/>
      <c r="GY395" s="47"/>
      <c r="GZ395" s="47"/>
      <c r="HA395" s="47"/>
      <c r="HB395" s="47"/>
      <c r="HC395" s="47"/>
      <c r="HD395" s="47"/>
      <c r="HE395" s="47"/>
      <c r="HF395" s="47"/>
      <c r="HG395" s="47"/>
      <c r="HH395" s="47"/>
      <c r="HI395" s="47"/>
      <c r="HJ395" s="47"/>
      <c r="HK395" s="47"/>
      <c r="HL395" s="47"/>
      <c r="HM395" s="47"/>
      <c r="HN395" s="47"/>
      <c r="HO395" s="47"/>
      <c r="HP395" s="47"/>
      <c r="HQ395" s="47"/>
      <c r="HR395" s="47"/>
      <c r="HS395" s="47"/>
      <c r="HT395" s="47"/>
      <c r="HU395" s="47"/>
      <c r="HV395" s="47"/>
      <c r="HW395" s="47"/>
      <c r="HX395" s="47"/>
      <c r="HY395" s="47"/>
      <c r="HZ395" s="47"/>
      <c r="IA395" s="47"/>
      <c r="IB395" s="47"/>
      <c r="IC395" s="47"/>
      <c r="ID395" s="47"/>
      <c r="IE395" s="47"/>
      <c r="IF395" s="47"/>
      <c r="IG395" s="47"/>
      <c r="IH395" s="47"/>
      <c r="II395" s="47"/>
      <c r="IJ395" s="47"/>
      <c r="IK395" s="47"/>
      <c r="IL395" s="47"/>
      <c r="IM395" s="47"/>
      <c r="IN395" s="47"/>
      <c r="IO395" s="47"/>
      <c r="IP395" s="47"/>
      <c r="IQ395" s="47"/>
      <c r="IR395" s="47"/>
      <c r="IS395" s="47"/>
      <c r="IT395" s="47"/>
      <c r="IU395" s="47"/>
      <c r="IV395" s="47"/>
      <c r="IW395" s="47"/>
      <c r="IX395" s="47"/>
      <c r="IY395" s="47"/>
      <c r="IZ395" s="47"/>
      <c r="JA395" s="47"/>
      <c r="JB395" s="47"/>
      <c r="JC395" s="47"/>
      <c r="JD395" s="47"/>
      <c r="JE395" s="47"/>
      <c r="JF395" s="47"/>
      <c r="JG395" s="47"/>
      <c r="JH395" s="47"/>
      <c r="JI395" s="47"/>
      <c r="JJ395" s="47"/>
      <c r="JK395" s="47"/>
      <c r="JL395" s="47"/>
      <c r="JM395" s="47"/>
      <c r="JN395" s="47"/>
      <c r="JO395" s="47"/>
      <c r="JP395" s="47"/>
      <c r="JQ395" s="47"/>
      <c r="JR395" s="47"/>
      <c r="JS395" s="47"/>
      <c r="JT395" s="47"/>
      <c r="JU395" s="47"/>
      <c r="JV395" s="47"/>
      <c r="JW395" s="47"/>
      <c r="JX395" s="47"/>
      <c r="JY395" s="47"/>
      <c r="JZ395" s="47"/>
      <c r="KA395" s="47"/>
      <c r="KB395" s="47"/>
      <c r="KC395" s="47"/>
      <c r="KD395" s="47"/>
      <c r="KE395" s="47"/>
      <c r="KF395" s="47"/>
      <c r="KG395" s="47"/>
      <c r="KH395" s="47"/>
      <c r="KI395" s="47"/>
      <c r="KJ395" s="47"/>
      <c r="KK395" s="47"/>
      <c r="KL395" s="47"/>
      <c r="KM395" s="47"/>
      <c r="KN395" s="47"/>
      <c r="KO395" s="47"/>
      <c r="KP395" s="47"/>
      <c r="KQ395" s="47"/>
      <c r="KR395" s="47"/>
      <c r="KS395" s="47"/>
      <c r="KT395" s="47"/>
      <c r="KU395" s="47"/>
      <c r="KV395" s="47"/>
      <c r="KW395" s="47"/>
      <c r="KX395" s="47"/>
      <c r="KY395" s="47"/>
      <c r="KZ395" s="47"/>
      <c r="LA395" s="47"/>
      <c r="LB395" s="47"/>
      <c r="LC395" s="47"/>
      <c r="LD395" s="47"/>
      <c r="LE395" s="47"/>
      <c r="LF395" s="47"/>
      <c r="LG395" s="47"/>
      <c r="LH395" s="47"/>
      <c r="LI395" s="47"/>
      <c r="LJ395" s="47"/>
      <c r="LK395" s="47"/>
      <c r="LL395" s="47"/>
      <c r="LM395" s="47"/>
      <c r="LN395" s="47"/>
      <c r="LO395" s="47"/>
      <c r="LP395" s="47"/>
      <c r="LQ395" s="47"/>
      <c r="LR395" s="47"/>
      <c r="LS395" s="47"/>
      <c r="LT395" s="47"/>
      <c r="LU395" s="47"/>
      <c r="LV395" s="47"/>
      <c r="LW395" s="47"/>
      <c r="LX395" s="47"/>
      <c r="LY395" s="47"/>
      <c r="LZ395" s="47"/>
      <c r="MA395" s="47"/>
      <c r="MB395" s="47"/>
      <c r="MC395" s="47"/>
      <c r="MD395" s="47"/>
      <c r="ME395" s="47"/>
      <c r="MF395" s="47"/>
      <c r="MG395" s="47"/>
      <c r="MH395" s="47"/>
      <c r="MI395" s="47"/>
      <c r="MJ395" s="47"/>
      <c r="MK395" s="47"/>
      <c r="ML395" s="47"/>
      <c r="MM395" s="47"/>
      <c r="MN395" s="47"/>
      <c r="MO395" s="47"/>
      <c r="MP395" s="47"/>
      <c r="MQ395" s="47"/>
      <c r="MR395" s="47"/>
      <c r="MS395" s="47"/>
      <c r="MT395" s="47"/>
      <c r="MU395" s="47"/>
      <c r="MV395" s="47"/>
      <c r="MW395" s="47"/>
      <c r="MX395" s="47"/>
      <c r="MY395" s="47"/>
      <c r="MZ395" s="47"/>
      <c r="NA395" s="47"/>
      <c r="NB395" s="47"/>
      <c r="NC395" s="47"/>
      <c r="ND395" s="47"/>
      <c r="NE395" s="47"/>
      <c r="NF395" s="47"/>
      <c r="NG395" s="47"/>
      <c r="NH395" s="47"/>
      <c r="NI395" s="47"/>
      <c r="NJ395" s="47"/>
      <c r="NK395" s="47"/>
      <c r="NL395" s="47"/>
      <c r="NM395" s="47"/>
      <c r="NN395" s="47"/>
      <c r="NO395" s="47"/>
      <c r="NP395" s="47"/>
      <c r="NQ395" s="47"/>
      <c r="NR395" s="47"/>
      <c r="NS395" s="47"/>
      <c r="NT395" s="47"/>
      <c r="NU395" s="47"/>
      <c r="NV395" s="47"/>
      <c r="NW395" s="47"/>
      <c r="NX395" s="47"/>
      <c r="NY395" s="47"/>
      <c r="NZ395" s="47"/>
      <c r="OA395" s="47"/>
      <c r="OB395" s="47"/>
      <c r="OC395" s="47"/>
      <c r="OD395" s="47"/>
      <c r="OE395" s="47"/>
      <c r="OF395" s="47"/>
      <c r="OG395" s="47"/>
      <c r="OH395" s="47"/>
      <c r="OI395" s="47"/>
      <c r="OJ395" s="47"/>
      <c r="OK395" s="47"/>
      <c r="OL395" s="47"/>
      <c r="OM395" s="47"/>
      <c r="ON395" s="47"/>
      <c r="OO395" s="47"/>
      <c r="OP395" s="47"/>
      <c r="OQ395" s="47"/>
      <c r="OR395" s="47"/>
      <c r="OS395" s="47"/>
      <c r="OT395" s="47"/>
      <c r="OU395" s="47"/>
      <c r="OV395" s="47"/>
      <c r="OW395" s="47"/>
      <c r="OX395" s="47"/>
      <c r="OY395" s="47"/>
      <c r="OZ395" s="47"/>
      <c r="PA395" s="47"/>
      <c r="PB395" s="47"/>
      <c r="PC395" s="47"/>
      <c r="PD395" s="47"/>
      <c r="PE395" s="47"/>
      <c r="PF395" s="47"/>
      <c r="PG395" s="47"/>
      <c r="PH395" s="47"/>
      <c r="PI395" s="47"/>
      <c r="PJ395" s="47"/>
      <c r="PK395" s="47"/>
      <c r="PL395" s="47"/>
      <c r="PM395" s="47"/>
      <c r="PN395" s="47"/>
      <c r="PO395" s="47"/>
      <c r="PP395" s="47"/>
      <c r="PQ395" s="47"/>
      <c r="PR395" s="47"/>
      <c r="PS395" s="47"/>
      <c r="PT395" s="47"/>
      <c r="PU395" s="47"/>
      <c r="PV395" s="47"/>
      <c r="PW395" s="47"/>
      <c r="PX395" s="47"/>
      <c r="PY395" s="47"/>
      <c r="PZ395" s="47"/>
      <c r="QA395" s="47"/>
      <c r="QB395" s="47"/>
      <c r="QC395" s="47"/>
      <c r="QD395" s="47"/>
      <c r="QE395" s="47"/>
      <c r="QF395" s="47"/>
      <c r="QG395" s="47"/>
      <c r="QH395" s="47"/>
      <c r="QI395" s="47"/>
      <c r="QJ395" s="47"/>
      <c r="QK395" s="47"/>
      <c r="QL395" s="47"/>
      <c r="QM395" s="47"/>
      <c r="QN395" s="47"/>
      <c r="QO395" s="47"/>
      <c r="QP395" s="47"/>
      <c r="QQ395" s="47"/>
      <c r="QR395" s="47"/>
      <c r="QS395" s="47"/>
      <c r="QT395" s="47"/>
      <c r="QU395" s="47"/>
      <c r="QV395" s="47"/>
      <c r="QW395" s="47"/>
      <c r="QX395" s="47"/>
      <c r="QY395" s="47"/>
      <c r="QZ395" s="47"/>
      <c r="RA395" s="47"/>
      <c r="RB395" s="47"/>
      <c r="RC395" s="47"/>
      <c r="RD395" s="47"/>
      <c r="RE395" s="47"/>
      <c r="RF395" s="47"/>
      <c r="RG395" s="47"/>
      <c r="RH395" s="47"/>
      <c r="RI395" s="47"/>
      <c r="RJ395" s="47"/>
      <c r="RK395" s="47"/>
      <c r="RL395" s="47"/>
      <c r="RM395" s="47"/>
      <c r="RN395" s="47"/>
      <c r="RO395" s="47"/>
      <c r="RP395" s="47"/>
      <c r="RQ395" s="47"/>
      <c r="RR395" s="47"/>
      <c r="RS395" s="47"/>
      <c r="RT395" s="47"/>
      <c r="RU395" s="47"/>
      <c r="RV395" s="47"/>
      <c r="RW395" s="47"/>
      <c r="RX395" s="47"/>
      <c r="RY395" s="47"/>
      <c r="RZ395" s="47"/>
      <c r="SA395" s="47"/>
    </row>
    <row r="396" spans="1:495" s="48" customFormat="1" ht="15" customHeight="1">
      <c r="A396" s="164"/>
      <c r="B396" s="166"/>
      <c r="C396" s="35" t="s">
        <v>7</v>
      </c>
      <c r="D396" s="20">
        <v>0</v>
      </c>
      <c r="E396" s="20">
        <v>0</v>
      </c>
      <c r="F396" s="20">
        <v>0</v>
      </c>
      <c r="G396" s="1">
        <v>0</v>
      </c>
      <c r="H396" s="85"/>
      <c r="I396" s="79"/>
      <c r="J396" s="88"/>
      <c r="K396" s="79"/>
      <c r="L396" s="75"/>
      <c r="M396" s="82"/>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c r="BA396" s="47"/>
      <c r="BB396" s="47"/>
      <c r="BC396" s="47"/>
      <c r="BD396" s="47"/>
      <c r="BE396" s="47"/>
      <c r="BF396" s="47"/>
      <c r="BG396" s="47"/>
      <c r="BH396" s="47"/>
      <c r="BI396" s="47"/>
      <c r="BJ396" s="47"/>
      <c r="BK396" s="47"/>
      <c r="BL396" s="47"/>
      <c r="BM396" s="47"/>
      <c r="BN396" s="47"/>
      <c r="BO396" s="47"/>
      <c r="BP396" s="47"/>
      <c r="BQ396" s="47"/>
      <c r="BR396" s="47"/>
      <c r="BS396" s="47"/>
      <c r="BT396" s="47"/>
      <c r="BU396" s="47"/>
      <c r="BV396" s="47"/>
      <c r="BW396" s="47"/>
      <c r="BX396" s="47"/>
      <c r="BY396" s="47"/>
      <c r="BZ396" s="47"/>
      <c r="CA396" s="47"/>
      <c r="CB396" s="47"/>
      <c r="CC396" s="47"/>
      <c r="CD396" s="47"/>
      <c r="CE396" s="47"/>
      <c r="CF396" s="47"/>
      <c r="CG396" s="47"/>
      <c r="CH396" s="47"/>
      <c r="CI396" s="47"/>
      <c r="CJ396" s="47"/>
      <c r="CK396" s="47"/>
      <c r="CL396" s="47"/>
      <c r="CM396" s="47"/>
      <c r="CN396" s="47"/>
      <c r="CO396" s="47"/>
      <c r="CP396" s="47"/>
      <c r="CQ396" s="47"/>
      <c r="CR396" s="47"/>
      <c r="CS396" s="47"/>
      <c r="CT396" s="47"/>
      <c r="CU396" s="47"/>
      <c r="CV396" s="47"/>
      <c r="CW396" s="47"/>
      <c r="CX396" s="47"/>
      <c r="CY396" s="47"/>
      <c r="CZ396" s="47"/>
      <c r="DA396" s="47"/>
      <c r="DB396" s="47"/>
      <c r="DC396" s="47"/>
      <c r="DD396" s="47"/>
      <c r="DE396" s="47"/>
      <c r="DF396" s="47"/>
      <c r="DG396" s="47"/>
      <c r="DH396" s="47"/>
      <c r="DI396" s="47"/>
      <c r="DJ396" s="47"/>
      <c r="DK396" s="47"/>
      <c r="DL396" s="47"/>
      <c r="DM396" s="47"/>
      <c r="DN396" s="47"/>
      <c r="DO396" s="47"/>
      <c r="DP396" s="47"/>
      <c r="DQ396" s="47"/>
      <c r="DR396" s="47"/>
      <c r="DS396" s="47"/>
      <c r="DT396" s="47"/>
      <c r="DU396" s="47"/>
      <c r="DV396" s="47"/>
      <c r="DW396" s="47"/>
      <c r="DX396" s="47"/>
      <c r="DY396" s="47"/>
      <c r="DZ396" s="47"/>
      <c r="EA396" s="47"/>
      <c r="EB396" s="47"/>
      <c r="EC396" s="47"/>
      <c r="ED396" s="47"/>
      <c r="EE396" s="47"/>
      <c r="EF396" s="47"/>
      <c r="EG396" s="47"/>
      <c r="EH396" s="47"/>
      <c r="EI396" s="47"/>
      <c r="EJ396" s="47"/>
      <c r="EK396" s="47"/>
      <c r="EL396" s="47"/>
      <c r="EM396" s="47"/>
      <c r="EN396" s="47"/>
      <c r="EO396" s="47"/>
      <c r="EP396" s="47"/>
      <c r="EQ396" s="47"/>
      <c r="ER396" s="47"/>
      <c r="ES396" s="47"/>
      <c r="ET396" s="47"/>
      <c r="EU396" s="47"/>
      <c r="EV396" s="47"/>
      <c r="EW396" s="47"/>
      <c r="EX396" s="47"/>
      <c r="EY396" s="47"/>
      <c r="EZ396" s="47"/>
      <c r="FA396" s="47"/>
      <c r="FB396" s="47"/>
      <c r="FC396" s="47"/>
      <c r="FD396" s="47"/>
      <c r="FE396" s="47"/>
      <c r="FF396" s="47"/>
      <c r="FG396" s="47"/>
      <c r="FH396" s="47"/>
      <c r="FI396" s="47"/>
      <c r="FJ396" s="47"/>
      <c r="FK396" s="47"/>
      <c r="FL396" s="47"/>
      <c r="FM396" s="47"/>
      <c r="FN396" s="47"/>
      <c r="FO396" s="47"/>
      <c r="FP396" s="47"/>
      <c r="FQ396" s="47"/>
      <c r="FR396" s="47"/>
      <c r="FS396" s="47"/>
      <c r="FT396" s="47"/>
      <c r="FU396" s="47"/>
      <c r="FV396" s="47"/>
      <c r="FW396" s="47"/>
      <c r="FX396" s="47"/>
      <c r="FY396" s="47"/>
      <c r="FZ396" s="47"/>
      <c r="GA396" s="47"/>
      <c r="GB396" s="47"/>
      <c r="GC396" s="47"/>
      <c r="GD396" s="47"/>
      <c r="GE396" s="47"/>
      <c r="GF396" s="47"/>
      <c r="GG396" s="47"/>
      <c r="GH396" s="47"/>
      <c r="GI396" s="47"/>
      <c r="GJ396" s="47"/>
      <c r="GK396" s="47"/>
      <c r="GL396" s="47"/>
      <c r="GM396" s="47"/>
      <c r="GN396" s="47"/>
      <c r="GO396" s="47"/>
      <c r="GP396" s="47"/>
      <c r="GQ396" s="47"/>
      <c r="GR396" s="47"/>
      <c r="GS396" s="47"/>
      <c r="GT396" s="47"/>
      <c r="GU396" s="47"/>
      <c r="GV396" s="47"/>
      <c r="GW396" s="47"/>
      <c r="GX396" s="47"/>
      <c r="GY396" s="47"/>
      <c r="GZ396" s="47"/>
      <c r="HA396" s="47"/>
      <c r="HB396" s="47"/>
      <c r="HC396" s="47"/>
      <c r="HD396" s="47"/>
      <c r="HE396" s="47"/>
      <c r="HF396" s="47"/>
      <c r="HG396" s="47"/>
      <c r="HH396" s="47"/>
      <c r="HI396" s="47"/>
      <c r="HJ396" s="47"/>
      <c r="HK396" s="47"/>
      <c r="HL396" s="47"/>
      <c r="HM396" s="47"/>
      <c r="HN396" s="47"/>
      <c r="HO396" s="47"/>
      <c r="HP396" s="47"/>
      <c r="HQ396" s="47"/>
      <c r="HR396" s="47"/>
      <c r="HS396" s="47"/>
      <c r="HT396" s="47"/>
      <c r="HU396" s="47"/>
      <c r="HV396" s="47"/>
      <c r="HW396" s="47"/>
      <c r="HX396" s="47"/>
      <c r="HY396" s="47"/>
      <c r="HZ396" s="47"/>
      <c r="IA396" s="47"/>
      <c r="IB396" s="47"/>
      <c r="IC396" s="47"/>
      <c r="ID396" s="47"/>
      <c r="IE396" s="47"/>
      <c r="IF396" s="47"/>
      <c r="IG396" s="47"/>
      <c r="IH396" s="47"/>
      <c r="II396" s="47"/>
      <c r="IJ396" s="47"/>
      <c r="IK396" s="47"/>
      <c r="IL396" s="47"/>
      <c r="IM396" s="47"/>
      <c r="IN396" s="47"/>
      <c r="IO396" s="47"/>
      <c r="IP396" s="47"/>
      <c r="IQ396" s="47"/>
      <c r="IR396" s="47"/>
      <c r="IS396" s="47"/>
      <c r="IT396" s="47"/>
      <c r="IU396" s="47"/>
      <c r="IV396" s="47"/>
      <c r="IW396" s="47"/>
      <c r="IX396" s="47"/>
      <c r="IY396" s="47"/>
      <c r="IZ396" s="47"/>
      <c r="JA396" s="47"/>
      <c r="JB396" s="47"/>
      <c r="JC396" s="47"/>
      <c r="JD396" s="47"/>
      <c r="JE396" s="47"/>
      <c r="JF396" s="47"/>
      <c r="JG396" s="47"/>
      <c r="JH396" s="47"/>
      <c r="JI396" s="47"/>
      <c r="JJ396" s="47"/>
      <c r="JK396" s="47"/>
      <c r="JL396" s="47"/>
      <c r="JM396" s="47"/>
      <c r="JN396" s="47"/>
      <c r="JO396" s="47"/>
      <c r="JP396" s="47"/>
      <c r="JQ396" s="47"/>
      <c r="JR396" s="47"/>
      <c r="JS396" s="47"/>
      <c r="JT396" s="47"/>
      <c r="JU396" s="47"/>
      <c r="JV396" s="47"/>
      <c r="JW396" s="47"/>
      <c r="JX396" s="47"/>
      <c r="JY396" s="47"/>
      <c r="JZ396" s="47"/>
      <c r="KA396" s="47"/>
      <c r="KB396" s="47"/>
      <c r="KC396" s="47"/>
      <c r="KD396" s="47"/>
      <c r="KE396" s="47"/>
      <c r="KF396" s="47"/>
      <c r="KG396" s="47"/>
      <c r="KH396" s="47"/>
      <c r="KI396" s="47"/>
      <c r="KJ396" s="47"/>
      <c r="KK396" s="47"/>
      <c r="KL396" s="47"/>
      <c r="KM396" s="47"/>
      <c r="KN396" s="47"/>
      <c r="KO396" s="47"/>
      <c r="KP396" s="47"/>
      <c r="KQ396" s="47"/>
      <c r="KR396" s="47"/>
      <c r="KS396" s="47"/>
      <c r="KT396" s="47"/>
      <c r="KU396" s="47"/>
      <c r="KV396" s="47"/>
      <c r="KW396" s="47"/>
      <c r="KX396" s="47"/>
      <c r="KY396" s="47"/>
      <c r="KZ396" s="47"/>
      <c r="LA396" s="47"/>
      <c r="LB396" s="47"/>
      <c r="LC396" s="47"/>
      <c r="LD396" s="47"/>
      <c r="LE396" s="47"/>
      <c r="LF396" s="47"/>
      <c r="LG396" s="47"/>
      <c r="LH396" s="47"/>
      <c r="LI396" s="47"/>
      <c r="LJ396" s="47"/>
      <c r="LK396" s="47"/>
      <c r="LL396" s="47"/>
      <c r="LM396" s="47"/>
      <c r="LN396" s="47"/>
      <c r="LO396" s="47"/>
      <c r="LP396" s="47"/>
      <c r="LQ396" s="47"/>
      <c r="LR396" s="47"/>
      <c r="LS396" s="47"/>
      <c r="LT396" s="47"/>
      <c r="LU396" s="47"/>
      <c r="LV396" s="47"/>
      <c r="LW396" s="47"/>
      <c r="LX396" s="47"/>
      <c r="LY396" s="47"/>
      <c r="LZ396" s="47"/>
      <c r="MA396" s="47"/>
      <c r="MB396" s="47"/>
      <c r="MC396" s="47"/>
      <c r="MD396" s="47"/>
      <c r="ME396" s="47"/>
      <c r="MF396" s="47"/>
      <c r="MG396" s="47"/>
      <c r="MH396" s="47"/>
      <c r="MI396" s="47"/>
      <c r="MJ396" s="47"/>
      <c r="MK396" s="47"/>
      <c r="ML396" s="47"/>
      <c r="MM396" s="47"/>
      <c r="MN396" s="47"/>
      <c r="MO396" s="47"/>
      <c r="MP396" s="47"/>
      <c r="MQ396" s="47"/>
      <c r="MR396" s="47"/>
      <c r="MS396" s="47"/>
      <c r="MT396" s="47"/>
      <c r="MU396" s="47"/>
      <c r="MV396" s="47"/>
      <c r="MW396" s="47"/>
      <c r="MX396" s="47"/>
      <c r="MY396" s="47"/>
      <c r="MZ396" s="47"/>
      <c r="NA396" s="47"/>
      <c r="NB396" s="47"/>
      <c r="NC396" s="47"/>
      <c r="ND396" s="47"/>
      <c r="NE396" s="47"/>
      <c r="NF396" s="47"/>
      <c r="NG396" s="47"/>
      <c r="NH396" s="47"/>
      <c r="NI396" s="47"/>
      <c r="NJ396" s="47"/>
      <c r="NK396" s="47"/>
      <c r="NL396" s="47"/>
      <c r="NM396" s="47"/>
      <c r="NN396" s="47"/>
      <c r="NO396" s="47"/>
      <c r="NP396" s="47"/>
      <c r="NQ396" s="47"/>
      <c r="NR396" s="47"/>
      <c r="NS396" s="47"/>
      <c r="NT396" s="47"/>
      <c r="NU396" s="47"/>
      <c r="NV396" s="47"/>
      <c r="NW396" s="47"/>
      <c r="NX396" s="47"/>
      <c r="NY396" s="47"/>
      <c r="NZ396" s="47"/>
      <c r="OA396" s="47"/>
      <c r="OB396" s="47"/>
      <c r="OC396" s="47"/>
      <c r="OD396" s="47"/>
      <c r="OE396" s="47"/>
      <c r="OF396" s="47"/>
      <c r="OG396" s="47"/>
      <c r="OH396" s="47"/>
      <c r="OI396" s="47"/>
      <c r="OJ396" s="47"/>
      <c r="OK396" s="47"/>
      <c r="OL396" s="47"/>
      <c r="OM396" s="47"/>
      <c r="ON396" s="47"/>
      <c r="OO396" s="47"/>
      <c r="OP396" s="47"/>
      <c r="OQ396" s="47"/>
      <c r="OR396" s="47"/>
      <c r="OS396" s="47"/>
      <c r="OT396" s="47"/>
      <c r="OU396" s="47"/>
      <c r="OV396" s="47"/>
      <c r="OW396" s="47"/>
      <c r="OX396" s="47"/>
      <c r="OY396" s="47"/>
      <c r="OZ396" s="47"/>
      <c r="PA396" s="47"/>
      <c r="PB396" s="47"/>
      <c r="PC396" s="47"/>
      <c r="PD396" s="47"/>
      <c r="PE396" s="47"/>
      <c r="PF396" s="47"/>
      <c r="PG396" s="47"/>
      <c r="PH396" s="47"/>
      <c r="PI396" s="47"/>
      <c r="PJ396" s="47"/>
      <c r="PK396" s="47"/>
      <c r="PL396" s="47"/>
      <c r="PM396" s="47"/>
      <c r="PN396" s="47"/>
      <c r="PO396" s="47"/>
      <c r="PP396" s="47"/>
      <c r="PQ396" s="47"/>
      <c r="PR396" s="47"/>
      <c r="PS396" s="47"/>
      <c r="PT396" s="47"/>
      <c r="PU396" s="47"/>
      <c r="PV396" s="47"/>
      <c r="PW396" s="47"/>
      <c r="PX396" s="47"/>
      <c r="PY396" s="47"/>
      <c r="PZ396" s="47"/>
      <c r="QA396" s="47"/>
      <c r="QB396" s="47"/>
      <c r="QC396" s="47"/>
      <c r="QD396" s="47"/>
      <c r="QE396" s="47"/>
      <c r="QF396" s="47"/>
      <c r="QG396" s="47"/>
      <c r="QH396" s="47"/>
      <c r="QI396" s="47"/>
      <c r="QJ396" s="47"/>
      <c r="QK396" s="47"/>
      <c r="QL396" s="47"/>
      <c r="QM396" s="47"/>
      <c r="QN396" s="47"/>
      <c r="QO396" s="47"/>
      <c r="QP396" s="47"/>
      <c r="QQ396" s="47"/>
      <c r="QR396" s="47"/>
      <c r="QS396" s="47"/>
      <c r="QT396" s="47"/>
      <c r="QU396" s="47"/>
      <c r="QV396" s="47"/>
      <c r="QW396" s="47"/>
      <c r="QX396" s="47"/>
      <c r="QY396" s="47"/>
      <c r="QZ396" s="47"/>
      <c r="RA396" s="47"/>
      <c r="RB396" s="47"/>
      <c r="RC396" s="47"/>
      <c r="RD396" s="47"/>
      <c r="RE396" s="47"/>
      <c r="RF396" s="47"/>
      <c r="RG396" s="47"/>
      <c r="RH396" s="47"/>
      <c r="RI396" s="47"/>
      <c r="RJ396" s="47"/>
      <c r="RK396" s="47"/>
      <c r="RL396" s="47"/>
      <c r="RM396" s="47"/>
      <c r="RN396" s="47"/>
      <c r="RO396" s="47"/>
      <c r="RP396" s="47"/>
      <c r="RQ396" s="47"/>
      <c r="RR396" s="47"/>
      <c r="RS396" s="47"/>
      <c r="RT396" s="47"/>
      <c r="RU396" s="47"/>
      <c r="RV396" s="47"/>
      <c r="RW396" s="47"/>
      <c r="RX396" s="47"/>
      <c r="RY396" s="47"/>
      <c r="RZ396" s="47"/>
      <c r="SA396" s="47"/>
    </row>
    <row r="397" spans="1:495" s="48" customFormat="1" ht="39" customHeight="1">
      <c r="A397" s="164"/>
      <c r="B397" s="166"/>
      <c r="C397" s="35" t="s">
        <v>8</v>
      </c>
      <c r="D397" s="20">
        <v>0</v>
      </c>
      <c r="E397" s="20">
        <v>0</v>
      </c>
      <c r="F397" s="20">
        <v>0</v>
      </c>
      <c r="G397" s="1">
        <v>0</v>
      </c>
      <c r="H397" s="86"/>
      <c r="I397" s="80"/>
      <c r="J397" s="89"/>
      <c r="K397" s="80"/>
      <c r="L397" s="75"/>
      <c r="M397" s="83"/>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c r="BA397" s="47"/>
      <c r="BB397" s="47"/>
      <c r="BC397" s="47"/>
      <c r="BD397" s="47"/>
      <c r="BE397" s="47"/>
      <c r="BF397" s="47"/>
      <c r="BG397" s="47"/>
      <c r="BH397" s="47"/>
      <c r="BI397" s="47"/>
      <c r="BJ397" s="47"/>
      <c r="BK397" s="47"/>
      <c r="BL397" s="47"/>
      <c r="BM397" s="47"/>
      <c r="BN397" s="47"/>
      <c r="BO397" s="47"/>
      <c r="BP397" s="47"/>
      <c r="BQ397" s="47"/>
      <c r="BR397" s="47"/>
      <c r="BS397" s="47"/>
      <c r="BT397" s="47"/>
      <c r="BU397" s="47"/>
      <c r="BV397" s="47"/>
      <c r="BW397" s="47"/>
      <c r="BX397" s="47"/>
      <c r="BY397" s="47"/>
      <c r="BZ397" s="47"/>
      <c r="CA397" s="47"/>
      <c r="CB397" s="47"/>
      <c r="CC397" s="47"/>
      <c r="CD397" s="47"/>
      <c r="CE397" s="47"/>
      <c r="CF397" s="47"/>
      <c r="CG397" s="47"/>
      <c r="CH397" s="47"/>
      <c r="CI397" s="47"/>
      <c r="CJ397" s="47"/>
      <c r="CK397" s="47"/>
      <c r="CL397" s="47"/>
      <c r="CM397" s="47"/>
      <c r="CN397" s="47"/>
      <c r="CO397" s="47"/>
      <c r="CP397" s="47"/>
      <c r="CQ397" s="47"/>
      <c r="CR397" s="47"/>
      <c r="CS397" s="47"/>
      <c r="CT397" s="47"/>
      <c r="CU397" s="47"/>
      <c r="CV397" s="47"/>
      <c r="CW397" s="47"/>
      <c r="CX397" s="47"/>
      <c r="CY397" s="47"/>
      <c r="CZ397" s="47"/>
      <c r="DA397" s="47"/>
      <c r="DB397" s="47"/>
      <c r="DC397" s="47"/>
      <c r="DD397" s="47"/>
      <c r="DE397" s="47"/>
      <c r="DF397" s="47"/>
      <c r="DG397" s="47"/>
      <c r="DH397" s="47"/>
      <c r="DI397" s="47"/>
      <c r="DJ397" s="47"/>
      <c r="DK397" s="47"/>
      <c r="DL397" s="47"/>
      <c r="DM397" s="47"/>
      <c r="DN397" s="47"/>
      <c r="DO397" s="47"/>
      <c r="DP397" s="47"/>
      <c r="DQ397" s="47"/>
      <c r="DR397" s="47"/>
      <c r="DS397" s="47"/>
      <c r="DT397" s="47"/>
      <c r="DU397" s="47"/>
      <c r="DV397" s="47"/>
      <c r="DW397" s="47"/>
      <c r="DX397" s="47"/>
      <c r="DY397" s="47"/>
      <c r="DZ397" s="47"/>
      <c r="EA397" s="47"/>
      <c r="EB397" s="47"/>
      <c r="EC397" s="47"/>
      <c r="ED397" s="47"/>
      <c r="EE397" s="47"/>
      <c r="EF397" s="47"/>
      <c r="EG397" s="47"/>
      <c r="EH397" s="47"/>
      <c r="EI397" s="47"/>
      <c r="EJ397" s="47"/>
      <c r="EK397" s="47"/>
      <c r="EL397" s="47"/>
      <c r="EM397" s="47"/>
      <c r="EN397" s="47"/>
      <c r="EO397" s="47"/>
      <c r="EP397" s="47"/>
      <c r="EQ397" s="47"/>
      <c r="ER397" s="47"/>
      <c r="ES397" s="47"/>
      <c r="ET397" s="47"/>
      <c r="EU397" s="47"/>
      <c r="EV397" s="47"/>
      <c r="EW397" s="47"/>
      <c r="EX397" s="47"/>
      <c r="EY397" s="47"/>
      <c r="EZ397" s="47"/>
      <c r="FA397" s="47"/>
      <c r="FB397" s="47"/>
      <c r="FC397" s="47"/>
      <c r="FD397" s="47"/>
      <c r="FE397" s="47"/>
      <c r="FF397" s="47"/>
      <c r="FG397" s="47"/>
      <c r="FH397" s="47"/>
      <c r="FI397" s="47"/>
      <c r="FJ397" s="47"/>
      <c r="FK397" s="47"/>
      <c r="FL397" s="47"/>
      <c r="FM397" s="47"/>
      <c r="FN397" s="47"/>
      <c r="FO397" s="47"/>
      <c r="FP397" s="47"/>
      <c r="FQ397" s="47"/>
      <c r="FR397" s="47"/>
      <c r="FS397" s="47"/>
      <c r="FT397" s="47"/>
      <c r="FU397" s="47"/>
      <c r="FV397" s="47"/>
      <c r="FW397" s="47"/>
      <c r="FX397" s="47"/>
      <c r="FY397" s="47"/>
      <c r="FZ397" s="47"/>
      <c r="GA397" s="47"/>
      <c r="GB397" s="47"/>
      <c r="GC397" s="47"/>
      <c r="GD397" s="47"/>
      <c r="GE397" s="47"/>
      <c r="GF397" s="47"/>
      <c r="GG397" s="47"/>
      <c r="GH397" s="47"/>
      <c r="GI397" s="47"/>
      <c r="GJ397" s="47"/>
      <c r="GK397" s="47"/>
      <c r="GL397" s="47"/>
      <c r="GM397" s="47"/>
      <c r="GN397" s="47"/>
      <c r="GO397" s="47"/>
      <c r="GP397" s="47"/>
      <c r="GQ397" s="47"/>
      <c r="GR397" s="47"/>
      <c r="GS397" s="47"/>
      <c r="GT397" s="47"/>
      <c r="GU397" s="47"/>
      <c r="GV397" s="47"/>
      <c r="GW397" s="47"/>
      <c r="GX397" s="47"/>
      <c r="GY397" s="47"/>
      <c r="GZ397" s="47"/>
      <c r="HA397" s="47"/>
      <c r="HB397" s="47"/>
      <c r="HC397" s="47"/>
      <c r="HD397" s="47"/>
      <c r="HE397" s="47"/>
      <c r="HF397" s="47"/>
      <c r="HG397" s="47"/>
      <c r="HH397" s="47"/>
      <c r="HI397" s="47"/>
      <c r="HJ397" s="47"/>
      <c r="HK397" s="47"/>
      <c r="HL397" s="47"/>
      <c r="HM397" s="47"/>
      <c r="HN397" s="47"/>
      <c r="HO397" s="47"/>
      <c r="HP397" s="47"/>
      <c r="HQ397" s="47"/>
      <c r="HR397" s="47"/>
      <c r="HS397" s="47"/>
      <c r="HT397" s="47"/>
      <c r="HU397" s="47"/>
      <c r="HV397" s="47"/>
      <c r="HW397" s="47"/>
      <c r="HX397" s="47"/>
      <c r="HY397" s="47"/>
      <c r="HZ397" s="47"/>
      <c r="IA397" s="47"/>
      <c r="IB397" s="47"/>
      <c r="IC397" s="47"/>
      <c r="ID397" s="47"/>
      <c r="IE397" s="47"/>
      <c r="IF397" s="47"/>
      <c r="IG397" s="47"/>
      <c r="IH397" s="47"/>
      <c r="II397" s="47"/>
      <c r="IJ397" s="47"/>
      <c r="IK397" s="47"/>
      <c r="IL397" s="47"/>
      <c r="IM397" s="47"/>
      <c r="IN397" s="47"/>
      <c r="IO397" s="47"/>
      <c r="IP397" s="47"/>
      <c r="IQ397" s="47"/>
      <c r="IR397" s="47"/>
      <c r="IS397" s="47"/>
      <c r="IT397" s="47"/>
      <c r="IU397" s="47"/>
      <c r="IV397" s="47"/>
      <c r="IW397" s="47"/>
      <c r="IX397" s="47"/>
      <c r="IY397" s="47"/>
      <c r="IZ397" s="47"/>
      <c r="JA397" s="47"/>
      <c r="JB397" s="47"/>
      <c r="JC397" s="47"/>
      <c r="JD397" s="47"/>
      <c r="JE397" s="47"/>
      <c r="JF397" s="47"/>
      <c r="JG397" s="47"/>
      <c r="JH397" s="47"/>
      <c r="JI397" s="47"/>
      <c r="JJ397" s="47"/>
      <c r="JK397" s="47"/>
      <c r="JL397" s="47"/>
      <c r="JM397" s="47"/>
      <c r="JN397" s="47"/>
      <c r="JO397" s="47"/>
      <c r="JP397" s="47"/>
      <c r="JQ397" s="47"/>
      <c r="JR397" s="47"/>
      <c r="JS397" s="47"/>
      <c r="JT397" s="47"/>
      <c r="JU397" s="47"/>
      <c r="JV397" s="47"/>
      <c r="JW397" s="47"/>
      <c r="JX397" s="47"/>
      <c r="JY397" s="47"/>
      <c r="JZ397" s="47"/>
      <c r="KA397" s="47"/>
      <c r="KB397" s="47"/>
      <c r="KC397" s="47"/>
      <c r="KD397" s="47"/>
      <c r="KE397" s="47"/>
      <c r="KF397" s="47"/>
      <c r="KG397" s="47"/>
      <c r="KH397" s="47"/>
      <c r="KI397" s="47"/>
      <c r="KJ397" s="47"/>
      <c r="KK397" s="47"/>
      <c r="KL397" s="47"/>
      <c r="KM397" s="47"/>
      <c r="KN397" s="47"/>
      <c r="KO397" s="47"/>
      <c r="KP397" s="47"/>
      <c r="KQ397" s="47"/>
      <c r="KR397" s="47"/>
      <c r="KS397" s="47"/>
      <c r="KT397" s="47"/>
      <c r="KU397" s="47"/>
      <c r="KV397" s="47"/>
      <c r="KW397" s="47"/>
      <c r="KX397" s="47"/>
      <c r="KY397" s="47"/>
      <c r="KZ397" s="47"/>
      <c r="LA397" s="47"/>
      <c r="LB397" s="47"/>
      <c r="LC397" s="47"/>
      <c r="LD397" s="47"/>
      <c r="LE397" s="47"/>
      <c r="LF397" s="47"/>
      <c r="LG397" s="47"/>
      <c r="LH397" s="47"/>
      <c r="LI397" s="47"/>
      <c r="LJ397" s="47"/>
      <c r="LK397" s="47"/>
      <c r="LL397" s="47"/>
      <c r="LM397" s="47"/>
      <c r="LN397" s="47"/>
      <c r="LO397" s="47"/>
      <c r="LP397" s="47"/>
      <c r="LQ397" s="47"/>
      <c r="LR397" s="47"/>
      <c r="LS397" s="47"/>
      <c r="LT397" s="47"/>
      <c r="LU397" s="47"/>
      <c r="LV397" s="47"/>
      <c r="LW397" s="47"/>
      <c r="LX397" s="47"/>
      <c r="LY397" s="47"/>
      <c r="LZ397" s="47"/>
      <c r="MA397" s="47"/>
      <c r="MB397" s="47"/>
      <c r="MC397" s="47"/>
      <c r="MD397" s="47"/>
      <c r="ME397" s="47"/>
      <c r="MF397" s="47"/>
      <c r="MG397" s="47"/>
      <c r="MH397" s="47"/>
      <c r="MI397" s="47"/>
      <c r="MJ397" s="47"/>
      <c r="MK397" s="47"/>
      <c r="ML397" s="47"/>
      <c r="MM397" s="47"/>
      <c r="MN397" s="47"/>
      <c r="MO397" s="47"/>
      <c r="MP397" s="47"/>
      <c r="MQ397" s="47"/>
      <c r="MR397" s="47"/>
      <c r="MS397" s="47"/>
      <c r="MT397" s="47"/>
      <c r="MU397" s="47"/>
      <c r="MV397" s="47"/>
      <c r="MW397" s="47"/>
      <c r="MX397" s="47"/>
      <c r="MY397" s="47"/>
      <c r="MZ397" s="47"/>
      <c r="NA397" s="47"/>
      <c r="NB397" s="47"/>
      <c r="NC397" s="47"/>
      <c r="ND397" s="47"/>
      <c r="NE397" s="47"/>
      <c r="NF397" s="47"/>
      <c r="NG397" s="47"/>
      <c r="NH397" s="47"/>
      <c r="NI397" s="47"/>
      <c r="NJ397" s="47"/>
      <c r="NK397" s="47"/>
      <c r="NL397" s="47"/>
      <c r="NM397" s="47"/>
      <c r="NN397" s="47"/>
      <c r="NO397" s="47"/>
      <c r="NP397" s="47"/>
      <c r="NQ397" s="47"/>
      <c r="NR397" s="47"/>
      <c r="NS397" s="47"/>
      <c r="NT397" s="47"/>
      <c r="NU397" s="47"/>
      <c r="NV397" s="47"/>
      <c r="NW397" s="47"/>
      <c r="NX397" s="47"/>
      <c r="NY397" s="47"/>
      <c r="NZ397" s="47"/>
      <c r="OA397" s="47"/>
      <c r="OB397" s="47"/>
      <c r="OC397" s="47"/>
      <c r="OD397" s="47"/>
      <c r="OE397" s="47"/>
      <c r="OF397" s="47"/>
      <c r="OG397" s="47"/>
      <c r="OH397" s="47"/>
      <c r="OI397" s="47"/>
      <c r="OJ397" s="47"/>
      <c r="OK397" s="47"/>
      <c r="OL397" s="47"/>
      <c r="OM397" s="47"/>
      <c r="ON397" s="47"/>
      <c r="OO397" s="47"/>
      <c r="OP397" s="47"/>
      <c r="OQ397" s="47"/>
      <c r="OR397" s="47"/>
      <c r="OS397" s="47"/>
      <c r="OT397" s="47"/>
      <c r="OU397" s="47"/>
      <c r="OV397" s="47"/>
      <c r="OW397" s="47"/>
      <c r="OX397" s="47"/>
      <c r="OY397" s="47"/>
      <c r="OZ397" s="47"/>
      <c r="PA397" s="47"/>
      <c r="PB397" s="47"/>
      <c r="PC397" s="47"/>
      <c r="PD397" s="47"/>
      <c r="PE397" s="47"/>
      <c r="PF397" s="47"/>
      <c r="PG397" s="47"/>
      <c r="PH397" s="47"/>
      <c r="PI397" s="47"/>
      <c r="PJ397" s="47"/>
      <c r="PK397" s="47"/>
      <c r="PL397" s="47"/>
      <c r="PM397" s="47"/>
      <c r="PN397" s="47"/>
      <c r="PO397" s="47"/>
      <c r="PP397" s="47"/>
      <c r="PQ397" s="47"/>
      <c r="PR397" s="47"/>
      <c r="PS397" s="47"/>
      <c r="PT397" s="47"/>
      <c r="PU397" s="47"/>
      <c r="PV397" s="47"/>
      <c r="PW397" s="47"/>
      <c r="PX397" s="47"/>
      <c r="PY397" s="47"/>
      <c r="PZ397" s="47"/>
      <c r="QA397" s="47"/>
      <c r="QB397" s="47"/>
      <c r="QC397" s="47"/>
      <c r="QD397" s="47"/>
      <c r="QE397" s="47"/>
      <c r="QF397" s="47"/>
      <c r="QG397" s="47"/>
      <c r="QH397" s="47"/>
      <c r="QI397" s="47"/>
      <c r="QJ397" s="47"/>
      <c r="QK397" s="47"/>
      <c r="QL397" s="47"/>
      <c r="QM397" s="47"/>
      <c r="QN397" s="47"/>
      <c r="QO397" s="47"/>
      <c r="QP397" s="47"/>
      <c r="QQ397" s="47"/>
      <c r="QR397" s="47"/>
      <c r="QS397" s="47"/>
      <c r="QT397" s="47"/>
      <c r="QU397" s="47"/>
      <c r="QV397" s="47"/>
      <c r="QW397" s="47"/>
      <c r="QX397" s="47"/>
      <c r="QY397" s="47"/>
      <c r="QZ397" s="47"/>
      <c r="RA397" s="47"/>
      <c r="RB397" s="47"/>
      <c r="RC397" s="47"/>
      <c r="RD397" s="47"/>
      <c r="RE397" s="47"/>
      <c r="RF397" s="47"/>
      <c r="RG397" s="47"/>
      <c r="RH397" s="47"/>
      <c r="RI397" s="47"/>
      <c r="RJ397" s="47"/>
      <c r="RK397" s="47"/>
      <c r="RL397" s="47"/>
      <c r="RM397" s="47"/>
      <c r="RN397" s="47"/>
      <c r="RO397" s="47"/>
      <c r="RP397" s="47"/>
      <c r="RQ397" s="47"/>
      <c r="RR397" s="47"/>
      <c r="RS397" s="47"/>
      <c r="RT397" s="47"/>
      <c r="RU397" s="47"/>
      <c r="RV397" s="47"/>
      <c r="RW397" s="47"/>
      <c r="RX397" s="47"/>
      <c r="RY397" s="47"/>
      <c r="RZ397" s="47"/>
      <c r="SA397" s="47"/>
    </row>
    <row r="398" spans="1:495" s="48" customFormat="1" ht="15" customHeight="1">
      <c r="A398" s="174" t="s">
        <v>274</v>
      </c>
      <c r="B398" s="95" t="s">
        <v>275</v>
      </c>
      <c r="C398" s="36" t="s">
        <v>4</v>
      </c>
      <c r="D398" s="20">
        <f>SUM(D399:D402)</f>
        <v>660</v>
      </c>
      <c r="E398" s="20">
        <f t="shared" ref="E398:F398" si="142">SUM(E399:E402)</f>
        <v>0</v>
      </c>
      <c r="F398" s="20">
        <f t="shared" si="142"/>
        <v>0</v>
      </c>
      <c r="G398" s="1">
        <f>E398/D398</f>
        <v>0</v>
      </c>
      <c r="H398" s="94" t="s">
        <v>280</v>
      </c>
      <c r="I398" s="94" t="s">
        <v>281</v>
      </c>
      <c r="J398" s="87" t="s">
        <v>146</v>
      </c>
      <c r="K398" s="78" t="s">
        <v>51</v>
      </c>
      <c r="L398" s="78" t="s">
        <v>282</v>
      </c>
      <c r="M398" s="81">
        <v>809</v>
      </c>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c r="BA398" s="47"/>
      <c r="BB398" s="47"/>
      <c r="BC398" s="47"/>
      <c r="BD398" s="47"/>
      <c r="BE398" s="47"/>
      <c r="BF398" s="47"/>
      <c r="BG398" s="47"/>
      <c r="BH398" s="47"/>
      <c r="BI398" s="47"/>
      <c r="BJ398" s="47"/>
      <c r="BK398" s="47"/>
      <c r="BL398" s="47"/>
      <c r="BM398" s="47"/>
      <c r="BN398" s="47"/>
      <c r="BO398" s="47"/>
      <c r="BP398" s="47"/>
      <c r="BQ398" s="47"/>
      <c r="BR398" s="47"/>
      <c r="BS398" s="47"/>
      <c r="BT398" s="47"/>
      <c r="BU398" s="47"/>
      <c r="BV398" s="47"/>
      <c r="BW398" s="47"/>
      <c r="BX398" s="47"/>
      <c r="BY398" s="47"/>
      <c r="BZ398" s="47"/>
      <c r="CA398" s="47"/>
      <c r="CB398" s="47"/>
      <c r="CC398" s="47"/>
      <c r="CD398" s="47"/>
      <c r="CE398" s="47"/>
      <c r="CF398" s="47"/>
      <c r="CG398" s="47"/>
      <c r="CH398" s="47"/>
      <c r="CI398" s="47"/>
      <c r="CJ398" s="47"/>
      <c r="CK398" s="47"/>
      <c r="CL398" s="47"/>
      <c r="CM398" s="47"/>
      <c r="CN398" s="47"/>
      <c r="CO398" s="47"/>
      <c r="CP398" s="47"/>
      <c r="CQ398" s="47"/>
      <c r="CR398" s="47"/>
      <c r="CS398" s="47"/>
      <c r="CT398" s="47"/>
      <c r="CU398" s="47"/>
      <c r="CV398" s="47"/>
      <c r="CW398" s="47"/>
      <c r="CX398" s="47"/>
      <c r="CY398" s="47"/>
      <c r="CZ398" s="47"/>
      <c r="DA398" s="47"/>
      <c r="DB398" s="47"/>
      <c r="DC398" s="47"/>
      <c r="DD398" s="47"/>
      <c r="DE398" s="47"/>
      <c r="DF398" s="47"/>
      <c r="DG398" s="47"/>
      <c r="DH398" s="47"/>
      <c r="DI398" s="47"/>
      <c r="DJ398" s="47"/>
      <c r="DK398" s="47"/>
      <c r="DL398" s="47"/>
      <c r="DM398" s="47"/>
      <c r="DN398" s="47"/>
      <c r="DO398" s="47"/>
      <c r="DP398" s="47"/>
      <c r="DQ398" s="47"/>
      <c r="DR398" s="47"/>
      <c r="DS398" s="47"/>
      <c r="DT398" s="47"/>
      <c r="DU398" s="47"/>
      <c r="DV398" s="47"/>
      <c r="DW398" s="47"/>
      <c r="DX398" s="47"/>
      <c r="DY398" s="47"/>
      <c r="DZ398" s="47"/>
      <c r="EA398" s="47"/>
      <c r="EB398" s="47"/>
      <c r="EC398" s="47"/>
      <c r="ED398" s="47"/>
      <c r="EE398" s="47"/>
      <c r="EF398" s="47"/>
      <c r="EG398" s="47"/>
      <c r="EH398" s="47"/>
      <c r="EI398" s="47"/>
      <c r="EJ398" s="47"/>
      <c r="EK398" s="47"/>
      <c r="EL398" s="47"/>
      <c r="EM398" s="47"/>
      <c r="EN398" s="47"/>
      <c r="EO398" s="47"/>
      <c r="EP398" s="47"/>
      <c r="EQ398" s="47"/>
      <c r="ER398" s="47"/>
      <c r="ES398" s="47"/>
      <c r="ET398" s="47"/>
      <c r="EU398" s="47"/>
      <c r="EV398" s="47"/>
      <c r="EW398" s="47"/>
      <c r="EX398" s="47"/>
      <c r="EY398" s="47"/>
      <c r="EZ398" s="47"/>
      <c r="FA398" s="47"/>
      <c r="FB398" s="47"/>
      <c r="FC398" s="47"/>
      <c r="FD398" s="47"/>
      <c r="FE398" s="47"/>
      <c r="FF398" s="47"/>
      <c r="FG398" s="47"/>
      <c r="FH398" s="47"/>
      <c r="FI398" s="47"/>
      <c r="FJ398" s="47"/>
      <c r="FK398" s="47"/>
      <c r="FL398" s="47"/>
      <c r="FM398" s="47"/>
      <c r="FN398" s="47"/>
      <c r="FO398" s="47"/>
      <c r="FP398" s="47"/>
      <c r="FQ398" s="47"/>
      <c r="FR398" s="47"/>
      <c r="FS398" s="47"/>
      <c r="FT398" s="47"/>
      <c r="FU398" s="47"/>
      <c r="FV398" s="47"/>
      <c r="FW398" s="47"/>
      <c r="FX398" s="47"/>
      <c r="FY398" s="47"/>
      <c r="FZ398" s="47"/>
      <c r="GA398" s="47"/>
      <c r="GB398" s="47"/>
      <c r="GC398" s="47"/>
      <c r="GD398" s="47"/>
      <c r="GE398" s="47"/>
      <c r="GF398" s="47"/>
      <c r="GG398" s="47"/>
      <c r="GH398" s="47"/>
      <c r="GI398" s="47"/>
      <c r="GJ398" s="47"/>
      <c r="GK398" s="47"/>
      <c r="GL398" s="47"/>
      <c r="GM398" s="47"/>
      <c r="GN398" s="47"/>
      <c r="GO398" s="47"/>
      <c r="GP398" s="47"/>
      <c r="GQ398" s="47"/>
      <c r="GR398" s="47"/>
      <c r="GS398" s="47"/>
      <c r="GT398" s="47"/>
      <c r="GU398" s="47"/>
      <c r="GV398" s="47"/>
      <c r="GW398" s="47"/>
      <c r="GX398" s="47"/>
      <c r="GY398" s="47"/>
      <c r="GZ398" s="47"/>
      <c r="HA398" s="47"/>
      <c r="HB398" s="47"/>
      <c r="HC398" s="47"/>
      <c r="HD398" s="47"/>
      <c r="HE398" s="47"/>
      <c r="HF398" s="47"/>
      <c r="HG398" s="47"/>
      <c r="HH398" s="47"/>
      <c r="HI398" s="47"/>
      <c r="HJ398" s="47"/>
      <c r="HK398" s="47"/>
      <c r="HL398" s="47"/>
      <c r="HM398" s="47"/>
      <c r="HN398" s="47"/>
      <c r="HO398" s="47"/>
      <c r="HP398" s="47"/>
      <c r="HQ398" s="47"/>
      <c r="HR398" s="47"/>
      <c r="HS398" s="47"/>
      <c r="HT398" s="47"/>
      <c r="HU398" s="47"/>
      <c r="HV398" s="47"/>
      <c r="HW398" s="47"/>
      <c r="HX398" s="47"/>
      <c r="HY398" s="47"/>
      <c r="HZ398" s="47"/>
      <c r="IA398" s="47"/>
      <c r="IB398" s="47"/>
      <c r="IC398" s="47"/>
      <c r="ID398" s="47"/>
      <c r="IE398" s="47"/>
      <c r="IF398" s="47"/>
      <c r="IG398" s="47"/>
      <c r="IH398" s="47"/>
      <c r="II398" s="47"/>
      <c r="IJ398" s="47"/>
      <c r="IK398" s="47"/>
      <c r="IL398" s="47"/>
      <c r="IM398" s="47"/>
      <c r="IN398" s="47"/>
      <c r="IO398" s="47"/>
      <c r="IP398" s="47"/>
      <c r="IQ398" s="47"/>
      <c r="IR398" s="47"/>
      <c r="IS398" s="47"/>
      <c r="IT398" s="47"/>
      <c r="IU398" s="47"/>
      <c r="IV398" s="47"/>
      <c r="IW398" s="47"/>
      <c r="IX398" s="47"/>
      <c r="IY398" s="47"/>
      <c r="IZ398" s="47"/>
      <c r="JA398" s="47"/>
      <c r="JB398" s="47"/>
      <c r="JC398" s="47"/>
      <c r="JD398" s="47"/>
      <c r="JE398" s="47"/>
      <c r="JF398" s="47"/>
      <c r="JG398" s="47"/>
      <c r="JH398" s="47"/>
      <c r="JI398" s="47"/>
      <c r="JJ398" s="47"/>
      <c r="JK398" s="47"/>
      <c r="JL398" s="47"/>
      <c r="JM398" s="47"/>
      <c r="JN398" s="47"/>
      <c r="JO398" s="47"/>
      <c r="JP398" s="47"/>
      <c r="JQ398" s="47"/>
      <c r="JR398" s="47"/>
      <c r="JS398" s="47"/>
      <c r="JT398" s="47"/>
      <c r="JU398" s="47"/>
      <c r="JV398" s="47"/>
      <c r="JW398" s="47"/>
      <c r="JX398" s="47"/>
      <c r="JY398" s="47"/>
      <c r="JZ398" s="47"/>
      <c r="KA398" s="47"/>
      <c r="KB398" s="47"/>
      <c r="KC398" s="47"/>
      <c r="KD398" s="47"/>
      <c r="KE398" s="47"/>
      <c r="KF398" s="47"/>
      <c r="KG398" s="47"/>
      <c r="KH398" s="47"/>
      <c r="KI398" s="47"/>
      <c r="KJ398" s="47"/>
      <c r="KK398" s="47"/>
      <c r="KL398" s="47"/>
      <c r="KM398" s="47"/>
      <c r="KN398" s="47"/>
      <c r="KO398" s="47"/>
      <c r="KP398" s="47"/>
      <c r="KQ398" s="47"/>
      <c r="KR398" s="47"/>
      <c r="KS398" s="47"/>
      <c r="KT398" s="47"/>
      <c r="KU398" s="47"/>
      <c r="KV398" s="47"/>
      <c r="KW398" s="47"/>
      <c r="KX398" s="47"/>
      <c r="KY398" s="47"/>
      <c r="KZ398" s="47"/>
      <c r="LA398" s="47"/>
      <c r="LB398" s="47"/>
      <c r="LC398" s="47"/>
      <c r="LD398" s="47"/>
      <c r="LE398" s="47"/>
      <c r="LF398" s="47"/>
      <c r="LG398" s="47"/>
      <c r="LH398" s="47"/>
      <c r="LI398" s="47"/>
      <c r="LJ398" s="47"/>
      <c r="LK398" s="47"/>
      <c r="LL398" s="47"/>
      <c r="LM398" s="47"/>
      <c r="LN398" s="47"/>
      <c r="LO398" s="47"/>
      <c r="LP398" s="47"/>
      <c r="LQ398" s="47"/>
      <c r="LR398" s="47"/>
      <c r="LS398" s="47"/>
      <c r="LT398" s="47"/>
      <c r="LU398" s="47"/>
      <c r="LV398" s="47"/>
      <c r="LW398" s="47"/>
      <c r="LX398" s="47"/>
      <c r="LY398" s="47"/>
      <c r="LZ398" s="47"/>
      <c r="MA398" s="47"/>
      <c r="MB398" s="47"/>
      <c r="MC398" s="47"/>
      <c r="MD398" s="47"/>
      <c r="ME398" s="47"/>
      <c r="MF398" s="47"/>
      <c r="MG398" s="47"/>
      <c r="MH398" s="47"/>
      <c r="MI398" s="47"/>
      <c r="MJ398" s="47"/>
      <c r="MK398" s="47"/>
      <c r="ML398" s="47"/>
      <c r="MM398" s="47"/>
      <c r="MN398" s="47"/>
      <c r="MO398" s="47"/>
      <c r="MP398" s="47"/>
      <c r="MQ398" s="47"/>
      <c r="MR398" s="47"/>
      <c r="MS398" s="47"/>
      <c r="MT398" s="47"/>
      <c r="MU398" s="47"/>
      <c r="MV398" s="47"/>
      <c r="MW398" s="47"/>
      <c r="MX398" s="47"/>
      <c r="MY398" s="47"/>
      <c r="MZ398" s="47"/>
      <c r="NA398" s="47"/>
      <c r="NB398" s="47"/>
      <c r="NC398" s="47"/>
      <c r="ND398" s="47"/>
      <c r="NE398" s="47"/>
      <c r="NF398" s="47"/>
      <c r="NG398" s="47"/>
      <c r="NH398" s="47"/>
      <c r="NI398" s="47"/>
      <c r="NJ398" s="47"/>
      <c r="NK398" s="47"/>
      <c r="NL398" s="47"/>
      <c r="NM398" s="47"/>
      <c r="NN398" s="47"/>
      <c r="NO398" s="47"/>
      <c r="NP398" s="47"/>
      <c r="NQ398" s="47"/>
      <c r="NR398" s="47"/>
      <c r="NS398" s="47"/>
      <c r="NT398" s="47"/>
      <c r="NU398" s="47"/>
      <c r="NV398" s="47"/>
      <c r="NW398" s="47"/>
      <c r="NX398" s="47"/>
      <c r="NY398" s="47"/>
      <c r="NZ398" s="47"/>
      <c r="OA398" s="47"/>
      <c r="OB398" s="47"/>
      <c r="OC398" s="47"/>
      <c r="OD398" s="47"/>
      <c r="OE398" s="47"/>
      <c r="OF398" s="47"/>
      <c r="OG398" s="47"/>
      <c r="OH398" s="47"/>
      <c r="OI398" s="47"/>
      <c r="OJ398" s="47"/>
      <c r="OK398" s="47"/>
      <c r="OL398" s="47"/>
      <c r="OM398" s="47"/>
      <c r="ON398" s="47"/>
      <c r="OO398" s="47"/>
      <c r="OP398" s="47"/>
      <c r="OQ398" s="47"/>
      <c r="OR398" s="47"/>
      <c r="OS398" s="47"/>
      <c r="OT398" s="47"/>
      <c r="OU398" s="47"/>
      <c r="OV398" s="47"/>
      <c r="OW398" s="47"/>
      <c r="OX398" s="47"/>
      <c r="OY398" s="47"/>
      <c r="OZ398" s="47"/>
      <c r="PA398" s="47"/>
      <c r="PB398" s="47"/>
      <c r="PC398" s="47"/>
      <c r="PD398" s="47"/>
      <c r="PE398" s="47"/>
      <c r="PF398" s="47"/>
      <c r="PG398" s="47"/>
      <c r="PH398" s="47"/>
      <c r="PI398" s="47"/>
      <c r="PJ398" s="47"/>
      <c r="PK398" s="47"/>
      <c r="PL398" s="47"/>
      <c r="PM398" s="47"/>
      <c r="PN398" s="47"/>
      <c r="PO398" s="47"/>
      <c r="PP398" s="47"/>
      <c r="PQ398" s="47"/>
      <c r="PR398" s="47"/>
      <c r="PS398" s="47"/>
      <c r="PT398" s="47"/>
      <c r="PU398" s="47"/>
      <c r="PV398" s="47"/>
      <c r="PW398" s="47"/>
      <c r="PX398" s="47"/>
      <c r="PY398" s="47"/>
      <c r="PZ398" s="47"/>
      <c r="QA398" s="47"/>
      <c r="QB398" s="47"/>
      <c r="QC398" s="47"/>
      <c r="QD398" s="47"/>
      <c r="QE398" s="47"/>
      <c r="QF398" s="47"/>
      <c r="QG398" s="47"/>
      <c r="QH398" s="47"/>
      <c r="QI398" s="47"/>
      <c r="QJ398" s="47"/>
      <c r="QK398" s="47"/>
      <c r="QL398" s="47"/>
      <c r="QM398" s="47"/>
      <c r="QN398" s="47"/>
      <c r="QO398" s="47"/>
      <c r="QP398" s="47"/>
      <c r="QQ398" s="47"/>
      <c r="QR398" s="47"/>
      <c r="QS398" s="47"/>
      <c r="QT398" s="47"/>
      <c r="QU398" s="47"/>
      <c r="QV398" s="47"/>
      <c r="QW398" s="47"/>
      <c r="QX398" s="47"/>
      <c r="QY398" s="47"/>
      <c r="QZ398" s="47"/>
      <c r="RA398" s="47"/>
      <c r="RB398" s="47"/>
      <c r="RC398" s="47"/>
      <c r="RD398" s="47"/>
      <c r="RE398" s="47"/>
      <c r="RF398" s="47"/>
      <c r="RG398" s="47"/>
      <c r="RH398" s="47"/>
      <c r="RI398" s="47"/>
      <c r="RJ398" s="47"/>
      <c r="RK398" s="47"/>
      <c r="RL398" s="47"/>
      <c r="RM398" s="47"/>
      <c r="RN398" s="47"/>
      <c r="RO398" s="47"/>
      <c r="RP398" s="47"/>
      <c r="RQ398" s="47"/>
      <c r="RR398" s="47"/>
      <c r="RS398" s="47"/>
      <c r="RT398" s="47"/>
      <c r="RU398" s="47"/>
      <c r="RV398" s="47"/>
      <c r="RW398" s="47"/>
      <c r="RX398" s="47"/>
      <c r="RY398" s="47"/>
      <c r="RZ398" s="47"/>
      <c r="SA398" s="47"/>
    </row>
    <row r="399" spans="1:495" s="48" customFormat="1" ht="15" customHeight="1">
      <c r="A399" s="104"/>
      <c r="B399" s="96"/>
      <c r="C399" s="36" t="s">
        <v>5</v>
      </c>
      <c r="D399" s="20">
        <v>660</v>
      </c>
      <c r="E399" s="20">
        <v>0</v>
      </c>
      <c r="F399" s="20">
        <v>0</v>
      </c>
      <c r="G399" s="1">
        <f t="shared" ref="G399" si="143">E399/D399</f>
        <v>0</v>
      </c>
      <c r="H399" s="85"/>
      <c r="I399" s="85"/>
      <c r="J399" s="88"/>
      <c r="K399" s="79"/>
      <c r="L399" s="79"/>
      <c r="M399" s="82"/>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c r="BC399" s="47"/>
      <c r="BD399" s="47"/>
      <c r="BE399" s="47"/>
      <c r="BF399" s="47"/>
      <c r="BG399" s="47"/>
      <c r="BH399" s="47"/>
      <c r="BI399" s="47"/>
      <c r="BJ399" s="47"/>
      <c r="BK399" s="47"/>
      <c r="BL399" s="47"/>
      <c r="BM399" s="47"/>
      <c r="BN399" s="47"/>
      <c r="BO399" s="47"/>
      <c r="BP399" s="47"/>
      <c r="BQ399" s="47"/>
      <c r="BR399" s="47"/>
      <c r="BS399" s="47"/>
      <c r="BT399" s="47"/>
      <c r="BU399" s="47"/>
      <c r="BV399" s="47"/>
      <c r="BW399" s="47"/>
      <c r="BX399" s="47"/>
      <c r="BY399" s="47"/>
      <c r="BZ399" s="47"/>
      <c r="CA399" s="47"/>
      <c r="CB399" s="47"/>
      <c r="CC399" s="47"/>
      <c r="CD399" s="47"/>
      <c r="CE399" s="47"/>
      <c r="CF399" s="47"/>
      <c r="CG399" s="47"/>
      <c r="CH399" s="47"/>
      <c r="CI399" s="47"/>
      <c r="CJ399" s="47"/>
      <c r="CK399" s="47"/>
      <c r="CL399" s="47"/>
      <c r="CM399" s="47"/>
      <c r="CN399" s="47"/>
      <c r="CO399" s="47"/>
      <c r="CP399" s="47"/>
      <c r="CQ399" s="47"/>
      <c r="CR399" s="47"/>
      <c r="CS399" s="47"/>
      <c r="CT399" s="47"/>
      <c r="CU399" s="47"/>
      <c r="CV399" s="47"/>
      <c r="CW399" s="47"/>
      <c r="CX399" s="47"/>
      <c r="CY399" s="47"/>
      <c r="CZ399" s="47"/>
      <c r="DA399" s="47"/>
      <c r="DB399" s="47"/>
      <c r="DC399" s="47"/>
      <c r="DD399" s="47"/>
      <c r="DE399" s="47"/>
      <c r="DF399" s="47"/>
      <c r="DG399" s="47"/>
      <c r="DH399" s="47"/>
      <c r="DI399" s="47"/>
      <c r="DJ399" s="47"/>
      <c r="DK399" s="47"/>
      <c r="DL399" s="47"/>
      <c r="DM399" s="47"/>
      <c r="DN399" s="47"/>
      <c r="DO399" s="47"/>
      <c r="DP399" s="47"/>
      <c r="DQ399" s="47"/>
      <c r="DR399" s="47"/>
      <c r="DS399" s="47"/>
      <c r="DT399" s="47"/>
      <c r="DU399" s="47"/>
      <c r="DV399" s="47"/>
      <c r="DW399" s="47"/>
      <c r="DX399" s="47"/>
      <c r="DY399" s="47"/>
      <c r="DZ399" s="47"/>
      <c r="EA399" s="47"/>
      <c r="EB399" s="47"/>
      <c r="EC399" s="47"/>
      <c r="ED399" s="47"/>
      <c r="EE399" s="47"/>
      <c r="EF399" s="47"/>
      <c r="EG399" s="47"/>
      <c r="EH399" s="47"/>
      <c r="EI399" s="47"/>
      <c r="EJ399" s="47"/>
      <c r="EK399" s="47"/>
      <c r="EL399" s="47"/>
      <c r="EM399" s="47"/>
      <c r="EN399" s="47"/>
      <c r="EO399" s="47"/>
      <c r="EP399" s="47"/>
      <c r="EQ399" s="47"/>
      <c r="ER399" s="47"/>
      <c r="ES399" s="47"/>
      <c r="ET399" s="47"/>
      <c r="EU399" s="47"/>
      <c r="EV399" s="47"/>
      <c r="EW399" s="47"/>
      <c r="EX399" s="47"/>
      <c r="EY399" s="47"/>
      <c r="EZ399" s="47"/>
      <c r="FA399" s="47"/>
      <c r="FB399" s="47"/>
      <c r="FC399" s="47"/>
      <c r="FD399" s="47"/>
      <c r="FE399" s="47"/>
      <c r="FF399" s="47"/>
      <c r="FG399" s="47"/>
      <c r="FH399" s="47"/>
      <c r="FI399" s="47"/>
      <c r="FJ399" s="47"/>
      <c r="FK399" s="47"/>
      <c r="FL399" s="47"/>
      <c r="FM399" s="47"/>
      <c r="FN399" s="47"/>
      <c r="FO399" s="47"/>
      <c r="FP399" s="47"/>
      <c r="FQ399" s="47"/>
      <c r="FR399" s="47"/>
      <c r="FS399" s="47"/>
      <c r="FT399" s="47"/>
      <c r="FU399" s="47"/>
      <c r="FV399" s="47"/>
      <c r="FW399" s="47"/>
      <c r="FX399" s="47"/>
      <c r="FY399" s="47"/>
      <c r="FZ399" s="47"/>
      <c r="GA399" s="47"/>
      <c r="GB399" s="47"/>
      <c r="GC399" s="47"/>
      <c r="GD399" s="47"/>
      <c r="GE399" s="47"/>
      <c r="GF399" s="47"/>
      <c r="GG399" s="47"/>
      <c r="GH399" s="47"/>
      <c r="GI399" s="47"/>
      <c r="GJ399" s="47"/>
      <c r="GK399" s="47"/>
      <c r="GL399" s="47"/>
      <c r="GM399" s="47"/>
      <c r="GN399" s="47"/>
      <c r="GO399" s="47"/>
      <c r="GP399" s="47"/>
      <c r="GQ399" s="47"/>
      <c r="GR399" s="47"/>
      <c r="GS399" s="47"/>
      <c r="GT399" s="47"/>
      <c r="GU399" s="47"/>
      <c r="GV399" s="47"/>
      <c r="GW399" s="47"/>
      <c r="GX399" s="47"/>
      <c r="GY399" s="47"/>
      <c r="GZ399" s="47"/>
      <c r="HA399" s="47"/>
      <c r="HB399" s="47"/>
      <c r="HC399" s="47"/>
      <c r="HD399" s="47"/>
      <c r="HE399" s="47"/>
      <c r="HF399" s="47"/>
      <c r="HG399" s="47"/>
      <c r="HH399" s="47"/>
      <c r="HI399" s="47"/>
      <c r="HJ399" s="47"/>
      <c r="HK399" s="47"/>
      <c r="HL399" s="47"/>
      <c r="HM399" s="47"/>
      <c r="HN399" s="47"/>
      <c r="HO399" s="47"/>
      <c r="HP399" s="47"/>
      <c r="HQ399" s="47"/>
      <c r="HR399" s="47"/>
      <c r="HS399" s="47"/>
      <c r="HT399" s="47"/>
      <c r="HU399" s="47"/>
      <c r="HV399" s="47"/>
      <c r="HW399" s="47"/>
      <c r="HX399" s="47"/>
      <c r="HY399" s="47"/>
      <c r="HZ399" s="47"/>
      <c r="IA399" s="47"/>
      <c r="IB399" s="47"/>
      <c r="IC399" s="47"/>
      <c r="ID399" s="47"/>
      <c r="IE399" s="47"/>
      <c r="IF399" s="47"/>
      <c r="IG399" s="47"/>
      <c r="IH399" s="47"/>
      <c r="II399" s="47"/>
      <c r="IJ399" s="47"/>
      <c r="IK399" s="47"/>
      <c r="IL399" s="47"/>
      <c r="IM399" s="47"/>
      <c r="IN399" s="47"/>
      <c r="IO399" s="47"/>
      <c r="IP399" s="47"/>
      <c r="IQ399" s="47"/>
      <c r="IR399" s="47"/>
      <c r="IS399" s="47"/>
      <c r="IT399" s="47"/>
      <c r="IU399" s="47"/>
      <c r="IV399" s="47"/>
      <c r="IW399" s="47"/>
      <c r="IX399" s="47"/>
      <c r="IY399" s="47"/>
      <c r="IZ399" s="47"/>
      <c r="JA399" s="47"/>
      <c r="JB399" s="47"/>
      <c r="JC399" s="47"/>
      <c r="JD399" s="47"/>
      <c r="JE399" s="47"/>
      <c r="JF399" s="47"/>
      <c r="JG399" s="47"/>
      <c r="JH399" s="47"/>
      <c r="JI399" s="47"/>
      <c r="JJ399" s="47"/>
      <c r="JK399" s="47"/>
      <c r="JL399" s="47"/>
      <c r="JM399" s="47"/>
      <c r="JN399" s="47"/>
      <c r="JO399" s="47"/>
      <c r="JP399" s="47"/>
      <c r="JQ399" s="47"/>
      <c r="JR399" s="47"/>
      <c r="JS399" s="47"/>
      <c r="JT399" s="47"/>
      <c r="JU399" s="47"/>
      <c r="JV399" s="47"/>
      <c r="JW399" s="47"/>
      <c r="JX399" s="47"/>
      <c r="JY399" s="47"/>
      <c r="JZ399" s="47"/>
      <c r="KA399" s="47"/>
      <c r="KB399" s="47"/>
      <c r="KC399" s="47"/>
      <c r="KD399" s="47"/>
      <c r="KE399" s="47"/>
      <c r="KF399" s="47"/>
      <c r="KG399" s="47"/>
      <c r="KH399" s="47"/>
      <c r="KI399" s="47"/>
      <c r="KJ399" s="47"/>
      <c r="KK399" s="47"/>
      <c r="KL399" s="47"/>
      <c r="KM399" s="47"/>
      <c r="KN399" s="47"/>
      <c r="KO399" s="47"/>
      <c r="KP399" s="47"/>
      <c r="KQ399" s="47"/>
      <c r="KR399" s="47"/>
      <c r="KS399" s="47"/>
      <c r="KT399" s="47"/>
      <c r="KU399" s="47"/>
      <c r="KV399" s="47"/>
      <c r="KW399" s="47"/>
      <c r="KX399" s="47"/>
      <c r="KY399" s="47"/>
      <c r="KZ399" s="47"/>
      <c r="LA399" s="47"/>
      <c r="LB399" s="47"/>
      <c r="LC399" s="47"/>
      <c r="LD399" s="47"/>
      <c r="LE399" s="47"/>
      <c r="LF399" s="47"/>
      <c r="LG399" s="47"/>
      <c r="LH399" s="47"/>
      <c r="LI399" s="47"/>
      <c r="LJ399" s="47"/>
      <c r="LK399" s="47"/>
      <c r="LL399" s="47"/>
      <c r="LM399" s="47"/>
      <c r="LN399" s="47"/>
      <c r="LO399" s="47"/>
      <c r="LP399" s="47"/>
      <c r="LQ399" s="47"/>
      <c r="LR399" s="47"/>
      <c r="LS399" s="47"/>
      <c r="LT399" s="47"/>
      <c r="LU399" s="47"/>
      <c r="LV399" s="47"/>
      <c r="LW399" s="47"/>
      <c r="LX399" s="47"/>
      <c r="LY399" s="47"/>
      <c r="LZ399" s="47"/>
      <c r="MA399" s="47"/>
      <c r="MB399" s="47"/>
      <c r="MC399" s="47"/>
      <c r="MD399" s="47"/>
      <c r="ME399" s="47"/>
      <c r="MF399" s="47"/>
      <c r="MG399" s="47"/>
      <c r="MH399" s="47"/>
      <c r="MI399" s="47"/>
      <c r="MJ399" s="47"/>
      <c r="MK399" s="47"/>
      <c r="ML399" s="47"/>
      <c r="MM399" s="47"/>
      <c r="MN399" s="47"/>
      <c r="MO399" s="47"/>
      <c r="MP399" s="47"/>
      <c r="MQ399" s="47"/>
      <c r="MR399" s="47"/>
      <c r="MS399" s="47"/>
      <c r="MT399" s="47"/>
      <c r="MU399" s="47"/>
      <c r="MV399" s="47"/>
      <c r="MW399" s="47"/>
      <c r="MX399" s="47"/>
      <c r="MY399" s="47"/>
      <c r="MZ399" s="47"/>
      <c r="NA399" s="47"/>
      <c r="NB399" s="47"/>
      <c r="NC399" s="47"/>
      <c r="ND399" s="47"/>
      <c r="NE399" s="47"/>
      <c r="NF399" s="47"/>
      <c r="NG399" s="47"/>
      <c r="NH399" s="47"/>
      <c r="NI399" s="47"/>
      <c r="NJ399" s="47"/>
      <c r="NK399" s="47"/>
      <c r="NL399" s="47"/>
      <c r="NM399" s="47"/>
      <c r="NN399" s="47"/>
      <c r="NO399" s="47"/>
      <c r="NP399" s="47"/>
      <c r="NQ399" s="47"/>
      <c r="NR399" s="47"/>
      <c r="NS399" s="47"/>
      <c r="NT399" s="47"/>
      <c r="NU399" s="47"/>
      <c r="NV399" s="47"/>
      <c r="NW399" s="47"/>
      <c r="NX399" s="47"/>
      <c r="NY399" s="47"/>
      <c r="NZ399" s="47"/>
      <c r="OA399" s="47"/>
      <c r="OB399" s="47"/>
      <c r="OC399" s="47"/>
      <c r="OD399" s="47"/>
      <c r="OE399" s="47"/>
      <c r="OF399" s="47"/>
      <c r="OG399" s="47"/>
      <c r="OH399" s="47"/>
      <c r="OI399" s="47"/>
      <c r="OJ399" s="47"/>
      <c r="OK399" s="47"/>
      <c r="OL399" s="47"/>
      <c r="OM399" s="47"/>
      <c r="ON399" s="47"/>
      <c r="OO399" s="47"/>
      <c r="OP399" s="47"/>
      <c r="OQ399" s="47"/>
      <c r="OR399" s="47"/>
      <c r="OS399" s="47"/>
      <c r="OT399" s="47"/>
      <c r="OU399" s="47"/>
      <c r="OV399" s="47"/>
      <c r="OW399" s="47"/>
      <c r="OX399" s="47"/>
      <c r="OY399" s="47"/>
      <c r="OZ399" s="47"/>
      <c r="PA399" s="47"/>
      <c r="PB399" s="47"/>
      <c r="PC399" s="47"/>
      <c r="PD399" s="47"/>
      <c r="PE399" s="47"/>
      <c r="PF399" s="47"/>
      <c r="PG399" s="47"/>
      <c r="PH399" s="47"/>
      <c r="PI399" s="47"/>
      <c r="PJ399" s="47"/>
      <c r="PK399" s="47"/>
      <c r="PL399" s="47"/>
      <c r="PM399" s="47"/>
      <c r="PN399" s="47"/>
      <c r="PO399" s="47"/>
      <c r="PP399" s="47"/>
      <c r="PQ399" s="47"/>
      <c r="PR399" s="47"/>
      <c r="PS399" s="47"/>
      <c r="PT399" s="47"/>
      <c r="PU399" s="47"/>
      <c r="PV399" s="47"/>
      <c r="PW399" s="47"/>
      <c r="PX399" s="47"/>
      <c r="PY399" s="47"/>
      <c r="PZ399" s="47"/>
      <c r="QA399" s="47"/>
      <c r="QB399" s="47"/>
      <c r="QC399" s="47"/>
      <c r="QD399" s="47"/>
      <c r="QE399" s="47"/>
      <c r="QF399" s="47"/>
      <c r="QG399" s="47"/>
      <c r="QH399" s="47"/>
      <c r="QI399" s="47"/>
      <c r="QJ399" s="47"/>
      <c r="QK399" s="47"/>
      <c r="QL399" s="47"/>
      <c r="QM399" s="47"/>
      <c r="QN399" s="47"/>
      <c r="QO399" s="47"/>
      <c r="QP399" s="47"/>
      <c r="QQ399" s="47"/>
      <c r="QR399" s="47"/>
      <c r="QS399" s="47"/>
      <c r="QT399" s="47"/>
      <c r="QU399" s="47"/>
      <c r="QV399" s="47"/>
      <c r="QW399" s="47"/>
      <c r="QX399" s="47"/>
      <c r="QY399" s="47"/>
      <c r="QZ399" s="47"/>
      <c r="RA399" s="47"/>
      <c r="RB399" s="47"/>
      <c r="RC399" s="47"/>
      <c r="RD399" s="47"/>
      <c r="RE399" s="47"/>
      <c r="RF399" s="47"/>
      <c r="RG399" s="47"/>
      <c r="RH399" s="47"/>
      <c r="RI399" s="47"/>
      <c r="RJ399" s="47"/>
      <c r="RK399" s="47"/>
      <c r="RL399" s="47"/>
      <c r="RM399" s="47"/>
      <c r="RN399" s="47"/>
      <c r="RO399" s="47"/>
      <c r="RP399" s="47"/>
      <c r="RQ399" s="47"/>
      <c r="RR399" s="47"/>
      <c r="RS399" s="47"/>
      <c r="RT399" s="47"/>
      <c r="RU399" s="47"/>
      <c r="RV399" s="47"/>
      <c r="RW399" s="47"/>
      <c r="RX399" s="47"/>
      <c r="RY399" s="47"/>
      <c r="RZ399" s="47"/>
      <c r="SA399" s="47"/>
    </row>
    <row r="400" spans="1:495" s="48" customFormat="1" ht="15" customHeight="1">
      <c r="A400" s="104"/>
      <c r="B400" s="96"/>
      <c r="C400" s="36" t="s">
        <v>6</v>
      </c>
      <c r="D400" s="20">
        <v>0</v>
      </c>
      <c r="E400" s="20">
        <v>0</v>
      </c>
      <c r="F400" s="20">
        <v>0</v>
      </c>
      <c r="G400" s="1">
        <v>0</v>
      </c>
      <c r="H400" s="85"/>
      <c r="I400" s="85"/>
      <c r="J400" s="88"/>
      <c r="K400" s="79"/>
      <c r="L400" s="79"/>
      <c r="M400" s="82"/>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c r="BC400" s="47"/>
      <c r="BD400" s="47"/>
      <c r="BE400" s="47"/>
      <c r="BF400" s="47"/>
      <c r="BG400" s="47"/>
      <c r="BH400" s="47"/>
      <c r="BI400" s="47"/>
      <c r="BJ400" s="47"/>
      <c r="BK400" s="47"/>
      <c r="BL400" s="47"/>
      <c r="BM400" s="47"/>
      <c r="BN400" s="47"/>
      <c r="BO400" s="47"/>
      <c r="BP400" s="47"/>
      <c r="BQ400" s="47"/>
      <c r="BR400" s="47"/>
      <c r="BS400" s="47"/>
      <c r="BT400" s="47"/>
      <c r="BU400" s="47"/>
      <c r="BV400" s="47"/>
      <c r="BW400" s="47"/>
      <c r="BX400" s="47"/>
      <c r="BY400" s="47"/>
      <c r="BZ400" s="47"/>
      <c r="CA400" s="47"/>
      <c r="CB400" s="47"/>
      <c r="CC400" s="47"/>
      <c r="CD400" s="47"/>
      <c r="CE400" s="47"/>
      <c r="CF400" s="47"/>
      <c r="CG400" s="47"/>
      <c r="CH400" s="47"/>
      <c r="CI400" s="47"/>
      <c r="CJ400" s="47"/>
      <c r="CK400" s="47"/>
      <c r="CL400" s="47"/>
      <c r="CM400" s="47"/>
      <c r="CN400" s="47"/>
      <c r="CO400" s="47"/>
      <c r="CP400" s="47"/>
      <c r="CQ400" s="47"/>
      <c r="CR400" s="47"/>
      <c r="CS400" s="47"/>
      <c r="CT400" s="47"/>
      <c r="CU400" s="47"/>
      <c r="CV400" s="47"/>
      <c r="CW400" s="47"/>
      <c r="CX400" s="47"/>
      <c r="CY400" s="47"/>
      <c r="CZ400" s="47"/>
      <c r="DA400" s="47"/>
      <c r="DB400" s="47"/>
      <c r="DC400" s="47"/>
      <c r="DD400" s="47"/>
      <c r="DE400" s="47"/>
      <c r="DF400" s="47"/>
      <c r="DG400" s="47"/>
      <c r="DH400" s="47"/>
      <c r="DI400" s="47"/>
      <c r="DJ400" s="47"/>
      <c r="DK400" s="47"/>
      <c r="DL400" s="47"/>
      <c r="DM400" s="47"/>
      <c r="DN400" s="47"/>
      <c r="DO400" s="47"/>
      <c r="DP400" s="47"/>
      <c r="DQ400" s="47"/>
      <c r="DR400" s="47"/>
      <c r="DS400" s="47"/>
      <c r="DT400" s="47"/>
      <c r="DU400" s="47"/>
      <c r="DV400" s="47"/>
      <c r="DW400" s="47"/>
      <c r="DX400" s="47"/>
      <c r="DY400" s="47"/>
      <c r="DZ400" s="47"/>
      <c r="EA400" s="47"/>
      <c r="EB400" s="47"/>
      <c r="EC400" s="47"/>
      <c r="ED400" s="47"/>
      <c r="EE400" s="47"/>
      <c r="EF400" s="47"/>
      <c r="EG400" s="47"/>
      <c r="EH400" s="47"/>
      <c r="EI400" s="47"/>
      <c r="EJ400" s="47"/>
      <c r="EK400" s="47"/>
      <c r="EL400" s="47"/>
      <c r="EM400" s="47"/>
      <c r="EN400" s="47"/>
      <c r="EO400" s="47"/>
      <c r="EP400" s="47"/>
      <c r="EQ400" s="47"/>
      <c r="ER400" s="47"/>
      <c r="ES400" s="47"/>
      <c r="ET400" s="47"/>
      <c r="EU400" s="47"/>
      <c r="EV400" s="47"/>
      <c r="EW400" s="47"/>
      <c r="EX400" s="47"/>
      <c r="EY400" s="47"/>
      <c r="EZ400" s="47"/>
      <c r="FA400" s="47"/>
      <c r="FB400" s="47"/>
      <c r="FC400" s="47"/>
      <c r="FD400" s="47"/>
      <c r="FE400" s="47"/>
      <c r="FF400" s="47"/>
      <c r="FG400" s="47"/>
      <c r="FH400" s="47"/>
      <c r="FI400" s="47"/>
      <c r="FJ400" s="47"/>
      <c r="FK400" s="47"/>
      <c r="FL400" s="47"/>
      <c r="FM400" s="47"/>
      <c r="FN400" s="47"/>
      <c r="FO400" s="47"/>
      <c r="FP400" s="47"/>
      <c r="FQ400" s="47"/>
      <c r="FR400" s="47"/>
      <c r="FS400" s="47"/>
      <c r="FT400" s="47"/>
      <c r="FU400" s="47"/>
      <c r="FV400" s="47"/>
      <c r="FW400" s="47"/>
      <c r="FX400" s="47"/>
      <c r="FY400" s="47"/>
      <c r="FZ400" s="47"/>
      <c r="GA400" s="47"/>
      <c r="GB400" s="47"/>
      <c r="GC400" s="47"/>
      <c r="GD400" s="47"/>
      <c r="GE400" s="47"/>
      <c r="GF400" s="47"/>
      <c r="GG400" s="47"/>
      <c r="GH400" s="47"/>
      <c r="GI400" s="47"/>
      <c r="GJ400" s="47"/>
      <c r="GK400" s="47"/>
      <c r="GL400" s="47"/>
      <c r="GM400" s="47"/>
      <c r="GN400" s="47"/>
      <c r="GO400" s="47"/>
      <c r="GP400" s="47"/>
      <c r="GQ400" s="47"/>
      <c r="GR400" s="47"/>
      <c r="GS400" s="47"/>
      <c r="GT400" s="47"/>
      <c r="GU400" s="47"/>
      <c r="GV400" s="47"/>
      <c r="GW400" s="47"/>
      <c r="GX400" s="47"/>
      <c r="GY400" s="47"/>
      <c r="GZ400" s="47"/>
      <c r="HA400" s="47"/>
      <c r="HB400" s="47"/>
      <c r="HC400" s="47"/>
      <c r="HD400" s="47"/>
      <c r="HE400" s="47"/>
      <c r="HF400" s="47"/>
      <c r="HG400" s="47"/>
      <c r="HH400" s="47"/>
      <c r="HI400" s="47"/>
      <c r="HJ400" s="47"/>
      <c r="HK400" s="47"/>
      <c r="HL400" s="47"/>
      <c r="HM400" s="47"/>
      <c r="HN400" s="47"/>
      <c r="HO400" s="47"/>
      <c r="HP400" s="47"/>
      <c r="HQ400" s="47"/>
      <c r="HR400" s="47"/>
      <c r="HS400" s="47"/>
      <c r="HT400" s="47"/>
      <c r="HU400" s="47"/>
      <c r="HV400" s="47"/>
      <c r="HW400" s="47"/>
      <c r="HX400" s="47"/>
      <c r="HY400" s="47"/>
      <c r="HZ400" s="47"/>
      <c r="IA400" s="47"/>
      <c r="IB400" s="47"/>
      <c r="IC400" s="47"/>
      <c r="ID400" s="47"/>
      <c r="IE400" s="47"/>
      <c r="IF400" s="47"/>
      <c r="IG400" s="47"/>
      <c r="IH400" s="47"/>
      <c r="II400" s="47"/>
      <c r="IJ400" s="47"/>
      <c r="IK400" s="47"/>
      <c r="IL400" s="47"/>
      <c r="IM400" s="47"/>
      <c r="IN400" s="47"/>
      <c r="IO400" s="47"/>
      <c r="IP400" s="47"/>
      <c r="IQ400" s="47"/>
      <c r="IR400" s="47"/>
      <c r="IS400" s="47"/>
      <c r="IT400" s="47"/>
      <c r="IU400" s="47"/>
      <c r="IV400" s="47"/>
      <c r="IW400" s="47"/>
      <c r="IX400" s="47"/>
      <c r="IY400" s="47"/>
      <c r="IZ400" s="47"/>
      <c r="JA400" s="47"/>
      <c r="JB400" s="47"/>
      <c r="JC400" s="47"/>
      <c r="JD400" s="47"/>
      <c r="JE400" s="47"/>
      <c r="JF400" s="47"/>
      <c r="JG400" s="47"/>
      <c r="JH400" s="47"/>
      <c r="JI400" s="47"/>
      <c r="JJ400" s="47"/>
      <c r="JK400" s="47"/>
      <c r="JL400" s="47"/>
      <c r="JM400" s="47"/>
      <c r="JN400" s="47"/>
      <c r="JO400" s="47"/>
      <c r="JP400" s="47"/>
      <c r="JQ400" s="47"/>
      <c r="JR400" s="47"/>
      <c r="JS400" s="47"/>
      <c r="JT400" s="47"/>
      <c r="JU400" s="47"/>
      <c r="JV400" s="47"/>
      <c r="JW400" s="47"/>
      <c r="JX400" s="47"/>
      <c r="JY400" s="47"/>
      <c r="JZ400" s="47"/>
      <c r="KA400" s="47"/>
      <c r="KB400" s="47"/>
      <c r="KC400" s="47"/>
      <c r="KD400" s="47"/>
      <c r="KE400" s="47"/>
      <c r="KF400" s="47"/>
      <c r="KG400" s="47"/>
      <c r="KH400" s="47"/>
      <c r="KI400" s="47"/>
      <c r="KJ400" s="47"/>
      <c r="KK400" s="47"/>
      <c r="KL400" s="47"/>
      <c r="KM400" s="47"/>
      <c r="KN400" s="47"/>
      <c r="KO400" s="47"/>
      <c r="KP400" s="47"/>
      <c r="KQ400" s="47"/>
      <c r="KR400" s="47"/>
      <c r="KS400" s="47"/>
      <c r="KT400" s="47"/>
      <c r="KU400" s="47"/>
      <c r="KV400" s="47"/>
      <c r="KW400" s="47"/>
      <c r="KX400" s="47"/>
      <c r="KY400" s="47"/>
      <c r="KZ400" s="47"/>
      <c r="LA400" s="47"/>
      <c r="LB400" s="47"/>
      <c r="LC400" s="47"/>
      <c r="LD400" s="47"/>
      <c r="LE400" s="47"/>
      <c r="LF400" s="47"/>
      <c r="LG400" s="47"/>
      <c r="LH400" s="47"/>
      <c r="LI400" s="47"/>
      <c r="LJ400" s="47"/>
      <c r="LK400" s="47"/>
      <c r="LL400" s="47"/>
      <c r="LM400" s="47"/>
      <c r="LN400" s="47"/>
      <c r="LO400" s="47"/>
      <c r="LP400" s="47"/>
      <c r="LQ400" s="47"/>
      <c r="LR400" s="47"/>
      <c r="LS400" s="47"/>
      <c r="LT400" s="47"/>
      <c r="LU400" s="47"/>
      <c r="LV400" s="47"/>
      <c r="LW400" s="47"/>
      <c r="LX400" s="47"/>
      <c r="LY400" s="47"/>
      <c r="LZ400" s="47"/>
      <c r="MA400" s="47"/>
      <c r="MB400" s="47"/>
      <c r="MC400" s="47"/>
      <c r="MD400" s="47"/>
      <c r="ME400" s="47"/>
      <c r="MF400" s="47"/>
      <c r="MG400" s="47"/>
      <c r="MH400" s="47"/>
      <c r="MI400" s="47"/>
      <c r="MJ400" s="47"/>
      <c r="MK400" s="47"/>
      <c r="ML400" s="47"/>
      <c r="MM400" s="47"/>
      <c r="MN400" s="47"/>
      <c r="MO400" s="47"/>
      <c r="MP400" s="47"/>
      <c r="MQ400" s="47"/>
      <c r="MR400" s="47"/>
      <c r="MS400" s="47"/>
      <c r="MT400" s="47"/>
      <c r="MU400" s="47"/>
      <c r="MV400" s="47"/>
      <c r="MW400" s="47"/>
      <c r="MX400" s="47"/>
      <c r="MY400" s="47"/>
      <c r="MZ400" s="47"/>
      <c r="NA400" s="47"/>
      <c r="NB400" s="47"/>
      <c r="NC400" s="47"/>
      <c r="ND400" s="47"/>
      <c r="NE400" s="47"/>
      <c r="NF400" s="47"/>
      <c r="NG400" s="47"/>
      <c r="NH400" s="47"/>
      <c r="NI400" s="47"/>
      <c r="NJ400" s="47"/>
      <c r="NK400" s="47"/>
      <c r="NL400" s="47"/>
      <c r="NM400" s="47"/>
      <c r="NN400" s="47"/>
      <c r="NO400" s="47"/>
      <c r="NP400" s="47"/>
      <c r="NQ400" s="47"/>
      <c r="NR400" s="47"/>
      <c r="NS400" s="47"/>
      <c r="NT400" s="47"/>
      <c r="NU400" s="47"/>
      <c r="NV400" s="47"/>
      <c r="NW400" s="47"/>
      <c r="NX400" s="47"/>
      <c r="NY400" s="47"/>
      <c r="NZ400" s="47"/>
      <c r="OA400" s="47"/>
      <c r="OB400" s="47"/>
      <c r="OC400" s="47"/>
      <c r="OD400" s="47"/>
      <c r="OE400" s="47"/>
      <c r="OF400" s="47"/>
      <c r="OG400" s="47"/>
      <c r="OH400" s="47"/>
      <c r="OI400" s="47"/>
      <c r="OJ400" s="47"/>
      <c r="OK400" s="47"/>
      <c r="OL400" s="47"/>
      <c r="OM400" s="47"/>
      <c r="ON400" s="47"/>
      <c r="OO400" s="47"/>
      <c r="OP400" s="47"/>
      <c r="OQ400" s="47"/>
      <c r="OR400" s="47"/>
      <c r="OS400" s="47"/>
      <c r="OT400" s="47"/>
      <c r="OU400" s="47"/>
      <c r="OV400" s="47"/>
      <c r="OW400" s="47"/>
      <c r="OX400" s="47"/>
      <c r="OY400" s="47"/>
      <c r="OZ400" s="47"/>
      <c r="PA400" s="47"/>
      <c r="PB400" s="47"/>
      <c r="PC400" s="47"/>
      <c r="PD400" s="47"/>
      <c r="PE400" s="47"/>
      <c r="PF400" s="47"/>
      <c r="PG400" s="47"/>
      <c r="PH400" s="47"/>
      <c r="PI400" s="47"/>
      <c r="PJ400" s="47"/>
      <c r="PK400" s="47"/>
      <c r="PL400" s="47"/>
      <c r="PM400" s="47"/>
      <c r="PN400" s="47"/>
      <c r="PO400" s="47"/>
      <c r="PP400" s="47"/>
      <c r="PQ400" s="47"/>
      <c r="PR400" s="47"/>
      <c r="PS400" s="47"/>
      <c r="PT400" s="47"/>
      <c r="PU400" s="47"/>
      <c r="PV400" s="47"/>
      <c r="PW400" s="47"/>
      <c r="PX400" s="47"/>
      <c r="PY400" s="47"/>
      <c r="PZ400" s="47"/>
      <c r="QA400" s="47"/>
      <c r="QB400" s="47"/>
      <c r="QC400" s="47"/>
      <c r="QD400" s="47"/>
      <c r="QE400" s="47"/>
      <c r="QF400" s="47"/>
      <c r="QG400" s="47"/>
      <c r="QH400" s="47"/>
      <c r="QI400" s="47"/>
      <c r="QJ400" s="47"/>
      <c r="QK400" s="47"/>
      <c r="QL400" s="47"/>
      <c r="QM400" s="47"/>
      <c r="QN400" s="47"/>
      <c r="QO400" s="47"/>
      <c r="QP400" s="47"/>
      <c r="QQ400" s="47"/>
      <c r="QR400" s="47"/>
      <c r="QS400" s="47"/>
      <c r="QT400" s="47"/>
      <c r="QU400" s="47"/>
      <c r="QV400" s="47"/>
      <c r="QW400" s="47"/>
      <c r="QX400" s="47"/>
      <c r="QY400" s="47"/>
      <c r="QZ400" s="47"/>
      <c r="RA400" s="47"/>
      <c r="RB400" s="47"/>
      <c r="RC400" s="47"/>
      <c r="RD400" s="47"/>
      <c r="RE400" s="47"/>
      <c r="RF400" s="47"/>
      <c r="RG400" s="47"/>
      <c r="RH400" s="47"/>
      <c r="RI400" s="47"/>
      <c r="RJ400" s="47"/>
      <c r="RK400" s="47"/>
      <c r="RL400" s="47"/>
      <c r="RM400" s="47"/>
      <c r="RN400" s="47"/>
      <c r="RO400" s="47"/>
      <c r="RP400" s="47"/>
      <c r="RQ400" s="47"/>
      <c r="RR400" s="47"/>
      <c r="RS400" s="47"/>
      <c r="RT400" s="47"/>
      <c r="RU400" s="47"/>
      <c r="RV400" s="47"/>
      <c r="RW400" s="47"/>
      <c r="RX400" s="47"/>
      <c r="RY400" s="47"/>
      <c r="RZ400" s="47"/>
      <c r="SA400" s="47"/>
    </row>
    <row r="401" spans="1:508" s="48" customFormat="1" ht="15" customHeight="1">
      <c r="A401" s="104"/>
      <c r="B401" s="96"/>
      <c r="C401" s="36" t="s">
        <v>7</v>
      </c>
      <c r="D401" s="20">
        <v>0</v>
      </c>
      <c r="E401" s="20">
        <v>0</v>
      </c>
      <c r="F401" s="20">
        <v>0</v>
      </c>
      <c r="G401" s="1">
        <v>0</v>
      </c>
      <c r="H401" s="85"/>
      <c r="I401" s="85"/>
      <c r="J401" s="88"/>
      <c r="K401" s="79"/>
      <c r="L401" s="79"/>
      <c r="M401" s="82"/>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c r="BA401" s="47"/>
      <c r="BB401" s="47"/>
      <c r="BC401" s="47"/>
      <c r="BD401" s="47"/>
      <c r="BE401" s="47"/>
      <c r="BF401" s="47"/>
      <c r="BG401" s="47"/>
      <c r="BH401" s="47"/>
      <c r="BI401" s="47"/>
      <c r="BJ401" s="47"/>
      <c r="BK401" s="47"/>
      <c r="BL401" s="47"/>
      <c r="BM401" s="47"/>
      <c r="BN401" s="47"/>
      <c r="BO401" s="47"/>
      <c r="BP401" s="47"/>
      <c r="BQ401" s="47"/>
      <c r="BR401" s="47"/>
      <c r="BS401" s="47"/>
      <c r="BT401" s="47"/>
      <c r="BU401" s="47"/>
      <c r="BV401" s="47"/>
      <c r="BW401" s="47"/>
      <c r="BX401" s="47"/>
      <c r="BY401" s="47"/>
      <c r="BZ401" s="47"/>
      <c r="CA401" s="47"/>
      <c r="CB401" s="47"/>
      <c r="CC401" s="47"/>
      <c r="CD401" s="47"/>
      <c r="CE401" s="47"/>
      <c r="CF401" s="47"/>
      <c r="CG401" s="47"/>
      <c r="CH401" s="47"/>
      <c r="CI401" s="47"/>
      <c r="CJ401" s="47"/>
      <c r="CK401" s="47"/>
      <c r="CL401" s="47"/>
      <c r="CM401" s="47"/>
      <c r="CN401" s="47"/>
      <c r="CO401" s="47"/>
      <c r="CP401" s="47"/>
      <c r="CQ401" s="47"/>
      <c r="CR401" s="47"/>
      <c r="CS401" s="47"/>
      <c r="CT401" s="47"/>
      <c r="CU401" s="47"/>
      <c r="CV401" s="47"/>
      <c r="CW401" s="47"/>
      <c r="CX401" s="47"/>
      <c r="CY401" s="47"/>
      <c r="CZ401" s="47"/>
      <c r="DA401" s="47"/>
      <c r="DB401" s="47"/>
      <c r="DC401" s="47"/>
      <c r="DD401" s="47"/>
      <c r="DE401" s="47"/>
      <c r="DF401" s="47"/>
      <c r="DG401" s="47"/>
      <c r="DH401" s="47"/>
      <c r="DI401" s="47"/>
      <c r="DJ401" s="47"/>
      <c r="DK401" s="47"/>
      <c r="DL401" s="47"/>
      <c r="DM401" s="47"/>
      <c r="DN401" s="47"/>
      <c r="DO401" s="47"/>
      <c r="DP401" s="47"/>
      <c r="DQ401" s="47"/>
      <c r="DR401" s="47"/>
      <c r="DS401" s="47"/>
      <c r="DT401" s="47"/>
      <c r="DU401" s="47"/>
      <c r="DV401" s="47"/>
      <c r="DW401" s="47"/>
      <c r="DX401" s="47"/>
      <c r="DY401" s="47"/>
      <c r="DZ401" s="47"/>
      <c r="EA401" s="47"/>
      <c r="EB401" s="47"/>
      <c r="EC401" s="47"/>
      <c r="ED401" s="47"/>
      <c r="EE401" s="47"/>
      <c r="EF401" s="47"/>
      <c r="EG401" s="47"/>
      <c r="EH401" s="47"/>
      <c r="EI401" s="47"/>
      <c r="EJ401" s="47"/>
      <c r="EK401" s="47"/>
      <c r="EL401" s="47"/>
      <c r="EM401" s="47"/>
      <c r="EN401" s="47"/>
      <c r="EO401" s="47"/>
      <c r="EP401" s="47"/>
      <c r="EQ401" s="47"/>
      <c r="ER401" s="47"/>
      <c r="ES401" s="47"/>
      <c r="ET401" s="47"/>
      <c r="EU401" s="47"/>
      <c r="EV401" s="47"/>
      <c r="EW401" s="47"/>
      <c r="EX401" s="47"/>
      <c r="EY401" s="47"/>
      <c r="EZ401" s="47"/>
      <c r="FA401" s="47"/>
      <c r="FB401" s="47"/>
      <c r="FC401" s="47"/>
      <c r="FD401" s="47"/>
      <c r="FE401" s="47"/>
      <c r="FF401" s="47"/>
      <c r="FG401" s="47"/>
      <c r="FH401" s="47"/>
      <c r="FI401" s="47"/>
      <c r="FJ401" s="47"/>
      <c r="FK401" s="47"/>
      <c r="FL401" s="47"/>
      <c r="FM401" s="47"/>
      <c r="FN401" s="47"/>
      <c r="FO401" s="47"/>
      <c r="FP401" s="47"/>
      <c r="FQ401" s="47"/>
      <c r="FR401" s="47"/>
      <c r="FS401" s="47"/>
      <c r="FT401" s="47"/>
      <c r="FU401" s="47"/>
      <c r="FV401" s="47"/>
      <c r="FW401" s="47"/>
      <c r="FX401" s="47"/>
      <c r="FY401" s="47"/>
      <c r="FZ401" s="47"/>
      <c r="GA401" s="47"/>
      <c r="GB401" s="47"/>
      <c r="GC401" s="47"/>
      <c r="GD401" s="47"/>
      <c r="GE401" s="47"/>
      <c r="GF401" s="47"/>
      <c r="GG401" s="47"/>
      <c r="GH401" s="47"/>
      <c r="GI401" s="47"/>
      <c r="GJ401" s="47"/>
      <c r="GK401" s="47"/>
      <c r="GL401" s="47"/>
      <c r="GM401" s="47"/>
      <c r="GN401" s="47"/>
      <c r="GO401" s="47"/>
      <c r="GP401" s="47"/>
      <c r="GQ401" s="47"/>
      <c r="GR401" s="47"/>
      <c r="GS401" s="47"/>
      <c r="GT401" s="47"/>
      <c r="GU401" s="47"/>
      <c r="GV401" s="47"/>
      <c r="GW401" s="47"/>
      <c r="GX401" s="47"/>
      <c r="GY401" s="47"/>
      <c r="GZ401" s="47"/>
      <c r="HA401" s="47"/>
      <c r="HB401" s="47"/>
      <c r="HC401" s="47"/>
      <c r="HD401" s="47"/>
      <c r="HE401" s="47"/>
      <c r="HF401" s="47"/>
      <c r="HG401" s="47"/>
      <c r="HH401" s="47"/>
      <c r="HI401" s="47"/>
      <c r="HJ401" s="47"/>
      <c r="HK401" s="47"/>
      <c r="HL401" s="47"/>
      <c r="HM401" s="47"/>
      <c r="HN401" s="47"/>
      <c r="HO401" s="47"/>
      <c r="HP401" s="47"/>
      <c r="HQ401" s="47"/>
      <c r="HR401" s="47"/>
      <c r="HS401" s="47"/>
      <c r="HT401" s="47"/>
      <c r="HU401" s="47"/>
      <c r="HV401" s="47"/>
      <c r="HW401" s="47"/>
      <c r="HX401" s="47"/>
      <c r="HY401" s="47"/>
      <c r="HZ401" s="47"/>
      <c r="IA401" s="47"/>
      <c r="IB401" s="47"/>
      <c r="IC401" s="47"/>
      <c r="ID401" s="47"/>
      <c r="IE401" s="47"/>
      <c r="IF401" s="47"/>
      <c r="IG401" s="47"/>
      <c r="IH401" s="47"/>
      <c r="II401" s="47"/>
      <c r="IJ401" s="47"/>
      <c r="IK401" s="47"/>
      <c r="IL401" s="47"/>
      <c r="IM401" s="47"/>
      <c r="IN401" s="47"/>
      <c r="IO401" s="47"/>
      <c r="IP401" s="47"/>
      <c r="IQ401" s="47"/>
      <c r="IR401" s="47"/>
      <c r="IS401" s="47"/>
      <c r="IT401" s="47"/>
      <c r="IU401" s="47"/>
      <c r="IV401" s="47"/>
      <c r="IW401" s="47"/>
      <c r="IX401" s="47"/>
      <c r="IY401" s="47"/>
      <c r="IZ401" s="47"/>
      <c r="JA401" s="47"/>
      <c r="JB401" s="47"/>
      <c r="JC401" s="47"/>
      <c r="JD401" s="47"/>
      <c r="JE401" s="47"/>
      <c r="JF401" s="47"/>
      <c r="JG401" s="47"/>
      <c r="JH401" s="47"/>
      <c r="JI401" s="47"/>
      <c r="JJ401" s="47"/>
      <c r="JK401" s="47"/>
      <c r="JL401" s="47"/>
      <c r="JM401" s="47"/>
      <c r="JN401" s="47"/>
      <c r="JO401" s="47"/>
      <c r="JP401" s="47"/>
      <c r="JQ401" s="47"/>
      <c r="JR401" s="47"/>
      <c r="JS401" s="47"/>
      <c r="JT401" s="47"/>
      <c r="JU401" s="47"/>
      <c r="JV401" s="47"/>
      <c r="JW401" s="47"/>
      <c r="JX401" s="47"/>
      <c r="JY401" s="47"/>
      <c r="JZ401" s="47"/>
      <c r="KA401" s="47"/>
      <c r="KB401" s="47"/>
      <c r="KC401" s="47"/>
      <c r="KD401" s="47"/>
      <c r="KE401" s="47"/>
      <c r="KF401" s="47"/>
      <c r="KG401" s="47"/>
      <c r="KH401" s="47"/>
      <c r="KI401" s="47"/>
      <c r="KJ401" s="47"/>
      <c r="KK401" s="47"/>
      <c r="KL401" s="47"/>
      <c r="KM401" s="47"/>
      <c r="KN401" s="47"/>
      <c r="KO401" s="47"/>
      <c r="KP401" s="47"/>
      <c r="KQ401" s="47"/>
      <c r="KR401" s="47"/>
      <c r="KS401" s="47"/>
      <c r="KT401" s="47"/>
      <c r="KU401" s="47"/>
      <c r="KV401" s="47"/>
      <c r="KW401" s="47"/>
      <c r="KX401" s="47"/>
      <c r="KY401" s="47"/>
      <c r="KZ401" s="47"/>
      <c r="LA401" s="47"/>
      <c r="LB401" s="47"/>
      <c r="LC401" s="47"/>
      <c r="LD401" s="47"/>
      <c r="LE401" s="47"/>
      <c r="LF401" s="47"/>
      <c r="LG401" s="47"/>
      <c r="LH401" s="47"/>
      <c r="LI401" s="47"/>
      <c r="LJ401" s="47"/>
      <c r="LK401" s="47"/>
      <c r="LL401" s="47"/>
      <c r="LM401" s="47"/>
      <c r="LN401" s="47"/>
      <c r="LO401" s="47"/>
      <c r="LP401" s="47"/>
      <c r="LQ401" s="47"/>
      <c r="LR401" s="47"/>
      <c r="LS401" s="47"/>
      <c r="LT401" s="47"/>
      <c r="LU401" s="47"/>
      <c r="LV401" s="47"/>
      <c r="LW401" s="47"/>
      <c r="LX401" s="47"/>
      <c r="LY401" s="47"/>
      <c r="LZ401" s="47"/>
      <c r="MA401" s="47"/>
      <c r="MB401" s="47"/>
      <c r="MC401" s="47"/>
      <c r="MD401" s="47"/>
      <c r="ME401" s="47"/>
      <c r="MF401" s="47"/>
      <c r="MG401" s="47"/>
      <c r="MH401" s="47"/>
      <c r="MI401" s="47"/>
      <c r="MJ401" s="47"/>
      <c r="MK401" s="47"/>
      <c r="ML401" s="47"/>
      <c r="MM401" s="47"/>
      <c r="MN401" s="47"/>
      <c r="MO401" s="47"/>
      <c r="MP401" s="47"/>
      <c r="MQ401" s="47"/>
      <c r="MR401" s="47"/>
      <c r="MS401" s="47"/>
      <c r="MT401" s="47"/>
      <c r="MU401" s="47"/>
      <c r="MV401" s="47"/>
      <c r="MW401" s="47"/>
      <c r="MX401" s="47"/>
      <c r="MY401" s="47"/>
      <c r="MZ401" s="47"/>
      <c r="NA401" s="47"/>
      <c r="NB401" s="47"/>
      <c r="NC401" s="47"/>
      <c r="ND401" s="47"/>
      <c r="NE401" s="47"/>
      <c r="NF401" s="47"/>
      <c r="NG401" s="47"/>
      <c r="NH401" s="47"/>
      <c r="NI401" s="47"/>
      <c r="NJ401" s="47"/>
      <c r="NK401" s="47"/>
      <c r="NL401" s="47"/>
      <c r="NM401" s="47"/>
      <c r="NN401" s="47"/>
      <c r="NO401" s="47"/>
      <c r="NP401" s="47"/>
      <c r="NQ401" s="47"/>
      <c r="NR401" s="47"/>
      <c r="NS401" s="47"/>
      <c r="NT401" s="47"/>
      <c r="NU401" s="47"/>
      <c r="NV401" s="47"/>
      <c r="NW401" s="47"/>
      <c r="NX401" s="47"/>
      <c r="NY401" s="47"/>
      <c r="NZ401" s="47"/>
      <c r="OA401" s="47"/>
      <c r="OB401" s="47"/>
      <c r="OC401" s="47"/>
      <c r="OD401" s="47"/>
      <c r="OE401" s="47"/>
      <c r="OF401" s="47"/>
      <c r="OG401" s="47"/>
      <c r="OH401" s="47"/>
      <c r="OI401" s="47"/>
      <c r="OJ401" s="47"/>
      <c r="OK401" s="47"/>
      <c r="OL401" s="47"/>
      <c r="OM401" s="47"/>
      <c r="ON401" s="47"/>
      <c r="OO401" s="47"/>
      <c r="OP401" s="47"/>
      <c r="OQ401" s="47"/>
      <c r="OR401" s="47"/>
      <c r="OS401" s="47"/>
      <c r="OT401" s="47"/>
      <c r="OU401" s="47"/>
      <c r="OV401" s="47"/>
      <c r="OW401" s="47"/>
      <c r="OX401" s="47"/>
      <c r="OY401" s="47"/>
      <c r="OZ401" s="47"/>
      <c r="PA401" s="47"/>
      <c r="PB401" s="47"/>
      <c r="PC401" s="47"/>
      <c r="PD401" s="47"/>
      <c r="PE401" s="47"/>
      <c r="PF401" s="47"/>
      <c r="PG401" s="47"/>
      <c r="PH401" s="47"/>
      <c r="PI401" s="47"/>
      <c r="PJ401" s="47"/>
      <c r="PK401" s="47"/>
      <c r="PL401" s="47"/>
      <c r="PM401" s="47"/>
      <c r="PN401" s="47"/>
      <c r="PO401" s="47"/>
      <c r="PP401" s="47"/>
      <c r="PQ401" s="47"/>
      <c r="PR401" s="47"/>
      <c r="PS401" s="47"/>
      <c r="PT401" s="47"/>
      <c r="PU401" s="47"/>
      <c r="PV401" s="47"/>
      <c r="PW401" s="47"/>
      <c r="PX401" s="47"/>
      <c r="PY401" s="47"/>
      <c r="PZ401" s="47"/>
      <c r="QA401" s="47"/>
      <c r="QB401" s="47"/>
      <c r="QC401" s="47"/>
      <c r="QD401" s="47"/>
      <c r="QE401" s="47"/>
      <c r="QF401" s="47"/>
      <c r="QG401" s="47"/>
      <c r="QH401" s="47"/>
      <c r="QI401" s="47"/>
      <c r="QJ401" s="47"/>
      <c r="QK401" s="47"/>
      <c r="QL401" s="47"/>
      <c r="QM401" s="47"/>
      <c r="QN401" s="47"/>
      <c r="QO401" s="47"/>
      <c r="QP401" s="47"/>
      <c r="QQ401" s="47"/>
      <c r="QR401" s="47"/>
      <c r="QS401" s="47"/>
      <c r="QT401" s="47"/>
      <c r="QU401" s="47"/>
      <c r="QV401" s="47"/>
      <c r="QW401" s="47"/>
      <c r="QX401" s="47"/>
      <c r="QY401" s="47"/>
      <c r="QZ401" s="47"/>
      <c r="RA401" s="47"/>
      <c r="RB401" s="47"/>
      <c r="RC401" s="47"/>
      <c r="RD401" s="47"/>
      <c r="RE401" s="47"/>
      <c r="RF401" s="47"/>
      <c r="RG401" s="47"/>
      <c r="RH401" s="47"/>
      <c r="RI401" s="47"/>
      <c r="RJ401" s="47"/>
      <c r="RK401" s="47"/>
      <c r="RL401" s="47"/>
      <c r="RM401" s="47"/>
      <c r="RN401" s="47"/>
      <c r="RO401" s="47"/>
      <c r="RP401" s="47"/>
      <c r="RQ401" s="47"/>
      <c r="RR401" s="47"/>
      <c r="RS401" s="47"/>
      <c r="RT401" s="47"/>
      <c r="RU401" s="47"/>
      <c r="RV401" s="47"/>
      <c r="RW401" s="47"/>
      <c r="RX401" s="47"/>
      <c r="RY401" s="47"/>
      <c r="RZ401" s="47"/>
      <c r="SA401" s="47"/>
    </row>
    <row r="402" spans="1:508" s="48" customFormat="1" ht="153.75" customHeight="1">
      <c r="A402" s="104"/>
      <c r="B402" s="96"/>
      <c r="C402" s="57" t="s">
        <v>8</v>
      </c>
      <c r="D402" s="20">
        <v>0</v>
      </c>
      <c r="E402" s="20">
        <v>0</v>
      </c>
      <c r="F402" s="20">
        <v>0</v>
      </c>
      <c r="G402" s="1">
        <v>0</v>
      </c>
      <c r="H402" s="86"/>
      <c r="I402" s="86"/>
      <c r="J402" s="89"/>
      <c r="K402" s="80"/>
      <c r="L402" s="80"/>
      <c r="M402" s="83"/>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c r="BA402" s="47"/>
      <c r="BB402" s="47"/>
      <c r="BC402" s="47"/>
      <c r="BD402" s="47"/>
      <c r="BE402" s="47"/>
      <c r="BF402" s="47"/>
      <c r="BG402" s="47"/>
      <c r="BH402" s="47"/>
      <c r="BI402" s="47"/>
      <c r="BJ402" s="47"/>
      <c r="BK402" s="47"/>
      <c r="BL402" s="47"/>
      <c r="BM402" s="47"/>
      <c r="BN402" s="47"/>
      <c r="BO402" s="47"/>
      <c r="BP402" s="47"/>
      <c r="BQ402" s="47"/>
      <c r="BR402" s="47"/>
      <c r="BS402" s="47"/>
      <c r="BT402" s="47"/>
      <c r="BU402" s="47"/>
      <c r="BV402" s="47"/>
      <c r="BW402" s="47"/>
      <c r="BX402" s="47"/>
      <c r="BY402" s="47"/>
      <c r="BZ402" s="47"/>
      <c r="CA402" s="47"/>
      <c r="CB402" s="47"/>
      <c r="CC402" s="47"/>
      <c r="CD402" s="47"/>
      <c r="CE402" s="47"/>
      <c r="CF402" s="47"/>
      <c r="CG402" s="47"/>
      <c r="CH402" s="47"/>
      <c r="CI402" s="47"/>
      <c r="CJ402" s="47"/>
      <c r="CK402" s="47"/>
      <c r="CL402" s="47"/>
      <c r="CM402" s="47"/>
      <c r="CN402" s="47"/>
      <c r="CO402" s="47"/>
      <c r="CP402" s="47"/>
      <c r="CQ402" s="47"/>
      <c r="CR402" s="47"/>
      <c r="CS402" s="47"/>
      <c r="CT402" s="47"/>
      <c r="CU402" s="47"/>
      <c r="CV402" s="47"/>
      <c r="CW402" s="47"/>
      <c r="CX402" s="47"/>
      <c r="CY402" s="47"/>
      <c r="CZ402" s="47"/>
      <c r="DA402" s="47"/>
      <c r="DB402" s="47"/>
      <c r="DC402" s="47"/>
      <c r="DD402" s="47"/>
      <c r="DE402" s="47"/>
      <c r="DF402" s="47"/>
      <c r="DG402" s="47"/>
      <c r="DH402" s="47"/>
      <c r="DI402" s="47"/>
      <c r="DJ402" s="47"/>
      <c r="DK402" s="47"/>
      <c r="DL402" s="47"/>
      <c r="DM402" s="47"/>
      <c r="DN402" s="47"/>
      <c r="DO402" s="47"/>
      <c r="DP402" s="47"/>
      <c r="DQ402" s="47"/>
      <c r="DR402" s="47"/>
      <c r="DS402" s="47"/>
      <c r="DT402" s="47"/>
      <c r="DU402" s="47"/>
      <c r="DV402" s="47"/>
      <c r="DW402" s="47"/>
      <c r="DX402" s="47"/>
      <c r="DY402" s="47"/>
      <c r="DZ402" s="47"/>
      <c r="EA402" s="47"/>
      <c r="EB402" s="47"/>
      <c r="EC402" s="47"/>
      <c r="ED402" s="47"/>
      <c r="EE402" s="47"/>
      <c r="EF402" s="47"/>
      <c r="EG402" s="47"/>
      <c r="EH402" s="47"/>
      <c r="EI402" s="47"/>
      <c r="EJ402" s="47"/>
      <c r="EK402" s="47"/>
      <c r="EL402" s="47"/>
      <c r="EM402" s="47"/>
      <c r="EN402" s="47"/>
      <c r="EO402" s="47"/>
      <c r="EP402" s="47"/>
      <c r="EQ402" s="47"/>
      <c r="ER402" s="47"/>
      <c r="ES402" s="47"/>
      <c r="ET402" s="47"/>
      <c r="EU402" s="47"/>
      <c r="EV402" s="47"/>
      <c r="EW402" s="47"/>
      <c r="EX402" s="47"/>
      <c r="EY402" s="47"/>
      <c r="EZ402" s="47"/>
      <c r="FA402" s="47"/>
      <c r="FB402" s="47"/>
      <c r="FC402" s="47"/>
      <c r="FD402" s="47"/>
      <c r="FE402" s="47"/>
      <c r="FF402" s="47"/>
      <c r="FG402" s="47"/>
      <c r="FH402" s="47"/>
      <c r="FI402" s="47"/>
      <c r="FJ402" s="47"/>
      <c r="FK402" s="47"/>
      <c r="FL402" s="47"/>
      <c r="FM402" s="47"/>
      <c r="FN402" s="47"/>
      <c r="FO402" s="47"/>
      <c r="FP402" s="47"/>
      <c r="FQ402" s="47"/>
      <c r="FR402" s="47"/>
      <c r="FS402" s="47"/>
      <c r="FT402" s="47"/>
      <c r="FU402" s="47"/>
      <c r="FV402" s="47"/>
      <c r="FW402" s="47"/>
      <c r="FX402" s="47"/>
      <c r="FY402" s="47"/>
      <c r="FZ402" s="47"/>
      <c r="GA402" s="47"/>
      <c r="GB402" s="47"/>
      <c r="GC402" s="47"/>
      <c r="GD402" s="47"/>
      <c r="GE402" s="47"/>
      <c r="GF402" s="47"/>
      <c r="GG402" s="47"/>
      <c r="GH402" s="47"/>
      <c r="GI402" s="47"/>
      <c r="GJ402" s="47"/>
      <c r="GK402" s="47"/>
      <c r="GL402" s="47"/>
      <c r="GM402" s="47"/>
      <c r="GN402" s="47"/>
      <c r="GO402" s="47"/>
      <c r="GP402" s="47"/>
      <c r="GQ402" s="47"/>
      <c r="GR402" s="47"/>
      <c r="GS402" s="47"/>
      <c r="GT402" s="47"/>
      <c r="GU402" s="47"/>
      <c r="GV402" s="47"/>
      <c r="GW402" s="47"/>
      <c r="GX402" s="47"/>
      <c r="GY402" s="47"/>
      <c r="GZ402" s="47"/>
      <c r="HA402" s="47"/>
      <c r="HB402" s="47"/>
      <c r="HC402" s="47"/>
      <c r="HD402" s="47"/>
      <c r="HE402" s="47"/>
      <c r="HF402" s="47"/>
      <c r="HG402" s="47"/>
      <c r="HH402" s="47"/>
      <c r="HI402" s="47"/>
      <c r="HJ402" s="47"/>
      <c r="HK402" s="47"/>
      <c r="HL402" s="47"/>
      <c r="HM402" s="47"/>
      <c r="HN402" s="47"/>
      <c r="HO402" s="47"/>
      <c r="HP402" s="47"/>
      <c r="HQ402" s="47"/>
      <c r="HR402" s="47"/>
      <c r="HS402" s="47"/>
      <c r="HT402" s="47"/>
      <c r="HU402" s="47"/>
      <c r="HV402" s="47"/>
      <c r="HW402" s="47"/>
      <c r="HX402" s="47"/>
      <c r="HY402" s="47"/>
      <c r="HZ402" s="47"/>
      <c r="IA402" s="47"/>
      <c r="IB402" s="47"/>
      <c r="IC402" s="47"/>
      <c r="ID402" s="47"/>
      <c r="IE402" s="47"/>
      <c r="IF402" s="47"/>
      <c r="IG402" s="47"/>
      <c r="IH402" s="47"/>
      <c r="II402" s="47"/>
      <c r="IJ402" s="47"/>
      <c r="IK402" s="47"/>
      <c r="IL402" s="47"/>
      <c r="IM402" s="47"/>
      <c r="IN402" s="47"/>
      <c r="IO402" s="47"/>
      <c r="IP402" s="47"/>
      <c r="IQ402" s="47"/>
      <c r="IR402" s="47"/>
      <c r="IS402" s="47"/>
      <c r="IT402" s="47"/>
      <c r="IU402" s="47"/>
      <c r="IV402" s="47"/>
      <c r="IW402" s="47"/>
      <c r="IX402" s="47"/>
      <c r="IY402" s="47"/>
      <c r="IZ402" s="47"/>
      <c r="JA402" s="47"/>
      <c r="JB402" s="47"/>
      <c r="JC402" s="47"/>
      <c r="JD402" s="47"/>
      <c r="JE402" s="47"/>
      <c r="JF402" s="47"/>
      <c r="JG402" s="47"/>
      <c r="JH402" s="47"/>
      <c r="JI402" s="47"/>
      <c r="JJ402" s="47"/>
      <c r="JK402" s="47"/>
      <c r="JL402" s="47"/>
      <c r="JM402" s="47"/>
      <c r="JN402" s="47"/>
      <c r="JO402" s="47"/>
      <c r="JP402" s="47"/>
      <c r="JQ402" s="47"/>
      <c r="JR402" s="47"/>
      <c r="JS402" s="47"/>
      <c r="JT402" s="47"/>
      <c r="JU402" s="47"/>
      <c r="JV402" s="47"/>
      <c r="JW402" s="47"/>
      <c r="JX402" s="47"/>
      <c r="JY402" s="47"/>
      <c r="JZ402" s="47"/>
      <c r="KA402" s="47"/>
      <c r="KB402" s="47"/>
      <c r="KC402" s="47"/>
      <c r="KD402" s="47"/>
      <c r="KE402" s="47"/>
      <c r="KF402" s="47"/>
      <c r="KG402" s="47"/>
      <c r="KH402" s="47"/>
      <c r="KI402" s="47"/>
      <c r="KJ402" s="47"/>
      <c r="KK402" s="47"/>
      <c r="KL402" s="47"/>
      <c r="KM402" s="47"/>
      <c r="KN402" s="47"/>
      <c r="KO402" s="47"/>
      <c r="KP402" s="47"/>
      <c r="KQ402" s="47"/>
      <c r="KR402" s="47"/>
      <c r="KS402" s="47"/>
      <c r="KT402" s="47"/>
      <c r="KU402" s="47"/>
      <c r="KV402" s="47"/>
      <c r="KW402" s="47"/>
      <c r="KX402" s="47"/>
      <c r="KY402" s="47"/>
      <c r="KZ402" s="47"/>
      <c r="LA402" s="47"/>
      <c r="LB402" s="47"/>
      <c r="LC402" s="47"/>
      <c r="LD402" s="47"/>
      <c r="LE402" s="47"/>
      <c r="LF402" s="47"/>
      <c r="LG402" s="47"/>
      <c r="LH402" s="47"/>
      <c r="LI402" s="47"/>
      <c r="LJ402" s="47"/>
      <c r="LK402" s="47"/>
      <c r="LL402" s="47"/>
      <c r="LM402" s="47"/>
      <c r="LN402" s="47"/>
      <c r="LO402" s="47"/>
      <c r="LP402" s="47"/>
      <c r="LQ402" s="47"/>
      <c r="LR402" s="47"/>
      <c r="LS402" s="47"/>
      <c r="LT402" s="47"/>
      <c r="LU402" s="47"/>
      <c r="LV402" s="47"/>
      <c r="LW402" s="47"/>
      <c r="LX402" s="47"/>
      <c r="LY402" s="47"/>
      <c r="LZ402" s="47"/>
      <c r="MA402" s="47"/>
      <c r="MB402" s="47"/>
      <c r="MC402" s="47"/>
      <c r="MD402" s="47"/>
      <c r="ME402" s="47"/>
      <c r="MF402" s="47"/>
      <c r="MG402" s="47"/>
      <c r="MH402" s="47"/>
      <c r="MI402" s="47"/>
      <c r="MJ402" s="47"/>
      <c r="MK402" s="47"/>
      <c r="ML402" s="47"/>
      <c r="MM402" s="47"/>
      <c r="MN402" s="47"/>
      <c r="MO402" s="47"/>
      <c r="MP402" s="47"/>
      <c r="MQ402" s="47"/>
      <c r="MR402" s="47"/>
      <c r="MS402" s="47"/>
      <c r="MT402" s="47"/>
      <c r="MU402" s="47"/>
      <c r="MV402" s="47"/>
      <c r="MW402" s="47"/>
      <c r="MX402" s="47"/>
      <c r="MY402" s="47"/>
      <c r="MZ402" s="47"/>
      <c r="NA402" s="47"/>
      <c r="NB402" s="47"/>
      <c r="NC402" s="47"/>
      <c r="ND402" s="47"/>
      <c r="NE402" s="47"/>
      <c r="NF402" s="47"/>
      <c r="NG402" s="47"/>
      <c r="NH402" s="47"/>
      <c r="NI402" s="47"/>
      <c r="NJ402" s="47"/>
      <c r="NK402" s="47"/>
      <c r="NL402" s="47"/>
      <c r="NM402" s="47"/>
      <c r="NN402" s="47"/>
      <c r="NO402" s="47"/>
      <c r="NP402" s="47"/>
      <c r="NQ402" s="47"/>
      <c r="NR402" s="47"/>
      <c r="NS402" s="47"/>
      <c r="NT402" s="47"/>
      <c r="NU402" s="47"/>
      <c r="NV402" s="47"/>
      <c r="NW402" s="47"/>
      <c r="NX402" s="47"/>
      <c r="NY402" s="47"/>
      <c r="NZ402" s="47"/>
      <c r="OA402" s="47"/>
      <c r="OB402" s="47"/>
      <c r="OC402" s="47"/>
      <c r="OD402" s="47"/>
      <c r="OE402" s="47"/>
      <c r="OF402" s="47"/>
      <c r="OG402" s="47"/>
      <c r="OH402" s="47"/>
      <c r="OI402" s="47"/>
      <c r="OJ402" s="47"/>
      <c r="OK402" s="47"/>
      <c r="OL402" s="47"/>
      <c r="OM402" s="47"/>
      <c r="ON402" s="47"/>
      <c r="OO402" s="47"/>
      <c r="OP402" s="47"/>
      <c r="OQ402" s="47"/>
      <c r="OR402" s="47"/>
      <c r="OS402" s="47"/>
      <c r="OT402" s="47"/>
      <c r="OU402" s="47"/>
      <c r="OV402" s="47"/>
      <c r="OW402" s="47"/>
      <c r="OX402" s="47"/>
      <c r="OY402" s="47"/>
      <c r="OZ402" s="47"/>
      <c r="PA402" s="47"/>
      <c r="PB402" s="47"/>
      <c r="PC402" s="47"/>
      <c r="PD402" s="47"/>
      <c r="PE402" s="47"/>
      <c r="PF402" s="47"/>
      <c r="PG402" s="47"/>
      <c r="PH402" s="47"/>
      <c r="PI402" s="47"/>
      <c r="PJ402" s="47"/>
      <c r="PK402" s="47"/>
      <c r="PL402" s="47"/>
      <c r="PM402" s="47"/>
      <c r="PN402" s="47"/>
      <c r="PO402" s="47"/>
      <c r="PP402" s="47"/>
      <c r="PQ402" s="47"/>
      <c r="PR402" s="47"/>
      <c r="PS402" s="47"/>
      <c r="PT402" s="47"/>
      <c r="PU402" s="47"/>
      <c r="PV402" s="47"/>
      <c r="PW402" s="47"/>
      <c r="PX402" s="47"/>
      <c r="PY402" s="47"/>
      <c r="PZ402" s="47"/>
      <c r="QA402" s="47"/>
      <c r="QB402" s="47"/>
      <c r="QC402" s="47"/>
      <c r="QD402" s="47"/>
      <c r="QE402" s="47"/>
      <c r="QF402" s="47"/>
      <c r="QG402" s="47"/>
      <c r="QH402" s="47"/>
      <c r="QI402" s="47"/>
      <c r="QJ402" s="47"/>
      <c r="QK402" s="47"/>
      <c r="QL402" s="47"/>
      <c r="QM402" s="47"/>
      <c r="QN402" s="47"/>
      <c r="QO402" s="47"/>
      <c r="QP402" s="47"/>
      <c r="QQ402" s="47"/>
      <c r="QR402" s="47"/>
      <c r="QS402" s="47"/>
      <c r="QT402" s="47"/>
      <c r="QU402" s="47"/>
      <c r="QV402" s="47"/>
      <c r="QW402" s="47"/>
      <c r="QX402" s="47"/>
      <c r="QY402" s="47"/>
      <c r="QZ402" s="47"/>
      <c r="RA402" s="47"/>
      <c r="RB402" s="47"/>
      <c r="RC402" s="47"/>
      <c r="RD402" s="47"/>
      <c r="RE402" s="47"/>
      <c r="RF402" s="47"/>
      <c r="RG402" s="47"/>
      <c r="RH402" s="47"/>
      <c r="RI402" s="47"/>
      <c r="RJ402" s="47"/>
      <c r="RK402" s="47"/>
      <c r="RL402" s="47"/>
      <c r="RM402" s="47"/>
      <c r="RN402" s="47"/>
      <c r="RO402" s="47"/>
      <c r="RP402" s="47"/>
      <c r="RQ402" s="47"/>
      <c r="RR402" s="47"/>
      <c r="RS402" s="47"/>
      <c r="RT402" s="47"/>
      <c r="RU402" s="47"/>
      <c r="RV402" s="47"/>
      <c r="RW402" s="47"/>
      <c r="RX402" s="47"/>
      <c r="RY402" s="47"/>
      <c r="RZ402" s="47"/>
      <c r="SA402" s="47"/>
    </row>
    <row r="403" spans="1:508" s="48" customFormat="1" ht="24.75" customHeight="1">
      <c r="A403" s="174" t="s">
        <v>276</v>
      </c>
      <c r="B403" s="95" t="s">
        <v>277</v>
      </c>
      <c r="C403" s="36" t="s">
        <v>4</v>
      </c>
      <c r="D403" s="11">
        <f>SUM(D404:D407)</f>
        <v>1900</v>
      </c>
      <c r="E403" s="11">
        <f t="shared" ref="E403:F403" si="144">SUM(E404:E407)</f>
        <v>950</v>
      </c>
      <c r="F403" s="11">
        <f t="shared" si="144"/>
        <v>433.5</v>
      </c>
      <c r="G403" s="34">
        <f>E403/D403</f>
        <v>0.5</v>
      </c>
      <c r="H403" s="94" t="s">
        <v>393</v>
      </c>
      <c r="I403" s="94" t="s">
        <v>371</v>
      </c>
      <c r="J403" s="87" t="s">
        <v>145</v>
      </c>
      <c r="K403" s="161" t="s">
        <v>51</v>
      </c>
      <c r="L403" s="75"/>
      <c r="M403" s="81">
        <v>809</v>
      </c>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c r="BA403" s="47"/>
      <c r="BB403" s="47"/>
      <c r="BC403" s="47"/>
      <c r="BD403" s="47"/>
      <c r="BE403" s="47"/>
      <c r="BF403" s="47"/>
      <c r="BG403" s="47"/>
      <c r="BH403" s="47"/>
      <c r="BI403" s="47"/>
      <c r="BJ403" s="47"/>
      <c r="BK403" s="47"/>
      <c r="BL403" s="47"/>
      <c r="BM403" s="47"/>
      <c r="BN403" s="47"/>
      <c r="BO403" s="47"/>
      <c r="BP403" s="47"/>
      <c r="BQ403" s="47"/>
      <c r="BR403" s="47"/>
      <c r="BS403" s="47"/>
      <c r="BT403" s="47"/>
      <c r="BU403" s="47"/>
      <c r="BV403" s="47"/>
      <c r="BW403" s="47"/>
      <c r="BX403" s="47"/>
      <c r="BY403" s="47"/>
      <c r="BZ403" s="47"/>
      <c r="CA403" s="47"/>
      <c r="CB403" s="47"/>
      <c r="CC403" s="47"/>
      <c r="CD403" s="47"/>
      <c r="CE403" s="47"/>
      <c r="CF403" s="47"/>
      <c r="CG403" s="47"/>
      <c r="CH403" s="47"/>
      <c r="CI403" s="47"/>
      <c r="CJ403" s="47"/>
      <c r="CK403" s="47"/>
      <c r="CL403" s="47"/>
      <c r="CM403" s="47"/>
      <c r="CN403" s="47"/>
      <c r="CO403" s="47"/>
      <c r="CP403" s="47"/>
      <c r="CQ403" s="47"/>
      <c r="CR403" s="47"/>
      <c r="CS403" s="47"/>
      <c r="CT403" s="47"/>
      <c r="CU403" s="47"/>
      <c r="CV403" s="47"/>
      <c r="CW403" s="47"/>
      <c r="CX403" s="47"/>
      <c r="CY403" s="47"/>
      <c r="CZ403" s="47"/>
      <c r="DA403" s="47"/>
      <c r="DB403" s="47"/>
      <c r="DC403" s="47"/>
      <c r="DD403" s="47"/>
      <c r="DE403" s="47"/>
      <c r="DF403" s="47"/>
      <c r="DG403" s="47"/>
      <c r="DH403" s="47"/>
      <c r="DI403" s="47"/>
      <c r="DJ403" s="47"/>
      <c r="DK403" s="47"/>
      <c r="DL403" s="47"/>
      <c r="DM403" s="47"/>
      <c r="DN403" s="47"/>
      <c r="DO403" s="47"/>
      <c r="DP403" s="47"/>
      <c r="DQ403" s="47"/>
      <c r="DR403" s="47"/>
      <c r="DS403" s="47"/>
      <c r="DT403" s="47"/>
      <c r="DU403" s="47"/>
      <c r="DV403" s="47"/>
      <c r="DW403" s="47"/>
      <c r="DX403" s="47"/>
      <c r="DY403" s="47"/>
      <c r="DZ403" s="47"/>
      <c r="EA403" s="47"/>
      <c r="EB403" s="47"/>
      <c r="EC403" s="47"/>
      <c r="ED403" s="47"/>
      <c r="EE403" s="47"/>
      <c r="EF403" s="47"/>
      <c r="EG403" s="47"/>
      <c r="EH403" s="47"/>
      <c r="EI403" s="47"/>
      <c r="EJ403" s="47"/>
      <c r="EK403" s="47"/>
      <c r="EL403" s="47"/>
      <c r="EM403" s="47"/>
      <c r="EN403" s="47"/>
      <c r="EO403" s="47"/>
      <c r="EP403" s="47"/>
      <c r="EQ403" s="47"/>
      <c r="ER403" s="47"/>
      <c r="ES403" s="47"/>
      <c r="ET403" s="47"/>
      <c r="EU403" s="47"/>
      <c r="EV403" s="47"/>
      <c r="EW403" s="47"/>
      <c r="EX403" s="47"/>
      <c r="EY403" s="47"/>
      <c r="EZ403" s="47"/>
      <c r="FA403" s="47"/>
      <c r="FB403" s="47"/>
      <c r="FC403" s="47"/>
      <c r="FD403" s="47"/>
      <c r="FE403" s="47"/>
      <c r="FF403" s="47"/>
      <c r="FG403" s="47"/>
      <c r="FH403" s="47"/>
      <c r="FI403" s="47"/>
      <c r="FJ403" s="47"/>
      <c r="FK403" s="47"/>
      <c r="FL403" s="47"/>
      <c r="FM403" s="47"/>
      <c r="FN403" s="47"/>
      <c r="FO403" s="47"/>
      <c r="FP403" s="47"/>
      <c r="FQ403" s="47"/>
      <c r="FR403" s="47"/>
      <c r="FS403" s="47"/>
      <c r="FT403" s="47"/>
      <c r="FU403" s="47"/>
      <c r="FV403" s="47"/>
      <c r="FW403" s="47"/>
      <c r="FX403" s="47"/>
      <c r="FY403" s="47"/>
      <c r="FZ403" s="47"/>
      <c r="GA403" s="47"/>
      <c r="GB403" s="47"/>
      <c r="GC403" s="47"/>
      <c r="GD403" s="47"/>
      <c r="GE403" s="47"/>
      <c r="GF403" s="47"/>
      <c r="GG403" s="47"/>
      <c r="GH403" s="47"/>
      <c r="GI403" s="47"/>
      <c r="GJ403" s="47"/>
      <c r="GK403" s="47"/>
      <c r="GL403" s="47"/>
      <c r="GM403" s="47"/>
      <c r="GN403" s="47"/>
      <c r="GO403" s="47"/>
      <c r="GP403" s="47"/>
      <c r="GQ403" s="47"/>
      <c r="GR403" s="47"/>
      <c r="GS403" s="47"/>
      <c r="GT403" s="47"/>
      <c r="GU403" s="47"/>
      <c r="GV403" s="47"/>
      <c r="GW403" s="47"/>
      <c r="GX403" s="47"/>
      <c r="GY403" s="47"/>
      <c r="GZ403" s="47"/>
      <c r="HA403" s="47"/>
      <c r="HB403" s="47"/>
      <c r="HC403" s="47"/>
      <c r="HD403" s="47"/>
      <c r="HE403" s="47"/>
      <c r="HF403" s="47"/>
      <c r="HG403" s="47"/>
      <c r="HH403" s="47"/>
      <c r="HI403" s="47"/>
      <c r="HJ403" s="47"/>
      <c r="HK403" s="47"/>
      <c r="HL403" s="47"/>
      <c r="HM403" s="47"/>
      <c r="HN403" s="47"/>
      <c r="HO403" s="47"/>
      <c r="HP403" s="47"/>
      <c r="HQ403" s="47"/>
      <c r="HR403" s="47"/>
      <c r="HS403" s="47"/>
      <c r="HT403" s="47"/>
      <c r="HU403" s="47"/>
      <c r="HV403" s="47"/>
      <c r="HW403" s="47"/>
      <c r="HX403" s="47"/>
      <c r="HY403" s="47"/>
      <c r="HZ403" s="47"/>
      <c r="IA403" s="47"/>
      <c r="IB403" s="47"/>
      <c r="IC403" s="47"/>
      <c r="ID403" s="47"/>
      <c r="IE403" s="47"/>
      <c r="IF403" s="47"/>
      <c r="IG403" s="47"/>
      <c r="IH403" s="47"/>
      <c r="II403" s="47"/>
      <c r="IJ403" s="47"/>
      <c r="IK403" s="47"/>
      <c r="IL403" s="47"/>
      <c r="IM403" s="47"/>
      <c r="IN403" s="47"/>
      <c r="IO403" s="47"/>
      <c r="IP403" s="47"/>
      <c r="IQ403" s="47"/>
      <c r="IR403" s="47"/>
      <c r="IS403" s="47"/>
      <c r="IT403" s="47"/>
      <c r="IU403" s="47"/>
      <c r="IV403" s="47"/>
      <c r="IW403" s="47"/>
      <c r="IX403" s="47"/>
      <c r="IY403" s="47"/>
      <c r="IZ403" s="47"/>
      <c r="JA403" s="47"/>
      <c r="JB403" s="47"/>
      <c r="JC403" s="47"/>
      <c r="JD403" s="47"/>
      <c r="JE403" s="47"/>
      <c r="JF403" s="47"/>
      <c r="JG403" s="47"/>
      <c r="JH403" s="47"/>
      <c r="JI403" s="47"/>
      <c r="JJ403" s="47"/>
      <c r="JK403" s="47"/>
      <c r="JL403" s="47"/>
      <c r="JM403" s="47"/>
      <c r="JN403" s="47"/>
      <c r="JO403" s="47"/>
      <c r="JP403" s="47"/>
      <c r="JQ403" s="47"/>
      <c r="JR403" s="47"/>
      <c r="JS403" s="47"/>
      <c r="JT403" s="47"/>
      <c r="JU403" s="47"/>
      <c r="JV403" s="47"/>
      <c r="JW403" s="47"/>
      <c r="JX403" s="47"/>
      <c r="JY403" s="47"/>
      <c r="JZ403" s="47"/>
      <c r="KA403" s="47"/>
      <c r="KB403" s="47"/>
      <c r="KC403" s="47"/>
      <c r="KD403" s="47"/>
      <c r="KE403" s="47"/>
      <c r="KF403" s="47"/>
      <c r="KG403" s="47"/>
      <c r="KH403" s="47"/>
      <c r="KI403" s="47"/>
      <c r="KJ403" s="47"/>
      <c r="KK403" s="47"/>
      <c r="KL403" s="47"/>
      <c r="KM403" s="47"/>
      <c r="KN403" s="47"/>
      <c r="KO403" s="47"/>
      <c r="KP403" s="47"/>
      <c r="KQ403" s="47"/>
      <c r="KR403" s="47"/>
      <c r="KS403" s="47"/>
      <c r="KT403" s="47"/>
      <c r="KU403" s="47"/>
      <c r="KV403" s="47"/>
      <c r="KW403" s="47"/>
      <c r="KX403" s="47"/>
      <c r="KY403" s="47"/>
      <c r="KZ403" s="47"/>
      <c r="LA403" s="47"/>
      <c r="LB403" s="47"/>
      <c r="LC403" s="47"/>
      <c r="LD403" s="47"/>
      <c r="LE403" s="47"/>
      <c r="LF403" s="47"/>
      <c r="LG403" s="47"/>
      <c r="LH403" s="47"/>
      <c r="LI403" s="47"/>
      <c r="LJ403" s="47"/>
      <c r="LK403" s="47"/>
      <c r="LL403" s="47"/>
      <c r="LM403" s="47"/>
      <c r="LN403" s="47"/>
      <c r="LO403" s="47"/>
      <c r="LP403" s="47"/>
      <c r="LQ403" s="47"/>
      <c r="LR403" s="47"/>
      <c r="LS403" s="47"/>
      <c r="LT403" s="47"/>
      <c r="LU403" s="47"/>
      <c r="LV403" s="47"/>
      <c r="LW403" s="47"/>
      <c r="LX403" s="47"/>
      <c r="LY403" s="47"/>
      <c r="LZ403" s="47"/>
      <c r="MA403" s="47"/>
      <c r="MB403" s="47"/>
      <c r="MC403" s="47"/>
      <c r="MD403" s="47"/>
      <c r="ME403" s="47"/>
      <c r="MF403" s="47"/>
      <c r="MG403" s="47"/>
      <c r="MH403" s="47"/>
      <c r="MI403" s="47"/>
      <c r="MJ403" s="47"/>
      <c r="MK403" s="47"/>
      <c r="ML403" s="47"/>
      <c r="MM403" s="47"/>
      <c r="MN403" s="47"/>
      <c r="MO403" s="47"/>
      <c r="MP403" s="47"/>
      <c r="MQ403" s="47"/>
      <c r="MR403" s="47"/>
      <c r="MS403" s="47"/>
      <c r="MT403" s="47"/>
      <c r="MU403" s="47"/>
      <c r="MV403" s="47"/>
      <c r="MW403" s="47"/>
      <c r="MX403" s="47"/>
      <c r="MY403" s="47"/>
      <c r="MZ403" s="47"/>
      <c r="NA403" s="47"/>
      <c r="NB403" s="47"/>
      <c r="NC403" s="47"/>
      <c r="ND403" s="47"/>
      <c r="NE403" s="47"/>
      <c r="NF403" s="47"/>
      <c r="NG403" s="47"/>
      <c r="NH403" s="47"/>
      <c r="NI403" s="47"/>
      <c r="NJ403" s="47"/>
      <c r="NK403" s="47"/>
      <c r="NL403" s="47"/>
      <c r="NM403" s="47"/>
      <c r="NN403" s="47"/>
      <c r="NO403" s="47"/>
      <c r="NP403" s="47"/>
      <c r="NQ403" s="47"/>
      <c r="NR403" s="47"/>
      <c r="NS403" s="47"/>
      <c r="NT403" s="47"/>
      <c r="NU403" s="47"/>
      <c r="NV403" s="47"/>
      <c r="NW403" s="47"/>
      <c r="NX403" s="47"/>
      <c r="NY403" s="47"/>
      <c r="NZ403" s="47"/>
      <c r="OA403" s="47"/>
      <c r="OB403" s="47"/>
      <c r="OC403" s="47"/>
      <c r="OD403" s="47"/>
      <c r="OE403" s="47"/>
      <c r="OF403" s="47"/>
      <c r="OG403" s="47"/>
      <c r="OH403" s="47"/>
      <c r="OI403" s="47"/>
      <c r="OJ403" s="47"/>
      <c r="OK403" s="47"/>
      <c r="OL403" s="47"/>
      <c r="OM403" s="47"/>
      <c r="ON403" s="47"/>
      <c r="OO403" s="47"/>
      <c r="OP403" s="47"/>
      <c r="OQ403" s="47"/>
      <c r="OR403" s="47"/>
      <c r="OS403" s="47"/>
      <c r="OT403" s="47"/>
      <c r="OU403" s="47"/>
      <c r="OV403" s="47"/>
      <c r="OW403" s="47"/>
      <c r="OX403" s="47"/>
      <c r="OY403" s="47"/>
      <c r="OZ403" s="47"/>
      <c r="PA403" s="47"/>
      <c r="PB403" s="47"/>
      <c r="PC403" s="47"/>
      <c r="PD403" s="47"/>
      <c r="PE403" s="47"/>
      <c r="PF403" s="47"/>
      <c r="PG403" s="47"/>
      <c r="PH403" s="47"/>
      <c r="PI403" s="47"/>
      <c r="PJ403" s="47"/>
      <c r="PK403" s="47"/>
      <c r="PL403" s="47"/>
      <c r="PM403" s="47"/>
      <c r="PN403" s="47"/>
      <c r="PO403" s="47"/>
      <c r="PP403" s="47"/>
      <c r="PQ403" s="47"/>
      <c r="PR403" s="47"/>
      <c r="PS403" s="47"/>
      <c r="PT403" s="47"/>
      <c r="PU403" s="47"/>
      <c r="PV403" s="47"/>
      <c r="PW403" s="47"/>
      <c r="PX403" s="47"/>
      <c r="PY403" s="47"/>
      <c r="PZ403" s="47"/>
      <c r="QA403" s="47"/>
      <c r="QB403" s="47"/>
      <c r="QC403" s="47"/>
      <c r="QD403" s="47"/>
      <c r="QE403" s="47"/>
      <c r="QF403" s="47"/>
      <c r="QG403" s="47"/>
      <c r="QH403" s="47"/>
      <c r="QI403" s="47"/>
      <c r="QJ403" s="47"/>
      <c r="QK403" s="47"/>
      <c r="QL403" s="47"/>
      <c r="QM403" s="47"/>
      <c r="QN403" s="47"/>
      <c r="QO403" s="47"/>
      <c r="QP403" s="47"/>
      <c r="QQ403" s="47"/>
      <c r="QR403" s="47"/>
      <c r="QS403" s="47"/>
      <c r="QT403" s="47"/>
      <c r="QU403" s="47"/>
      <c r="QV403" s="47"/>
      <c r="QW403" s="47"/>
      <c r="QX403" s="47"/>
      <c r="QY403" s="47"/>
      <c r="QZ403" s="47"/>
      <c r="RA403" s="47"/>
      <c r="RB403" s="47"/>
      <c r="RC403" s="47"/>
      <c r="RD403" s="47"/>
      <c r="RE403" s="47"/>
      <c r="RF403" s="47"/>
      <c r="RG403" s="47"/>
      <c r="RH403" s="47"/>
      <c r="RI403" s="47"/>
      <c r="RJ403" s="47"/>
      <c r="RK403" s="47"/>
      <c r="RL403" s="47"/>
      <c r="RM403" s="47"/>
      <c r="RN403" s="47"/>
      <c r="RO403" s="47"/>
      <c r="RP403" s="47"/>
      <c r="RQ403" s="47"/>
      <c r="RR403" s="47"/>
      <c r="RS403" s="47"/>
      <c r="RT403" s="47"/>
      <c r="RU403" s="47"/>
      <c r="RV403" s="47"/>
      <c r="RW403" s="47"/>
      <c r="RX403" s="47"/>
      <c r="RY403" s="47"/>
      <c r="RZ403" s="47"/>
      <c r="SA403" s="47"/>
    </row>
    <row r="404" spans="1:508" s="48" customFormat="1" ht="21.75" customHeight="1">
      <c r="A404" s="104"/>
      <c r="B404" s="96"/>
      <c r="C404" s="36" t="s">
        <v>5</v>
      </c>
      <c r="D404" s="11">
        <v>1900</v>
      </c>
      <c r="E404" s="11">
        <v>950</v>
      </c>
      <c r="F404" s="11">
        <v>433.5</v>
      </c>
      <c r="G404" s="34">
        <f>E404/D404</f>
        <v>0.5</v>
      </c>
      <c r="H404" s="85"/>
      <c r="I404" s="85"/>
      <c r="J404" s="88"/>
      <c r="K404" s="162"/>
      <c r="L404" s="75"/>
      <c r="M404" s="82"/>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c r="BA404" s="47"/>
      <c r="BB404" s="47"/>
      <c r="BC404" s="47"/>
      <c r="BD404" s="47"/>
      <c r="BE404" s="47"/>
      <c r="BF404" s="47"/>
      <c r="BG404" s="47"/>
      <c r="BH404" s="47"/>
      <c r="BI404" s="47"/>
      <c r="BJ404" s="47"/>
      <c r="BK404" s="47"/>
      <c r="BL404" s="47"/>
      <c r="BM404" s="47"/>
      <c r="BN404" s="47"/>
      <c r="BO404" s="47"/>
      <c r="BP404" s="47"/>
      <c r="BQ404" s="47"/>
      <c r="BR404" s="47"/>
      <c r="BS404" s="47"/>
      <c r="BT404" s="47"/>
      <c r="BU404" s="47"/>
      <c r="BV404" s="47"/>
      <c r="BW404" s="47"/>
      <c r="BX404" s="47"/>
      <c r="BY404" s="47"/>
      <c r="BZ404" s="47"/>
      <c r="CA404" s="47"/>
      <c r="CB404" s="47"/>
      <c r="CC404" s="47"/>
      <c r="CD404" s="47"/>
      <c r="CE404" s="47"/>
      <c r="CF404" s="47"/>
      <c r="CG404" s="47"/>
      <c r="CH404" s="47"/>
      <c r="CI404" s="47"/>
      <c r="CJ404" s="47"/>
      <c r="CK404" s="47"/>
      <c r="CL404" s="47"/>
      <c r="CM404" s="47"/>
      <c r="CN404" s="47"/>
      <c r="CO404" s="47"/>
      <c r="CP404" s="47"/>
      <c r="CQ404" s="47"/>
      <c r="CR404" s="47"/>
      <c r="CS404" s="47"/>
      <c r="CT404" s="47"/>
      <c r="CU404" s="47"/>
      <c r="CV404" s="47"/>
      <c r="CW404" s="47"/>
      <c r="CX404" s="47"/>
      <c r="CY404" s="47"/>
      <c r="CZ404" s="47"/>
      <c r="DA404" s="47"/>
      <c r="DB404" s="47"/>
      <c r="DC404" s="47"/>
      <c r="DD404" s="47"/>
      <c r="DE404" s="47"/>
      <c r="DF404" s="47"/>
      <c r="DG404" s="47"/>
      <c r="DH404" s="47"/>
      <c r="DI404" s="47"/>
      <c r="DJ404" s="47"/>
      <c r="DK404" s="47"/>
      <c r="DL404" s="47"/>
      <c r="DM404" s="47"/>
      <c r="DN404" s="47"/>
      <c r="DO404" s="47"/>
      <c r="DP404" s="47"/>
      <c r="DQ404" s="47"/>
      <c r="DR404" s="47"/>
      <c r="DS404" s="47"/>
      <c r="DT404" s="47"/>
      <c r="DU404" s="47"/>
      <c r="DV404" s="47"/>
      <c r="DW404" s="47"/>
      <c r="DX404" s="47"/>
      <c r="DY404" s="47"/>
      <c r="DZ404" s="47"/>
      <c r="EA404" s="47"/>
      <c r="EB404" s="47"/>
      <c r="EC404" s="47"/>
      <c r="ED404" s="47"/>
      <c r="EE404" s="47"/>
      <c r="EF404" s="47"/>
      <c r="EG404" s="47"/>
      <c r="EH404" s="47"/>
      <c r="EI404" s="47"/>
      <c r="EJ404" s="47"/>
      <c r="EK404" s="47"/>
      <c r="EL404" s="47"/>
      <c r="EM404" s="47"/>
      <c r="EN404" s="47"/>
      <c r="EO404" s="47"/>
      <c r="EP404" s="47"/>
      <c r="EQ404" s="47"/>
      <c r="ER404" s="47"/>
      <c r="ES404" s="47"/>
      <c r="ET404" s="47"/>
      <c r="EU404" s="47"/>
      <c r="EV404" s="47"/>
      <c r="EW404" s="47"/>
      <c r="EX404" s="47"/>
      <c r="EY404" s="47"/>
      <c r="EZ404" s="47"/>
      <c r="FA404" s="47"/>
      <c r="FB404" s="47"/>
      <c r="FC404" s="47"/>
      <c r="FD404" s="47"/>
      <c r="FE404" s="47"/>
      <c r="FF404" s="47"/>
      <c r="FG404" s="47"/>
      <c r="FH404" s="47"/>
      <c r="FI404" s="47"/>
      <c r="FJ404" s="47"/>
      <c r="FK404" s="47"/>
      <c r="FL404" s="47"/>
      <c r="FM404" s="47"/>
      <c r="FN404" s="47"/>
      <c r="FO404" s="47"/>
      <c r="FP404" s="47"/>
      <c r="FQ404" s="47"/>
      <c r="FR404" s="47"/>
      <c r="FS404" s="47"/>
      <c r="FT404" s="47"/>
      <c r="FU404" s="47"/>
      <c r="FV404" s="47"/>
      <c r="FW404" s="47"/>
      <c r="FX404" s="47"/>
      <c r="FY404" s="47"/>
      <c r="FZ404" s="47"/>
      <c r="GA404" s="47"/>
      <c r="GB404" s="47"/>
      <c r="GC404" s="47"/>
      <c r="GD404" s="47"/>
      <c r="GE404" s="47"/>
      <c r="GF404" s="47"/>
      <c r="GG404" s="47"/>
      <c r="GH404" s="47"/>
      <c r="GI404" s="47"/>
      <c r="GJ404" s="47"/>
      <c r="GK404" s="47"/>
      <c r="GL404" s="47"/>
      <c r="GM404" s="47"/>
      <c r="GN404" s="47"/>
      <c r="GO404" s="47"/>
      <c r="GP404" s="47"/>
      <c r="GQ404" s="47"/>
      <c r="GR404" s="47"/>
      <c r="GS404" s="47"/>
      <c r="GT404" s="47"/>
      <c r="GU404" s="47"/>
      <c r="GV404" s="47"/>
      <c r="GW404" s="47"/>
      <c r="GX404" s="47"/>
      <c r="GY404" s="47"/>
      <c r="GZ404" s="47"/>
      <c r="HA404" s="47"/>
      <c r="HB404" s="47"/>
      <c r="HC404" s="47"/>
      <c r="HD404" s="47"/>
      <c r="HE404" s="47"/>
      <c r="HF404" s="47"/>
      <c r="HG404" s="47"/>
      <c r="HH404" s="47"/>
      <c r="HI404" s="47"/>
      <c r="HJ404" s="47"/>
      <c r="HK404" s="47"/>
      <c r="HL404" s="47"/>
      <c r="HM404" s="47"/>
      <c r="HN404" s="47"/>
      <c r="HO404" s="47"/>
      <c r="HP404" s="47"/>
      <c r="HQ404" s="47"/>
      <c r="HR404" s="47"/>
      <c r="HS404" s="47"/>
      <c r="HT404" s="47"/>
      <c r="HU404" s="47"/>
      <c r="HV404" s="47"/>
      <c r="HW404" s="47"/>
      <c r="HX404" s="47"/>
      <c r="HY404" s="47"/>
      <c r="HZ404" s="47"/>
      <c r="IA404" s="47"/>
      <c r="IB404" s="47"/>
      <c r="IC404" s="47"/>
      <c r="ID404" s="47"/>
      <c r="IE404" s="47"/>
      <c r="IF404" s="47"/>
      <c r="IG404" s="47"/>
      <c r="IH404" s="47"/>
      <c r="II404" s="47"/>
      <c r="IJ404" s="47"/>
      <c r="IK404" s="47"/>
      <c r="IL404" s="47"/>
      <c r="IM404" s="47"/>
      <c r="IN404" s="47"/>
      <c r="IO404" s="47"/>
      <c r="IP404" s="47"/>
      <c r="IQ404" s="47"/>
      <c r="IR404" s="47"/>
      <c r="IS404" s="47"/>
      <c r="IT404" s="47"/>
      <c r="IU404" s="47"/>
      <c r="IV404" s="47"/>
      <c r="IW404" s="47"/>
      <c r="IX404" s="47"/>
      <c r="IY404" s="47"/>
      <c r="IZ404" s="47"/>
      <c r="JA404" s="47"/>
      <c r="JB404" s="47"/>
      <c r="JC404" s="47"/>
      <c r="JD404" s="47"/>
      <c r="JE404" s="47"/>
      <c r="JF404" s="47"/>
      <c r="JG404" s="47"/>
      <c r="JH404" s="47"/>
      <c r="JI404" s="47"/>
      <c r="JJ404" s="47"/>
      <c r="JK404" s="47"/>
      <c r="JL404" s="47"/>
      <c r="JM404" s="47"/>
      <c r="JN404" s="47"/>
      <c r="JO404" s="47"/>
      <c r="JP404" s="47"/>
      <c r="JQ404" s="47"/>
      <c r="JR404" s="47"/>
      <c r="JS404" s="47"/>
      <c r="JT404" s="47"/>
      <c r="JU404" s="47"/>
      <c r="JV404" s="47"/>
      <c r="JW404" s="47"/>
      <c r="JX404" s="47"/>
      <c r="JY404" s="47"/>
      <c r="JZ404" s="47"/>
      <c r="KA404" s="47"/>
      <c r="KB404" s="47"/>
      <c r="KC404" s="47"/>
      <c r="KD404" s="47"/>
      <c r="KE404" s="47"/>
      <c r="KF404" s="47"/>
      <c r="KG404" s="47"/>
      <c r="KH404" s="47"/>
      <c r="KI404" s="47"/>
      <c r="KJ404" s="47"/>
      <c r="KK404" s="47"/>
      <c r="KL404" s="47"/>
      <c r="KM404" s="47"/>
      <c r="KN404" s="47"/>
      <c r="KO404" s="47"/>
      <c r="KP404" s="47"/>
      <c r="KQ404" s="47"/>
      <c r="KR404" s="47"/>
      <c r="KS404" s="47"/>
      <c r="KT404" s="47"/>
      <c r="KU404" s="47"/>
      <c r="KV404" s="47"/>
      <c r="KW404" s="47"/>
      <c r="KX404" s="47"/>
      <c r="KY404" s="47"/>
      <c r="KZ404" s="47"/>
      <c r="LA404" s="47"/>
      <c r="LB404" s="47"/>
      <c r="LC404" s="47"/>
      <c r="LD404" s="47"/>
      <c r="LE404" s="47"/>
      <c r="LF404" s="47"/>
      <c r="LG404" s="47"/>
      <c r="LH404" s="47"/>
      <c r="LI404" s="47"/>
      <c r="LJ404" s="47"/>
      <c r="LK404" s="47"/>
      <c r="LL404" s="47"/>
      <c r="LM404" s="47"/>
      <c r="LN404" s="47"/>
      <c r="LO404" s="47"/>
      <c r="LP404" s="47"/>
      <c r="LQ404" s="47"/>
      <c r="LR404" s="47"/>
      <c r="LS404" s="47"/>
      <c r="LT404" s="47"/>
      <c r="LU404" s="47"/>
      <c r="LV404" s="47"/>
      <c r="LW404" s="47"/>
      <c r="LX404" s="47"/>
      <c r="LY404" s="47"/>
      <c r="LZ404" s="47"/>
      <c r="MA404" s="47"/>
      <c r="MB404" s="47"/>
      <c r="MC404" s="47"/>
      <c r="MD404" s="47"/>
      <c r="ME404" s="47"/>
      <c r="MF404" s="47"/>
      <c r="MG404" s="47"/>
      <c r="MH404" s="47"/>
      <c r="MI404" s="47"/>
      <c r="MJ404" s="47"/>
      <c r="MK404" s="47"/>
      <c r="ML404" s="47"/>
      <c r="MM404" s="47"/>
      <c r="MN404" s="47"/>
      <c r="MO404" s="47"/>
      <c r="MP404" s="47"/>
      <c r="MQ404" s="47"/>
      <c r="MR404" s="47"/>
      <c r="MS404" s="47"/>
      <c r="MT404" s="47"/>
      <c r="MU404" s="47"/>
      <c r="MV404" s="47"/>
      <c r="MW404" s="47"/>
      <c r="MX404" s="47"/>
      <c r="MY404" s="47"/>
      <c r="MZ404" s="47"/>
      <c r="NA404" s="47"/>
      <c r="NB404" s="47"/>
      <c r="NC404" s="47"/>
      <c r="ND404" s="47"/>
      <c r="NE404" s="47"/>
      <c r="NF404" s="47"/>
      <c r="NG404" s="47"/>
      <c r="NH404" s="47"/>
      <c r="NI404" s="47"/>
      <c r="NJ404" s="47"/>
      <c r="NK404" s="47"/>
      <c r="NL404" s="47"/>
      <c r="NM404" s="47"/>
      <c r="NN404" s="47"/>
      <c r="NO404" s="47"/>
      <c r="NP404" s="47"/>
      <c r="NQ404" s="47"/>
      <c r="NR404" s="47"/>
      <c r="NS404" s="47"/>
      <c r="NT404" s="47"/>
      <c r="NU404" s="47"/>
      <c r="NV404" s="47"/>
      <c r="NW404" s="47"/>
      <c r="NX404" s="47"/>
      <c r="NY404" s="47"/>
      <c r="NZ404" s="47"/>
      <c r="OA404" s="47"/>
      <c r="OB404" s="47"/>
      <c r="OC404" s="47"/>
      <c r="OD404" s="47"/>
      <c r="OE404" s="47"/>
      <c r="OF404" s="47"/>
      <c r="OG404" s="47"/>
      <c r="OH404" s="47"/>
      <c r="OI404" s="47"/>
      <c r="OJ404" s="47"/>
      <c r="OK404" s="47"/>
      <c r="OL404" s="47"/>
      <c r="OM404" s="47"/>
      <c r="ON404" s="47"/>
      <c r="OO404" s="47"/>
      <c r="OP404" s="47"/>
      <c r="OQ404" s="47"/>
      <c r="OR404" s="47"/>
      <c r="OS404" s="47"/>
      <c r="OT404" s="47"/>
      <c r="OU404" s="47"/>
      <c r="OV404" s="47"/>
      <c r="OW404" s="47"/>
      <c r="OX404" s="47"/>
      <c r="OY404" s="47"/>
      <c r="OZ404" s="47"/>
      <c r="PA404" s="47"/>
      <c r="PB404" s="47"/>
      <c r="PC404" s="47"/>
      <c r="PD404" s="47"/>
      <c r="PE404" s="47"/>
      <c r="PF404" s="47"/>
      <c r="PG404" s="47"/>
      <c r="PH404" s="47"/>
      <c r="PI404" s="47"/>
      <c r="PJ404" s="47"/>
      <c r="PK404" s="47"/>
      <c r="PL404" s="47"/>
      <c r="PM404" s="47"/>
      <c r="PN404" s="47"/>
      <c r="PO404" s="47"/>
      <c r="PP404" s="47"/>
      <c r="PQ404" s="47"/>
      <c r="PR404" s="47"/>
      <c r="PS404" s="47"/>
      <c r="PT404" s="47"/>
      <c r="PU404" s="47"/>
      <c r="PV404" s="47"/>
      <c r="PW404" s="47"/>
      <c r="PX404" s="47"/>
      <c r="PY404" s="47"/>
      <c r="PZ404" s="47"/>
      <c r="QA404" s="47"/>
      <c r="QB404" s="47"/>
      <c r="QC404" s="47"/>
      <c r="QD404" s="47"/>
      <c r="QE404" s="47"/>
      <c r="QF404" s="47"/>
      <c r="QG404" s="47"/>
      <c r="QH404" s="47"/>
      <c r="QI404" s="47"/>
      <c r="QJ404" s="47"/>
      <c r="QK404" s="47"/>
      <c r="QL404" s="47"/>
      <c r="QM404" s="47"/>
      <c r="QN404" s="47"/>
      <c r="QO404" s="47"/>
      <c r="QP404" s="47"/>
      <c r="QQ404" s="47"/>
      <c r="QR404" s="47"/>
      <c r="QS404" s="47"/>
      <c r="QT404" s="47"/>
      <c r="QU404" s="47"/>
      <c r="QV404" s="47"/>
      <c r="QW404" s="47"/>
      <c r="QX404" s="47"/>
      <c r="QY404" s="47"/>
      <c r="QZ404" s="47"/>
      <c r="RA404" s="47"/>
      <c r="RB404" s="47"/>
      <c r="RC404" s="47"/>
      <c r="RD404" s="47"/>
      <c r="RE404" s="47"/>
      <c r="RF404" s="47"/>
      <c r="RG404" s="47"/>
      <c r="RH404" s="47"/>
      <c r="RI404" s="47"/>
      <c r="RJ404" s="47"/>
      <c r="RK404" s="47"/>
      <c r="RL404" s="47"/>
      <c r="RM404" s="47"/>
      <c r="RN404" s="47"/>
      <c r="RO404" s="47"/>
      <c r="RP404" s="47"/>
      <c r="RQ404" s="47"/>
      <c r="RR404" s="47"/>
      <c r="RS404" s="47"/>
      <c r="RT404" s="47"/>
      <c r="RU404" s="47"/>
      <c r="RV404" s="47"/>
      <c r="RW404" s="47"/>
      <c r="RX404" s="47"/>
      <c r="RY404" s="47"/>
      <c r="RZ404" s="47"/>
      <c r="SA404" s="47"/>
    </row>
    <row r="405" spans="1:508" s="48" customFormat="1" ht="21.75" customHeight="1">
      <c r="A405" s="104"/>
      <c r="B405" s="96"/>
      <c r="C405" s="36" t="s">
        <v>6</v>
      </c>
      <c r="D405" s="11">
        <v>0</v>
      </c>
      <c r="E405" s="11">
        <v>0</v>
      </c>
      <c r="F405" s="11">
        <v>0</v>
      </c>
      <c r="G405" s="34">
        <v>0</v>
      </c>
      <c r="H405" s="85"/>
      <c r="I405" s="85"/>
      <c r="J405" s="88"/>
      <c r="K405" s="162"/>
      <c r="L405" s="75"/>
      <c r="M405" s="82"/>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c r="BA405" s="47"/>
      <c r="BB405" s="47"/>
      <c r="BC405" s="47"/>
      <c r="BD405" s="47"/>
      <c r="BE405" s="47"/>
      <c r="BF405" s="47"/>
      <c r="BG405" s="47"/>
      <c r="BH405" s="47"/>
      <c r="BI405" s="47"/>
      <c r="BJ405" s="47"/>
      <c r="BK405" s="47"/>
      <c r="BL405" s="47"/>
      <c r="BM405" s="47"/>
      <c r="BN405" s="47"/>
      <c r="BO405" s="47"/>
      <c r="BP405" s="47"/>
      <c r="BQ405" s="47"/>
      <c r="BR405" s="47"/>
      <c r="BS405" s="47"/>
      <c r="BT405" s="47"/>
      <c r="BU405" s="47"/>
      <c r="BV405" s="47"/>
      <c r="BW405" s="47"/>
      <c r="BX405" s="47"/>
      <c r="BY405" s="47"/>
      <c r="BZ405" s="47"/>
      <c r="CA405" s="47"/>
      <c r="CB405" s="47"/>
      <c r="CC405" s="47"/>
      <c r="CD405" s="47"/>
      <c r="CE405" s="47"/>
      <c r="CF405" s="47"/>
      <c r="CG405" s="47"/>
      <c r="CH405" s="47"/>
      <c r="CI405" s="47"/>
      <c r="CJ405" s="47"/>
      <c r="CK405" s="47"/>
      <c r="CL405" s="47"/>
      <c r="CM405" s="47"/>
      <c r="CN405" s="47"/>
      <c r="CO405" s="47"/>
      <c r="CP405" s="47"/>
      <c r="CQ405" s="47"/>
      <c r="CR405" s="47"/>
      <c r="CS405" s="47"/>
      <c r="CT405" s="47"/>
      <c r="CU405" s="47"/>
      <c r="CV405" s="47"/>
      <c r="CW405" s="47"/>
      <c r="CX405" s="47"/>
      <c r="CY405" s="47"/>
      <c r="CZ405" s="47"/>
      <c r="DA405" s="47"/>
      <c r="DB405" s="47"/>
      <c r="DC405" s="47"/>
      <c r="DD405" s="47"/>
      <c r="DE405" s="47"/>
      <c r="DF405" s="47"/>
      <c r="DG405" s="47"/>
      <c r="DH405" s="47"/>
      <c r="DI405" s="47"/>
      <c r="DJ405" s="47"/>
      <c r="DK405" s="47"/>
      <c r="DL405" s="47"/>
      <c r="DM405" s="47"/>
      <c r="DN405" s="47"/>
      <c r="DO405" s="47"/>
      <c r="DP405" s="47"/>
      <c r="DQ405" s="47"/>
      <c r="DR405" s="47"/>
      <c r="DS405" s="47"/>
      <c r="DT405" s="47"/>
      <c r="DU405" s="47"/>
      <c r="DV405" s="47"/>
      <c r="DW405" s="47"/>
      <c r="DX405" s="47"/>
      <c r="DY405" s="47"/>
      <c r="DZ405" s="47"/>
      <c r="EA405" s="47"/>
      <c r="EB405" s="47"/>
      <c r="EC405" s="47"/>
      <c r="ED405" s="47"/>
      <c r="EE405" s="47"/>
      <c r="EF405" s="47"/>
      <c r="EG405" s="47"/>
      <c r="EH405" s="47"/>
      <c r="EI405" s="47"/>
      <c r="EJ405" s="47"/>
      <c r="EK405" s="47"/>
      <c r="EL405" s="47"/>
      <c r="EM405" s="47"/>
      <c r="EN405" s="47"/>
      <c r="EO405" s="47"/>
      <c r="EP405" s="47"/>
      <c r="EQ405" s="47"/>
      <c r="ER405" s="47"/>
      <c r="ES405" s="47"/>
      <c r="ET405" s="47"/>
      <c r="EU405" s="47"/>
      <c r="EV405" s="47"/>
      <c r="EW405" s="47"/>
      <c r="EX405" s="47"/>
      <c r="EY405" s="47"/>
      <c r="EZ405" s="47"/>
      <c r="FA405" s="47"/>
      <c r="FB405" s="47"/>
      <c r="FC405" s="47"/>
      <c r="FD405" s="47"/>
      <c r="FE405" s="47"/>
      <c r="FF405" s="47"/>
      <c r="FG405" s="47"/>
      <c r="FH405" s="47"/>
      <c r="FI405" s="47"/>
      <c r="FJ405" s="47"/>
      <c r="FK405" s="47"/>
      <c r="FL405" s="47"/>
      <c r="FM405" s="47"/>
      <c r="FN405" s="47"/>
      <c r="FO405" s="47"/>
      <c r="FP405" s="47"/>
      <c r="FQ405" s="47"/>
      <c r="FR405" s="47"/>
      <c r="FS405" s="47"/>
      <c r="FT405" s="47"/>
      <c r="FU405" s="47"/>
      <c r="FV405" s="47"/>
      <c r="FW405" s="47"/>
      <c r="FX405" s="47"/>
      <c r="FY405" s="47"/>
      <c r="FZ405" s="47"/>
      <c r="GA405" s="47"/>
      <c r="GB405" s="47"/>
      <c r="GC405" s="47"/>
      <c r="GD405" s="47"/>
      <c r="GE405" s="47"/>
      <c r="GF405" s="47"/>
      <c r="GG405" s="47"/>
      <c r="GH405" s="47"/>
      <c r="GI405" s="47"/>
      <c r="GJ405" s="47"/>
      <c r="GK405" s="47"/>
      <c r="GL405" s="47"/>
      <c r="GM405" s="47"/>
      <c r="GN405" s="47"/>
      <c r="GO405" s="47"/>
      <c r="GP405" s="47"/>
      <c r="GQ405" s="47"/>
      <c r="GR405" s="47"/>
      <c r="GS405" s="47"/>
      <c r="GT405" s="47"/>
      <c r="GU405" s="47"/>
      <c r="GV405" s="47"/>
      <c r="GW405" s="47"/>
      <c r="GX405" s="47"/>
      <c r="GY405" s="47"/>
      <c r="GZ405" s="47"/>
      <c r="HA405" s="47"/>
      <c r="HB405" s="47"/>
      <c r="HC405" s="47"/>
      <c r="HD405" s="47"/>
      <c r="HE405" s="47"/>
      <c r="HF405" s="47"/>
      <c r="HG405" s="47"/>
      <c r="HH405" s="47"/>
      <c r="HI405" s="47"/>
      <c r="HJ405" s="47"/>
      <c r="HK405" s="47"/>
      <c r="HL405" s="47"/>
      <c r="HM405" s="47"/>
      <c r="HN405" s="47"/>
      <c r="HO405" s="47"/>
      <c r="HP405" s="47"/>
      <c r="HQ405" s="47"/>
      <c r="HR405" s="47"/>
      <c r="HS405" s="47"/>
      <c r="HT405" s="47"/>
      <c r="HU405" s="47"/>
      <c r="HV405" s="47"/>
      <c r="HW405" s="47"/>
      <c r="HX405" s="47"/>
      <c r="HY405" s="47"/>
      <c r="HZ405" s="47"/>
      <c r="IA405" s="47"/>
      <c r="IB405" s="47"/>
      <c r="IC405" s="47"/>
      <c r="ID405" s="47"/>
      <c r="IE405" s="47"/>
      <c r="IF405" s="47"/>
      <c r="IG405" s="47"/>
      <c r="IH405" s="47"/>
      <c r="II405" s="47"/>
      <c r="IJ405" s="47"/>
      <c r="IK405" s="47"/>
      <c r="IL405" s="47"/>
      <c r="IM405" s="47"/>
      <c r="IN405" s="47"/>
      <c r="IO405" s="47"/>
      <c r="IP405" s="47"/>
      <c r="IQ405" s="47"/>
      <c r="IR405" s="47"/>
      <c r="IS405" s="47"/>
      <c r="IT405" s="47"/>
      <c r="IU405" s="47"/>
      <c r="IV405" s="47"/>
      <c r="IW405" s="47"/>
      <c r="IX405" s="47"/>
      <c r="IY405" s="47"/>
      <c r="IZ405" s="47"/>
      <c r="JA405" s="47"/>
      <c r="JB405" s="47"/>
      <c r="JC405" s="47"/>
      <c r="JD405" s="47"/>
      <c r="JE405" s="47"/>
      <c r="JF405" s="47"/>
      <c r="JG405" s="47"/>
      <c r="JH405" s="47"/>
      <c r="JI405" s="47"/>
      <c r="JJ405" s="47"/>
      <c r="JK405" s="47"/>
      <c r="JL405" s="47"/>
      <c r="JM405" s="47"/>
      <c r="JN405" s="47"/>
      <c r="JO405" s="47"/>
      <c r="JP405" s="47"/>
      <c r="JQ405" s="47"/>
      <c r="JR405" s="47"/>
      <c r="JS405" s="47"/>
      <c r="JT405" s="47"/>
      <c r="JU405" s="47"/>
      <c r="JV405" s="47"/>
      <c r="JW405" s="47"/>
      <c r="JX405" s="47"/>
      <c r="JY405" s="47"/>
      <c r="JZ405" s="47"/>
      <c r="KA405" s="47"/>
      <c r="KB405" s="47"/>
      <c r="KC405" s="47"/>
      <c r="KD405" s="47"/>
      <c r="KE405" s="47"/>
      <c r="KF405" s="47"/>
      <c r="KG405" s="47"/>
      <c r="KH405" s="47"/>
      <c r="KI405" s="47"/>
      <c r="KJ405" s="47"/>
      <c r="KK405" s="47"/>
      <c r="KL405" s="47"/>
      <c r="KM405" s="47"/>
      <c r="KN405" s="47"/>
      <c r="KO405" s="47"/>
      <c r="KP405" s="47"/>
      <c r="KQ405" s="47"/>
      <c r="KR405" s="47"/>
      <c r="KS405" s="47"/>
      <c r="KT405" s="47"/>
      <c r="KU405" s="47"/>
      <c r="KV405" s="47"/>
      <c r="KW405" s="47"/>
      <c r="KX405" s="47"/>
      <c r="KY405" s="47"/>
      <c r="KZ405" s="47"/>
      <c r="LA405" s="47"/>
      <c r="LB405" s="47"/>
      <c r="LC405" s="47"/>
      <c r="LD405" s="47"/>
      <c r="LE405" s="47"/>
      <c r="LF405" s="47"/>
      <c r="LG405" s="47"/>
      <c r="LH405" s="47"/>
      <c r="LI405" s="47"/>
      <c r="LJ405" s="47"/>
      <c r="LK405" s="47"/>
      <c r="LL405" s="47"/>
      <c r="LM405" s="47"/>
      <c r="LN405" s="47"/>
      <c r="LO405" s="47"/>
      <c r="LP405" s="47"/>
      <c r="LQ405" s="47"/>
      <c r="LR405" s="47"/>
      <c r="LS405" s="47"/>
      <c r="LT405" s="47"/>
      <c r="LU405" s="47"/>
      <c r="LV405" s="47"/>
      <c r="LW405" s="47"/>
      <c r="LX405" s="47"/>
      <c r="LY405" s="47"/>
      <c r="LZ405" s="47"/>
      <c r="MA405" s="47"/>
      <c r="MB405" s="47"/>
      <c r="MC405" s="47"/>
      <c r="MD405" s="47"/>
      <c r="ME405" s="47"/>
      <c r="MF405" s="47"/>
      <c r="MG405" s="47"/>
      <c r="MH405" s="47"/>
      <c r="MI405" s="47"/>
      <c r="MJ405" s="47"/>
      <c r="MK405" s="47"/>
      <c r="ML405" s="47"/>
      <c r="MM405" s="47"/>
      <c r="MN405" s="47"/>
      <c r="MO405" s="47"/>
      <c r="MP405" s="47"/>
      <c r="MQ405" s="47"/>
      <c r="MR405" s="47"/>
      <c r="MS405" s="47"/>
      <c r="MT405" s="47"/>
      <c r="MU405" s="47"/>
      <c r="MV405" s="47"/>
      <c r="MW405" s="47"/>
      <c r="MX405" s="47"/>
      <c r="MY405" s="47"/>
      <c r="MZ405" s="47"/>
      <c r="NA405" s="47"/>
      <c r="NB405" s="47"/>
      <c r="NC405" s="47"/>
      <c r="ND405" s="47"/>
      <c r="NE405" s="47"/>
      <c r="NF405" s="47"/>
      <c r="NG405" s="47"/>
      <c r="NH405" s="47"/>
      <c r="NI405" s="47"/>
      <c r="NJ405" s="47"/>
      <c r="NK405" s="47"/>
      <c r="NL405" s="47"/>
      <c r="NM405" s="47"/>
      <c r="NN405" s="47"/>
      <c r="NO405" s="47"/>
      <c r="NP405" s="47"/>
      <c r="NQ405" s="47"/>
      <c r="NR405" s="47"/>
      <c r="NS405" s="47"/>
      <c r="NT405" s="47"/>
      <c r="NU405" s="47"/>
      <c r="NV405" s="47"/>
      <c r="NW405" s="47"/>
      <c r="NX405" s="47"/>
      <c r="NY405" s="47"/>
      <c r="NZ405" s="47"/>
      <c r="OA405" s="47"/>
      <c r="OB405" s="47"/>
      <c r="OC405" s="47"/>
      <c r="OD405" s="47"/>
      <c r="OE405" s="47"/>
      <c r="OF405" s="47"/>
      <c r="OG405" s="47"/>
      <c r="OH405" s="47"/>
      <c r="OI405" s="47"/>
      <c r="OJ405" s="47"/>
      <c r="OK405" s="47"/>
      <c r="OL405" s="47"/>
      <c r="OM405" s="47"/>
      <c r="ON405" s="47"/>
      <c r="OO405" s="47"/>
      <c r="OP405" s="47"/>
      <c r="OQ405" s="47"/>
      <c r="OR405" s="47"/>
      <c r="OS405" s="47"/>
      <c r="OT405" s="47"/>
      <c r="OU405" s="47"/>
      <c r="OV405" s="47"/>
      <c r="OW405" s="47"/>
      <c r="OX405" s="47"/>
      <c r="OY405" s="47"/>
      <c r="OZ405" s="47"/>
      <c r="PA405" s="47"/>
      <c r="PB405" s="47"/>
      <c r="PC405" s="47"/>
      <c r="PD405" s="47"/>
      <c r="PE405" s="47"/>
      <c r="PF405" s="47"/>
      <c r="PG405" s="47"/>
      <c r="PH405" s="47"/>
      <c r="PI405" s="47"/>
      <c r="PJ405" s="47"/>
      <c r="PK405" s="47"/>
      <c r="PL405" s="47"/>
      <c r="PM405" s="47"/>
      <c r="PN405" s="47"/>
      <c r="PO405" s="47"/>
      <c r="PP405" s="47"/>
      <c r="PQ405" s="47"/>
      <c r="PR405" s="47"/>
      <c r="PS405" s="47"/>
      <c r="PT405" s="47"/>
      <c r="PU405" s="47"/>
      <c r="PV405" s="47"/>
      <c r="PW405" s="47"/>
      <c r="PX405" s="47"/>
      <c r="PY405" s="47"/>
      <c r="PZ405" s="47"/>
      <c r="QA405" s="47"/>
      <c r="QB405" s="47"/>
      <c r="QC405" s="47"/>
      <c r="QD405" s="47"/>
      <c r="QE405" s="47"/>
      <c r="QF405" s="47"/>
      <c r="QG405" s="47"/>
      <c r="QH405" s="47"/>
      <c r="QI405" s="47"/>
      <c r="QJ405" s="47"/>
      <c r="QK405" s="47"/>
      <c r="QL405" s="47"/>
      <c r="QM405" s="47"/>
      <c r="QN405" s="47"/>
      <c r="QO405" s="47"/>
      <c r="QP405" s="47"/>
      <c r="QQ405" s="47"/>
      <c r="QR405" s="47"/>
      <c r="QS405" s="47"/>
      <c r="QT405" s="47"/>
      <c r="QU405" s="47"/>
      <c r="QV405" s="47"/>
      <c r="QW405" s="47"/>
      <c r="QX405" s="47"/>
      <c r="QY405" s="47"/>
      <c r="QZ405" s="47"/>
      <c r="RA405" s="47"/>
      <c r="RB405" s="47"/>
      <c r="RC405" s="47"/>
      <c r="RD405" s="47"/>
      <c r="RE405" s="47"/>
      <c r="RF405" s="47"/>
      <c r="RG405" s="47"/>
      <c r="RH405" s="47"/>
      <c r="RI405" s="47"/>
      <c r="RJ405" s="47"/>
      <c r="RK405" s="47"/>
      <c r="RL405" s="47"/>
      <c r="RM405" s="47"/>
      <c r="RN405" s="47"/>
      <c r="RO405" s="47"/>
      <c r="RP405" s="47"/>
      <c r="RQ405" s="47"/>
      <c r="RR405" s="47"/>
      <c r="RS405" s="47"/>
      <c r="RT405" s="47"/>
      <c r="RU405" s="47"/>
      <c r="RV405" s="47"/>
      <c r="RW405" s="47"/>
      <c r="RX405" s="47"/>
      <c r="RY405" s="47"/>
      <c r="RZ405" s="47"/>
      <c r="SA405" s="47"/>
    </row>
    <row r="406" spans="1:508" s="48" customFormat="1" ht="23.25" customHeight="1">
      <c r="A406" s="104"/>
      <c r="B406" s="96"/>
      <c r="C406" s="36" t="s">
        <v>7</v>
      </c>
      <c r="D406" s="11">
        <v>0</v>
      </c>
      <c r="E406" s="11">
        <v>0</v>
      </c>
      <c r="F406" s="11">
        <v>0</v>
      </c>
      <c r="G406" s="34">
        <v>0</v>
      </c>
      <c r="H406" s="85"/>
      <c r="I406" s="85"/>
      <c r="J406" s="88"/>
      <c r="K406" s="162"/>
      <c r="L406" s="75"/>
      <c r="M406" s="82"/>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c r="BE406" s="47"/>
      <c r="BF406" s="47"/>
      <c r="BG406" s="47"/>
      <c r="BH406" s="47"/>
      <c r="BI406" s="47"/>
      <c r="BJ406" s="47"/>
      <c r="BK406" s="47"/>
      <c r="BL406" s="47"/>
      <c r="BM406" s="47"/>
      <c r="BN406" s="47"/>
      <c r="BO406" s="47"/>
      <c r="BP406" s="47"/>
      <c r="BQ406" s="47"/>
      <c r="BR406" s="47"/>
      <c r="BS406" s="47"/>
      <c r="BT406" s="47"/>
      <c r="BU406" s="47"/>
      <c r="BV406" s="47"/>
      <c r="BW406" s="47"/>
      <c r="BX406" s="47"/>
      <c r="BY406" s="47"/>
      <c r="BZ406" s="47"/>
      <c r="CA406" s="47"/>
      <c r="CB406" s="47"/>
      <c r="CC406" s="47"/>
      <c r="CD406" s="47"/>
      <c r="CE406" s="47"/>
      <c r="CF406" s="47"/>
      <c r="CG406" s="47"/>
      <c r="CH406" s="47"/>
      <c r="CI406" s="47"/>
      <c r="CJ406" s="47"/>
      <c r="CK406" s="47"/>
      <c r="CL406" s="47"/>
      <c r="CM406" s="47"/>
      <c r="CN406" s="47"/>
      <c r="CO406" s="47"/>
      <c r="CP406" s="47"/>
      <c r="CQ406" s="47"/>
      <c r="CR406" s="47"/>
      <c r="CS406" s="47"/>
      <c r="CT406" s="47"/>
      <c r="CU406" s="47"/>
      <c r="CV406" s="47"/>
      <c r="CW406" s="47"/>
      <c r="CX406" s="47"/>
      <c r="CY406" s="47"/>
      <c r="CZ406" s="47"/>
      <c r="DA406" s="47"/>
      <c r="DB406" s="47"/>
      <c r="DC406" s="47"/>
      <c r="DD406" s="47"/>
      <c r="DE406" s="47"/>
      <c r="DF406" s="47"/>
      <c r="DG406" s="47"/>
      <c r="DH406" s="47"/>
      <c r="DI406" s="47"/>
      <c r="DJ406" s="47"/>
      <c r="DK406" s="47"/>
      <c r="DL406" s="47"/>
      <c r="DM406" s="47"/>
      <c r="DN406" s="47"/>
      <c r="DO406" s="47"/>
      <c r="DP406" s="47"/>
      <c r="DQ406" s="47"/>
      <c r="DR406" s="47"/>
      <c r="DS406" s="47"/>
      <c r="DT406" s="47"/>
      <c r="DU406" s="47"/>
      <c r="DV406" s="47"/>
      <c r="DW406" s="47"/>
      <c r="DX406" s="47"/>
      <c r="DY406" s="47"/>
      <c r="DZ406" s="47"/>
      <c r="EA406" s="47"/>
      <c r="EB406" s="47"/>
      <c r="EC406" s="47"/>
      <c r="ED406" s="47"/>
      <c r="EE406" s="47"/>
      <c r="EF406" s="47"/>
      <c r="EG406" s="47"/>
      <c r="EH406" s="47"/>
      <c r="EI406" s="47"/>
      <c r="EJ406" s="47"/>
      <c r="EK406" s="47"/>
      <c r="EL406" s="47"/>
      <c r="EM406" s="47"/>
      <c r="EN406" s="47"/>
      <c r="EO406" s="47"/>
      <c r="EP406" s="47"/>
      <c r="EQ406" s="47"/>
      <c r="ER406" s="47"/>
      <c r="ES406" s="47"/>
      <c r="ET406" s="47"/>
      <c r="EU406" s="47"/>
      <c r="EV406" s="47"/>
      <c r="EW406" s="47"/>
      <c r="EX406" s="47"/>
      <c r="EY406" s="47"/>
      <c r="EZ406" s="47"/>
      <c r="FA406" s="47"/>
      <c r="FB406" s="47"/>
      <c r="FC406" s="47"/>
      <c r="FD406" s="47"/>
      <c r="FE406" s="47"/>
      <c r="FF406" s="47"/>
      <c r="FG406" s="47"/>
      <c r="FH406" s="47"/>
      <c r="FI406" s="47"/>
      <c r="FJ406" s="47"/>
      <c r="FK406" s="47"/>
      <c r="FL406" s="47"/>
      <c r="FM406" s="47"/>
      <c r="FN406" s="47"/>
      <c r="FO406" s="47"/>
      <c r="FP406" s="47"/>
      <c r="FQ406" s="47"/>
      <c r="FR406" s="47"/>
      <c r="FS406" s="47"/>
      <c r="FT406" s="47"/>
      <c r="FU406" s="47"/>
      <c r="FV406" s="47"/>
      <c r="FW406" s="47"/>
      <c r="FX406" s="47"/>
      <c r="FY406" s="47"/>
      <c r="FZ406" s="47"/>
      <c r="GA406" s="47"/>
      <c r="GB406" s="47"/>
      <c r="GC406" s="47"/>
      <c r="GD406" s="47"/>
      <c r="GE406" s="47"/>
      <c r="GF406" s="47"/>
      <c r="GG406" s="47"/>
      <c r="GH406" s="47"/>
      <c r="GI406" s="47"/>
      <c r="GJ406" s="47"/>
      <c r="GK406" s="47"/>
      <c r="GL406" s="47"/>
      <c r="GM406" s="47"/>
      <c r="GN406" s="47"/>
      <c r="GO406" s="47"/>
      <c r="GP406" s="47"/>
      <c r="GQ406" s="47"/>
      <c r="GR406" s="47"/>
      <c r="GS406" s="47"/>
      <c r="GT406" s="47"/>
      <c r="GU406" s="47"/>
      <c r="GV406" s="47"/>
      <c r="GW406" s="47"/>
      <c r="GX406" s="47"/>
      <c r="GY406" s="47"/>
      <c r="GZ406" s="47"/>
      <c r="HA406" s="47"/>
      <c r="HB406" s="47"/>
      <c r="HC406" s="47"/>
      <c r="HD406" s="47"/>
      <c r="HE406" s="47"/>
      <c r="HF406" s="47"/>
      <c r="HG406" s="47"/>
      <c r="HH406" s="47"/>
      <c r="HI406" s="47"/>
      <c r="HJ406" s="47"/>
      <c r="HK406" s="47"/>
      <c r="HL406" s="47"/>
      <c r="HM406" s="47"/>
      <c r="HN406" s="47"/>
      <c r="HO406" s="47"/>
      <c r="HP406" s="47"/>
      <c r="HQ406" s="47"/>
      <c r="HR406" s="47"/>
      <c r="HS406" s="47"/>
      <c r="HT406" s="47"/>
      <c r="HU406" s="47"/>
      <c r="HV406" s="47"/>
      <c r="HW406" s="47"/>
      <c r="HX406" s="47"/>
      <c r="HY406" s="47"/>
      <c r="HZ406" s="47"/>
      <c r="IA406" s="47"/>
      <c r="IB406" s="47"/>
      <c r="IC406" s="47"/>
      <c r="ID406" s="47"/>
      <c r="IE406" s="47"/>
      <c r="IF406" s="47"/>
      <c r="IG406" s="47"/>
      <c r="IH406" s="47"/>
      <c r="II406" s="47"/>
      <c r="IJ406" s="47"/>
      <c r="IK406" s="47"/>
      <c r="IL406" s="47"/>
      <c r="IM406" s="47"/>
      <c r="IN406" s="47"/>
      <c r="IO406" s="47"/>
      <c r="IP406" s="47"/>
      <c r="IQ406" s="47"/>
      <c r="IR406" s="47"/>
      <c r="IS406" s="47"/>
      <c r="IT406" s="47"/>
      <c r="IU406" s="47"/>
      <c r="IV406" s="47"/>
      <c r="IW406" s="47"/>
      <c r="IX406" s="47"/>
      <c r="IY406" s="47"/>
      <c r="IZ406" s="47"/>
      <c r="JA406" s="47"/>
      <c r="JB406" s="47"/>
      <c r="JC406" s="47"/>
      <c r="JD406" s="47"/>
      <c r="JE406" s="47"/>
      <c r="JF406" s="47"/>
      <c r="JG406" s="47"/>
      <c r="JH406" s="47"/>
      <c r="JI406" s="47"/>
      <c r="JJ406" s="47"/>
      <c r="JK406" s="47"/>
      <c r="JL406" s="47"/>
      <c r="JM406" s="47"/>
      <c r="JN406" s="47"/>
      <c r="JO406" s="47"/>
      <c r="JP406" s="47"/>
      <c r="JQ406" s="47"/>
      <c r="JR406" s="47"/>
      <c r="JS406" s="47"/>
      <c r="JT406" s="47"/>
      <c r="JU406" s="47"/>
      <c r="JV406" s="47"/>
      <c r="JW406" s="47"/>
      <c r="JX406" s="47"/>
      <c r="JY406" s="47"/>
      <c r="JZ406" s="47"/>
      <c r="KA406" s="47"/>
      <c r="KB406" s="47"/>
      <c r="KC406" s="47"/>
      <c r="KD406" s="47"/>
      <c r="KE406" s="47"/>
      <c r="KF406" s="47"/>
      <c r="KG406" s="47"/>
      <c r="KH406" s="47"/>
      <c r="KI406" s="47"/>
      <c r="KJ406" s="47"/>
      <c r="KK406" s="47"/>
      <c r="KL406" s="47"/>
      <c r="KM406" s="47"/>
      <c r="KN406" s="47"/>
      <c r="KO406" s="47"/>
      <c r="KP406" s="47"/>
      <c r="KQ406" s="47"/>
      <c r="KR406" s="47"/>
      <c r="KS406" s="47"/>
      <c r="KT406" s="47"/>
      <c r="KU406" s="47"/>
      <c r="KV406" s="47"/>
      <c r="KW406" s="47"/>
      <c r="KX406" s="47"/>
      <c r="KY406" s="47"/>
      <c r="KZ406" s="47"/>
      <c r="LA406" s="47"/>
      <c r="LB406" s="47"/>
      <c r="LC406" s="47"/>
      <c r="LD406" s="47"/>
      <c r="LE406" s="47"/>
      <c r="LF406" s="47"/>
      <c r="LG406" s="47"/>
      <c r="LH406" s="47"/>
      <c r="LI406" s="47"/>
      <c r="LJ406" s="47"/>
      <c r="LK406" s="47"/>
      <c r="LL406" s="47"/>
      <c r="LM406" s="47"/>
      <c r="LN406" s="47"/>
      <c r="LO406" s="47"/>
      <c r="LP406" s="47"/>
      <c r="LQ406" s="47"/>
      <c r="LR406" s="47"/>
      <c r="LS406" s="47"/>
      <c r="LT406" s="47"/>
      <c r="LU406" s="47"/>
      <c r="LV406" s="47"/>
      <c r="LW406" s="47"/>
      <c r="LX406" s="47"/>
      <c r="LY406" s="47"/>
      <c r="LZ406" s="47"/>
      <c r="MA406" s="47"/>
      <c r="MB406" s="47"/>
      <c r="MC406" s="47"/>
      <c r="MD406" s="47"/>
      <c r="ME406" s="47"/>
      <c r="MF406" s="47"/>
      <c r="MG406" s="47"/>
      <c r="MH406" s="47"/>
      <c r="MI406" s="47"/>
      <c r="MJ406" s="47"/>
      <c r="MK406" s="47"/>
      <c r="ML406" s="47"/>
      <c r="MM406" s="47"/>
      <c r="MN406" s="47"/>
      <c r="MO406" s="47"/>
      <c r="MP406" s="47"/>
      <c r="MQ406" s="47"/>
      <c r="MR406" s="47"/>
      <c r="MS406" s="47"/>
      <c r="MT406" s="47"/>
      <c r="MU406" s="47"/>
      <c r="MV406" s="47"/>
      <c r="MW406" s="47"/>
      <c r="MX406" s="47"/>
      <c r="MY406" s="47"/>
      <c r="MZ406" s="47"/>
      <c r="NA406" s="47"/>
      <c r="NB406" s="47"/>
      <c r="NC406" s="47"/>
      <c r="ND406" s="47"/>
      <c r="NE406" s="47"/>
      <c r="NF406" s="47"/>
      <c r="NG406" s="47"/>
      <c r="NH406" s="47"/>
      <c r="NI406" s="47"/>
      <c r="NJ406" s="47"/>
      <c r="NK406" s="47"/>
      <c r="NL406" s="47"/>
      <c r="NM406" s="47"/>
      <c r="NN406" s="47"/>
      <c r="NO406" s="47"/>
      <c r="NP406" s="47"/>
      <c r="NQ406" s="47"/>
      <c r="NR406" s="47"/>
      <c r="NS406" s="47"/>
      <c r="NT406" s="47"/>
      <c r="NU406" s="47"/>
      <c r="NV406" s="47"/>
      <c r="NW406" s="47"/>
      <c r="NX406" s="47"/>
      <c r="NY406" s="47"/>
      <c r="NZ406" s="47"/>
      <c r="OA406" s="47"/>
      <c r="OB406" s="47"/>
      <c r="OC406" s="47"/>
      <c r="OD406" s="47"/>
      <c r="OE406" s="47"/>
      <c r="OF406" s="47"/>
      <c r="OG406" s="47"/>
      <c r="OH406" s="47"/>
      <c r="OI406" s="47"/>
      <c r="OJ406" s="47"/>
      <c r="OK406" s="47"/>
      <c r="OL406" s="47"/>
      <c r="OM406" s="47"/>
      <c r="ON406" s="47"/>
      <c r="OO406" s="47"/>
      <c r="OP406" s="47"/>
      <c r="OQ406" s="47"/>
      <c r="OR406" s="47"/>
      <c r="OS406" s="47"/>
      <c r="OT406" s="47"/>
      <c r="OU406" s="47"/>
      <c r="OV406" s="47"/>
      <c r="OW406" s="47"/>
      <c r="OX406" s="47"/>
      <c r="OY406" s="47"/>
      <c r="OZ406" s="47"/>
      <c r="PA406" s="47"/>
      <c r="PB406" s="47"/>
      <c r="PC406" s="47"/>
      <c r="PD406" s="47"/>
      <c r="PE406" s="47"/>
      <c r="PF406" s="47"/>
      <c r="PG406" s="47"/>
      <c r="PH406" s="47"/>
      <c r="PI406" s="47"/>
      <c r="PJ406" s="47"/>
      <c r="PK406" s="47"/>
      <c r="PL406" s="47"/>
      <c r="PM406" s="47"/>
      <c r="PN406" s="47"/>
      <c r="PO406" s="47"/>
      <c r="PP406" s="47"/>
      <c r="PQ406" s="47"/>
      <c r="PR406" s="47"/>
      <c r="PS406" s="47"/>
      <c r="PT406" s="47"/>
      <c r="PU406" s="47"/>
      <c r="PV406" s="47"/>
      <c r="PW406" s="47"/>
      <c r="PX406" s="47"/>
      <c r="PY406" s="47"/>
      <c r="PZ406" s="47"/>
      <c r="QA406" s="47"/>
      <c r="QB406" s="47"/>
      <c r="QC406" s="47"/>
      <c r="QD406" s="47"/>
      <c r="QE406" s="47"/>
      <c r="QF406" s="47"/>
      <c r="QG406" s="47"/>
      <c r="QH406" s="47"/>
      <c r="QI406" s="47"/>
      <c r="QJ406" s="47"/>
      <c r="QK406" s="47"/>
      <c r="QL406" s="47"/>
      <c r="QM406" s="47"/>
      <c r="QN406" s="47"/>
      <c r="QO406" s="47"/>
      <c r="QP406" s="47"/>
      <c r="QQ406" s="47"/>
      <c r="QR406" s="47"/>
      <c r="QS406" s="47"/>
      <c r="QT406" s="47"/>
      <c r="QU406" s="47"/>
      <c r="QV406" s="47"/>
      <c r="QW406" s="47"/>
      <c r="QX406" s="47"/>
      <c r="QY406" s="47"/>
      <c r="QZ406" s="47"/>
      <c r="RA406" s="47"/>
      <c r="RB406" s="47"/>
      <c r="RC406" s="47"/>
      <c r="RD406" s="47"/>
      <c r="RE406" s="47"/>
      <c r="RF406" s="47"/>
      <c r="RG406" s="47"/>
      <c r="RH406" s="47"/>
      <c r="RI406" s="47"/>
      <c r="RJ406" s="47"/>
      <c r="RK406" s="47"/>
      <c r="RL406" s="47"/>
      <c r="RM406" s="47"/>
      <c r="RN406" s="47"/>
      <c r="RO406" s="47"/>
      <c r="RP406" s="47"/>
      <c r="RQ406" s="47"/>
      <c r="RR406" s="47"/>
      <c r="RS406" s="47"/>
      <c r="RT406" s="47"/>
      <c r="RU406" s="47"/>
      <c r="RV406" s="47"/>
      <c r="RW406" s="47"/>
      <c r="RX406" s="47"/>
      <c r="RY406" s="47"/>
      <c r="RZ406" s="47"/>
      <c r="SA406" s="47"/>
    </row>
    <row r="407" spans="1:508" s="48" customFormat="1" ht="186.75" customHeight="1">
      <c r="A407" s="104"/>
      <c r="B407" s="96"/>
      <c r="C407" s="57" t="s">
        <v>8</v>
      </c>
      <c r="D407" s="20">
        <v>0</v>
      </c>
      <c r="E407" s="20">
        <v>0</v>
      </c>
      <c r="F407" s="20">
        <v>0</v>
      </c>
      <c r="G407" s="1">
        <v>0</v>
      </c>
      <c r="H407" s="86"/>
      <c r="I407" s="86"/>
      <c r="J407" s="89"/>
      <c r="K407" s="163"/>
      <c r="L407" s="75"/>
      <c r="M407" s="83"/>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47"/>
      <c r="BC407" s="47"/>
      <c r="BD407" s="47"/>
      <c r="BE407" s="47"/>
      <c r="BF407" s="47"/>
      <c r="BG407" s="47"/>
      <c r="BH407" s="47"/>
      <c r="BI407" s="47"/>
      <c r="BJ407" s="47"/>
      <c r="BK407" s="47"/>
      <c r="BL407" s="47"/>
      <c r="BM407" s="47"/>
      <c r="BN407" s="47"/>
      <c r="BO407" s="47"/>
      <c r="BP407" s="47"/>
      <c r="BQ407" s="47"/>
      <c r="BR407" s="47"/>
      <c r="BS407" s="47"/>
      <c r="BT407" s="47"/>
      <c r="BU407" s="47"/>
      <c r="BV407" s="47"/>
      <c r="BW407" s="47"/>
      <c r="BX407" s="47"/>
      <c r="BY407" s="47"/>
      <c r="BZ407" s="47"/>
      <c r="CA407" s="47"/>
      <c r="CB407" s="47"/>
      <c r="CC407" s="47"/>
      <c r="CD407" s="47"/>
      <c r="CE407" s="47"/>
      <c r="CF407" s="47"/>
      <c r="CG407" s="47"/>
      <c r="CH407" s="47"/>
      <c r="CI407" s="47"/>
      <c r="CJ407" s="47"/>
      <c r="CK407" s="47"/>
      <c r="CL407" s="47"/>
      <c r="CM407" s="47"/>
      <c r="CN407" s="47"/>
      <c r="CO407" s="47"/>
      <c r="CP407" s="47"/>
      <c r="CQ407" s="47"/>
      <c r="CR407" s="47"/>
      <c r="CS407" s="47"/>
      <c r="CT407" s="47"/>
      <c r="CU407" s="47"/>
      <c r="CV407" s="47"/>
      <c r="CW407" s="47"/>
      <c r="CX407" s="47"/>
      <c r="CY407" s="47"/>
      <c r="CZ407" s="47"/>
      <c r="DA407" s="47"/>
      <c r="DB407" s="47"/>
      <c r="DC407" s="47"/>
      <c r="DD407" s="47"/>
      <c r="DE407" s="47"/>
      <c r="DF407" s="47"/>
      <c r="DG407" s="47"/>
      <c r="DH407" s="47"/>
      <c r="DI407" s="47"/>
      <c r="DJ407" s="47"/>
      <c r="DK407" s="47"/>
      <c r="DL407" s="47"/>
      <c r="DM407" s="47"/>
      <c r="DN407" s="47"/>
      <c r="DO407" s="47"/>
      <c r="DP407" s="47"/>
      <c r="DQ407" s="47"/>
      <c r="DR407" s="47"/>
      <c r="DS407" s="47"/>
      <c r="DT407" s="47"/>
      <c r="DU407" s="47"/>
      <c r="DV407" s="47"/>
      <c r="DW407" s="47"/>
      <c r="DX407" s="47"/>
      <c r="DY407" s="47"/>
      <c r="DZ407" s="47"/>
      <c r="EA407" s="47"/>
      <c r="EB407" s="47"/>
      <c r="EC407" s="47"/>
      <c r="ED407" s="47"/>
      <c r="EE407" s="47"/>
      <c r="EF407" s="47"/>
      <c r="EG407" s="47"/>
      <c r="EH407" s="47"/>
      <c r="EI407" s="47"/>
      <c r="EJ407" s="47"/>
      <c r="EK407" s="47"/>
      <c r="EL407" s="47"/>
      <c r="EM407" s="47"/>
      <c r="EN407" s="47"/>
      <c r="EO407" s="47"/>
      <c r="EP407" s="47"/>
      <c r="EQ407" s="47"/>
      <c r="ER407" s="47"/>
      <c r="ES407" s="47"/>
      <c r="ET407" s="47"/>
      <c r="EU407" s="47"/>
      <c r="EV407" s="47"/>
      <c r="EW407" s="47"/>
      <c r="EX407" s="47"/>
      <c r="EY407" s="47"/>
      <c r="EZ407" s="47"/>
      <c r="FA407" s="47"/>
      <c r="FB407" s="47"/>
      <c r="FC407" s="47"/>
      <c r="FD407" s="47"/>
      <c r="FE407" s="47"/>
      <c r="FF407" s="47"/>
      <c r="FG407" s="47"/>
      <c r="FH407" s="47"/>
      <c r="FI407" s="47"/>
      <c r="FJ407" s="47"/>
      <c r="FK407" s="47"/>
      <c r="FL407" s="47"/>
      <c r="FM407" s="47"/>
      <c r="FN407" s="47"/>
      <c r="FO407" s="47"/>
      <c r="FP407" s="47"/>
      <c r="FQ407" s="47"/>
      <c r="FR407" s="47"/>
      <c r="FS407" s="47"/>
      <c r="FT407" s="47"/>
      <c r="FU407" s="47"/>
      <c r="FV407" s="47"/>
      <c r="FW407" s="47"/>
      <c r="FX407" s="47"/>
      <c r="FY407" s="47"/>
      <c r="FZ407" s="47"/>
      <c r="GA407" s="47"/>
      <c r="GB407" s="47"/>
      <c r="GC407" s="47"/>
      <c r="GD407" s="47"/>
      <c r="GE407" s="47"/>
      <c r="GF407" s="47"/>
      <c r="GG407" s="47"/>
      <c r="GH407" s="47"/>
      <c r="GI407" s="47"/>
      <c r="GJ407" s="47"/>
      <c r="GK407" s="47"/>
      <c r="GL407" s="47"/>
      <c r="GM407" s="47"/>
      <c r="GN407" s="47"/>
      <c r="GO407" s="47"/>
      <c r="GP407" s="47"/>
      <c r="GQ407" s="47"/>
      <c r="GR407" s="47"/>
      <c r="GS407" s="47"/>
      <c r="GT407" s="47"/>
      <c r="GU407" s="47"/>
      <c r="GV407" s="47"/>
      <c r="GW407" s="47"/>
      <c r="GX407" s="47"/>
      <c r="GY407" s="47"/>
      <c r="GZ407" s="47"/>
      <c r="HA407" s="47"/>
      <c r="HB407" s="47"/>
      <c r="HC407" s="47"/>
      <c r="HD407" s="47"/>
      <c r="HE407" s="47"/>
      <c r="HF407" s="47"/>
      <c r="HG407" s="47"/>
      <c r="HH407" s="47"/>
      <c r="HI407" s="47"/>
      <c r="HJ407" s="47"/>
      <c r="HK407" s="47"/>
      <c r="HL407" s="47"/>
      <c r="HM407" s="47"/>
      <c r="HN407" s="47"/>
      <c r="HO407" s="47"/>
      <c r="HP407" s="47"/>
      <c r="HQ407" s="47"/>
      <c r="HR407" s="47"/>
      <c r="HS407" s="47"/>
      <c r="HT407" s="47"/>
      <c r="HU407" s="47"/>
      <c r="HV407" s="47"/>
      <c r="HW407" s="47"/>
      <c r="HX407" s="47"/>
      <c r="HY407" s="47"/>
      <c r="HZ407" s="47"/>
      <c r="IA407" s="47"/>
      <c r="IB407" s="47"/>
      <c r="IC407" s="47"/>
      <c r="ID407" s="47"/>
      <c r="IE407" s="47"/>
      <c r="IF407" s="47"/>
      <c r="IG407" s="47"/>
      <c r="IH407" s="47"/>
      <c r="II407" s="47"/>
      <c r="IJ407" s="47"/>
      <c r="IK407" s="47"/>
      <c r="IL407" s="47"/>
      <c r="IM407" s="47"/>
      <c r="IN407" s="47"/>
      <c r="IO407" s="47"/>
      <c r="IP407" s="47"/>
      <c r="IQ407" s="47"/>
      <c r="IR407" s="47"/>
      <c r="IS407" s="47"/>
      <c r="IT407" s="47"/>
      <c r="IU407" s="47"/>
      <c r="IV407" s="47"/>
      <c r="IW407" s="47"/>
      <c r="IX407" s="47"/>
      <c r="IY407" s="47"/>
      <c r="IZ407" s="47"/>
      <c r="JA407" s="47"/>
      <c r="JB407" s="47"/>
      <c r="JC407" s="47"/>
      <c r="JD407" s="47"/>
      <c r="JE407" s="47"/>
      <c r="JF407" s="47"/>
      <c r="JG407" s="47"/>
      <c r="JH407" s="47"/>
      <c r="JI407" s="47"/>
      <c r="JJ407" s="47"/>
      <c r="JK407" s="47"/>
      <c r="JL407" s="47"/>
      <c r="JM407" s="47"/>
      <c r="JN407" s="47"/>
      <c r="JO407" s="47"/>
      <c r="JP407" s="47"/>
      <c r="JQ407" s="47"/>
      <c r="JR407" s="47"/>
      <c r="JS407" s="47"/>
      <c r="JT407" s="47"/>
      <c r="JU407" s="47"/>
      <c r="JV407" s="47"/>
      <c r="JW407" s="47"/>
      <c r="JX407" s="47"/>
      <c r="JY407" s="47"/>
      <c r="JZ407" s="47"/>
      <c r="KA407" s="47"/>
      <c r="KB407" s="47"/>
      <c r="KC407" s="47"/>
      <c r="KD407" s="47"/>
      <c r="KE407" s="47"/>
      <c r="KF407" s="47"/>
      <c r="KG407" s="47"/>
      <c r="KH407" s="47"/>
      <c r="KI407" s="47"/>
      <c r="KJ407" s="47"/>
      <c r="KK407" s="47"/>
      <c r="KL407" s="47"/>
      <c r="KM407" s="47"/>
      <c r="KN407" s="47"/>
      <c r="KO407" s="47"/>
      <c r="KP407" s="47"/>
      <c r="KQ407" s="47"/>
      <c r="KR407" s="47"/>
      <c r="KS407" s="47"/>
      <c r="KT407" s="47"/>
      <c r="KU407" s="47"/>
      <c r="KV407" s="47"/>
      <c r="KW407" s="47"/>
      <c r="KX407" s="47"/>
      <c r="KY407" s="47"/>
      <c r="KZ407" s="47"/>
      <c r="LA407" s="47"/>
      <c r="LB407" s="47"/>
      <c r="LC407" s="47"/>
      <c r="LD407" s="47"/>
      <c r="LE407" s="47"/>
      <c r="LF407" s="47"/>
      <c r="LG407" s="47"/>
      <c r="LH407" s="47"/>
      <c r="LI407" s="47"/>
      <c r="LJ407" s="47"/>
      <c r="LK407" s="47"/>
      <c r="LL407" s="47"/>
      <c r="LM407" s="47"/>
      <c r="LN407" s="47"/>
      <c r="LO407" s="47"/>
      <c r="LP407" s="47"/>
      <c r="LQ407" s="47"/>
      <c r="LR407" s="47"/>
      <c r="LS407" s="47"/>
      <c r="LT407" s="47"/>
      <c r="LU407" s="47"/>
      <c r="LV407" s="47"/>
      <c r="LW407" s="47"/>
      <c r="LX407" s="47"/>
      <c r="LY407" s="47"/>
      <c r="LZ407" s="47"/>
      <c r="MA407" s="47"/>
      <c r="MB407" s="47"/>
      <c r="MC407" s="47"/>
      <c r="MD407" s="47"/>
      <c r="ME407" s="47"/>
      <c r="MF407" s="47"/>
      <c r="MG407" s="47"/>
      <c r="MH407" s="47"/>
      <c r="MI407" s="47"/>
      <c r="MJ407" s="47"/>
      <c r="MK407" s="47"/>
      <c r="ML407" s="47"/>
      <c r="MM407" s="47"/>
      <c r="MN407" s="47"/>
      <c r="MO407" s="47"/>
      <c r="MP407" s="47"/>
      <c r="MQ407" s="47"/>
      <c r="MR407" s="47"/>
      <c r="MS407" s="47"/>
      <c r="MT407" s="47"/>
      <c r="MU407" s="47"/>
      <c r="MV407" s="47"/>
      <c r="MW407" s="47"/>
      <c r="MX407" s="47"/>
      <c r="MY407" s="47"/>
      <c r="MZ407" s="47"/>
      <c r="NA407" s="47"/>
      <c r="NB407" s="47"/>
      <c r="NC407" s="47"/>
      <c r="ND407" s="47"/>
      <c r="NE407" s="47"/>
      <c r="NF407" s="47"/>
      <c r="NG407" s="47"/>
      <c r="NH407" s="47"/>
      <c r="NI407" s="47"/>
      <c r="NJ407" s="47"/>
      <c r="NK407" s="47"/>
      <c r="NL407" s="47"/>
      <c r="NM407" s="47"/>
      <c r="NN407" s="47"/>
      <c r="NO407" s="47"/>
      <c r="NP407" s="47"/>
      <c r="NQ407" s="47"/>
      <c r="NR407" s="47"/>
      <c r="NS407" s="47"/>
      <c r="NT407" s="47"/>
      <c r="NU407" s="47"/>
      <c r="NV407" s="47"/>
      <c r="NW407" s="47"/>
      <c r="NX407" s="47"/>
      <c r="NY407" s="47"/>
      <c r="NZ407" s="47"/>
      <c r="OA407" s="47"/>
      <c r="OB407" s="47"/>
      <c r="OC407" s="47"/>
      <c r="OD407" s="47"/>
      <c r="OE407" s="47"/>
      <c r="OF407" s="47"/>
      <c r="OG407" s="47"/>
      <c r="OH407" s="47"/>
      <c r="OI407" s="47"/>
      <c r="OJ407" s="47"/>
      <c r="OK407" s="47"/>
      <c r="OL407" s="47"/>
      <c r="OM407" s="47"/>
      <c r="ON407" s="47"/>
      <c r="OO407" s="47"/>
      <c r="OP407" s="47"/>
      <c r="OQ407" s="47"/>
      <c r="OR407" s="47"/>
      <c r="OS407" s="47"/>
      <c r="OT407" s="47"/>
      <c r="OU407" s="47"/>
      <c r="OV407" s="47"/>
      <c r="OW407" s="47"/>
      <c r="OX407" s="47"/>
      <c r="OY407" s="47"/>
      <c r="OZ407" s="47"/>
      <c r="PA407" s="47"/>
      <c r="PB407" s="47"/>
      <c r="PC407" s="47"/>
      <c r="PD407" s="47"/>
      <c r="PE407" s="47"/>
      <c r="PF407" s="47"/>
      <c r="PG407" s="47"/>
      <c r="PH407" s="47"/>
      <c r="PI407" s="47"/>
      <c r="PJ407" s="47"/>
      <c r="PK407" s="47"/>
      <c r="PL407" s="47"/>
      <c r="PM407" s="47"/>
      <c r="PN407" s="47"/>
      <c r="PO407" s="47"/>
      <c r="PP407" s="47"/>
      <c r="PQ407" s="47"/>
      <c r="PR407" s="47"/>
      <c r="PS407" s="47"/>
      <c r="PT407" s="47"/>
      <c r="PU407" s="47"/>
      <c r="PV407" s="47"/>
      <c r="PW407" s="47"/>
      <c r="PX407" s="47"/>
      <c r="PY407" s="47"/>
      <c r="PZ407" s="47"/>
      <c r="QA407" s="47"/>
      <c r="QB407" s="47"/>
      <c r="QC407" s="47"/>
      <c r="QD407" s="47"/>
      <c r="QE407" s="47"/>
      <c r="QF407" s="47"/>
      <c r="QG407" s="47"/>
      <c r="QH407" s="47"/>
      <c r="QI407" s="47"/>
      <c r="QJ407" s="47"/>
      <c r="QK407" s="47"/>
      <c r="QL407" s="47"/>
      <c r="QM407" s="47"/>
      <c r="QN407" s="47"/>
      <c r="QO407" s="47"/>
      <c r="QP407" s="47"/>
      <c r="QQ407" s="47"/>
      <c r="QR407" s="47"/>
      <c r="QS407" s="47"/>
      <c r="QT407" s="47"/>
      <c r="QU407" s="47"/>
      <c r="QV407" s="47"/>
      <c r="QW407" s="47"/>
      <c r="QX407" s="47"/>
      <c r="QY407" s="47"/>
      <c r="QZ407" s="47"/>
      <c r="RA407" s="47"/>
      <c r="RB407" s="47"/>
      <c r="RC407" s="47"/>
      <c r="RD407" s="47"/>
      <c r="RE407" s="47"/>
      <c r="RF407" s="47"/>
      <c r="RG407" s="47"/>
      <c r="RH407" s="47"/>
      <c r="RI407" s="47"/>
      <c r="RJ407" s="47"/>
      <c r="RK407" s="47"/>
      <c r="RL407" s="47"/>
      <c r="RM407" s="47"/>
      <c r="RN407" s="47"/>
      <c r="RO407" s="47"/>
      <c r="RP407" s="47"/>
      <c r="RQ407" s="47"/>
      <c r="RR407" s="47"/>
      <c r="RS407" s="47"/>
      <c r="RT407" s="47"/>
      <c r="RU407" s="47"/>
      <c r="RV407" s="47"/>
      <c r="RW407" s="47"/>
      <c r="RX407" s="47"/>
      <c r="RY407" s="47"/>
      <c r="RZ407" s="47"/>
      <c r="SA407" s="47"/>
    </row>
    <row r="408" spans="1:508" s="48" customFormat="1" ht="15.75" customHeight="1">
      <c r="A408" s="174" t="s">
        <v>278</v>
      </c>
      <c r="B408" s="95" t="s">
        <v>279</v>
      </c>
      <c r="C408" s="35" t="s">
        <v>4</v>
      </c>
      <c r="D408" s="20">
        <f>SUM(D409:D412)</f>
        <v>11523.8</v>
      </c>
      <c r="E408" s="20">
        <f t="shared" ref="E408:G408" si="145">SUM(E409:E412)</f>
        <v>0</v>
      </c>
      <c r="F408" s="20">
        <f t="shared" si="145"/>
        <v>0</v>
      </c>
      <c r="G408" s="20">
        <f t="shared" si="145"/>
        <v>0</v>
      </c>
      <c r="H408" s="94" t="s">
        <v>283</v>
      </c>
      <c r="I408" s="94" t="s">
        <v>394</v>
      </c>
      <c r="J408" s="87" t="s">
        <v>146</v>
      </c>
      <c r="K408" s="78" t="s">
        <v>51</v>
      </c>
      <c r="L408" s="75" t="s">
        <v>284</v>
      </c>
      <c r="M408" s="81">
        <v>809</v>
      </c>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47"/>
      <c r="BC408" s="47"/>
      <c r="BD408" s="47"/>
      <c r="BE408" s="47"/>
      <c r="BF408" s="47"/>
      <c r="BG408" s="47"/>
      <c r="BH408" s="47"/>
      <c r="BI408" s="47"/>
      <c r="BJ408" s="47"/>
      <c r="BK408" s="47"/>
      <c r="BL408" s="47"/>
      <c r="BM408" s="47"/>
      <c r="BN408" s="47"/>
      <c r="BO408" s="47"/>
      <c r="BP408" s="47"/>
      <c r="BQ408" s="47"/>
      <c r="BR408" s="47"/>
      <c r="BS408" s="47"/>
      <c r="BT408" s="47"/>
      <c r="BU408" s="47"/>
      <c r="BV408" s="47"/>
      <c r="BW408" s="47"/>
      <c r="BX408" s="47"/>
      <c r="BY408" s="47"/>
      <c r="BZ408" s="47"/>
      <c r="CA408" s="47"/>
      <c r="CB408" s="47"/>
      <c r="CC408" s="47"/>
      <c r="CD408" s="47"/>
      <c r="CE408" s="47"/>
      <c r="CF408" s="47"/>
      <c r="CG408" s="47"/>
      <c r="CH408" s="47"/>
      <c r="CI408" s="47"/>
      <c r="CJ408" s="47"/>
      <c r="CK408" s="47"/>
      <c r="CL408" s="47"/>
      <c r="CM408" s="47"/>
      <c r="CN408" s="47"/>
      <c r="CO408" s="47"/>
      <c r="CP408" s="47"/>
      <c r="CQ408" s="47"/>
      <c r="CR408" s="47"/>
      <c r="CS408" s="47"/>
      <c r="CT408" s="47"/>
      <c r="CU408" s="47"/>
      <c r="CV408" s="47"/>
      <c r="CW408" s="47"/>
      <c r="CX408" s="47"/>
      <c r="CY408" s="47"/>
      <c r="CZ408" s="47"/>
      <c r="DA408" s="47"/>
      <c r="DB408" s="47"/>
      <c r="DC408" s="47"/>
      <c r="DD408" s="47"/>
      <c r="DE408" s="47"/>
      <c r="DF408" s="47"/>
      <c r="DG408" s="47"/>
      <c r="DH408" s="47"/>
      <c r="DI408" s="47"/>
      <c r="DJ408" s="47"/>
      <c r="DK408" s="47"/>
      <c r="DL408" s="47"/>
      <c r="DM408" s="47"/>
      <c r="DN408" s="47"/>
      <c r="DO408" s="47"/>
      <c r="DP408" s="47"/>
      <c r="DQ408" s="47"/>
      <c r="DR408" s="47"/>
      <c r="DS408" s="47"/>
      <c r="DT408" s="47"/>
      <c r="DU408" s="47"/>
      <c r="DV408" s="47"/>
      <c r="DW408" s="47"/>
      <c r="DX408" s="47"/>
      <c r="DY408" s="47"/>
      <c r="DZ408" s="47"/>
      <c r="EA408" s="47"/>
      <c r="EB408" s="47"/>
      <c r="EC408" s="47"/>
      <c r="ED408" s="47"/>
      <c r="EE408" s="47"/>
      <c r="EF408" s="47"/>
      <c r="EG408" s="47"/>
      <c r="EH408" s="47"/>
      <c r="EI408" s="47"/>
      <c r="EJ408" s="47"/>
      <c r="EK408" s="47"/>
      <c r="EL408" s="47"/>
      <c r="EM408" s="47"/>
      <c r="EN408" s="47"/>
      <c r="EO408" s="47"/>
      <c r="EP408" s="47"/>
      <c r="EQ408" s="47"/>
      <c r="ER408" s="47"/>
      <c r="ES408" s="47"/>
      <c r="ET408" s="47"/>
      <c r="EU408" s="47"/>
      <c r="EV408" s="47"/>
      <c r="EW408" s="47"/>
      <c r="EX408" s="47"/>
      <c r="EY408" s="47"/>
      <c r="EZ408" s="47"/>
      <c r="FA408" s="47"/>
      <c r="FB408" s="47"/>
      <c r="FC408" s="47"/>
      <c r="FD408" s="47"/>
      <c r="FE408" s="47"/>
      <c r="FF408" s="47"/>
      <c r="FG408" s="47"/>
      <c r="FH408" s="47"/>
      <c r="FI408" s="47"/>
      <c r="FJ408" s="47"/>
      <c r="FK408" s="47"/>
      <c r="FL408" s="47"/>
      <c r="FM408" s="47"/>
      <c r="FN408" s="47"/>
      <c r="FO408" s="47"/>
      <c r="FP408" s="47"/>
      <c r="FQ408" s="47"/>
      <c r="FR408" s="47"/>
      <c r="FS408" s="47"/>
      <c r="FT408" s="47"/>
      <c r="FU408" s="47"/>
      <c r="FV408" s="47"/>
      <c r="FW408" s="47"/>
      <c r="FX408" s="47"/>
      <c r="FY408" s="47"/>
      <c r="FZ408" s="47"/>
      <c r="GA408" s="47"/>
      <c r="GB408" s="47"/>
      <c r="GC408" s="47"/>
      <c r="GD408" s="47"/>
      <c r="GE408" s="47"/>
      <c r="GF408" s="47"/>
      <c r="GG408" s="47"/>
      <c r="GH408" s="47"/>
      <c r="GI408" s="47"/>
      <c r="GJ408" s="47"/>
      <c r="GK408" s="47"/>
      <c r="GL408" s="47"/>
      <c r="GM408" s="47"/>
      <c r="GN408" s="47"/>
      <c r="GO408" s="47"/>
      <c r="GP408" s="47"/>
      <c r="GQ408" s="47"/>
      <c r="GR408" s="47"/>
      <c r="GS408" s="47"/>
      <c r="GT408" s="47"/>
      <c r="GU408" s="47"/>
      <c r="GV408" s="47"/>
      <c r="GW408" s="47"/>
      <c r="GX408" s="47"/>
      <c r="GY408" s="47"/>
      <c r="GZ408" s="47"/>
      <c r="HA408" s="47"/>
      <c r="HB408" s="47"/>
      <c r="HC408" s="47"/>
      <c r="HD408" s="47"/>
      <c r="HE408" s="47"/>
      <c r="HF408" s="47"/>
      <c r="HG408" s="47"/>
      <c r="HH408" s="47"/>
      <c r="HI408" s="47"/>
      <c r="HJ408" s="47"/>
      <c r="HK408" s="47"/>
      <c r="HL408" s="47"/>
      <c r="HM408" s="47"/>
      <c r="HN408" s="47"/>
      <c r="HO408" s="47"/>
      <c r="HP408" s="47"/>
      <c r="HQ408" s="47"/>
      <c r="HR408" s="47"/>
      <c r="HS408" s="47"/>
      <c r="HT408" s="47"/>
      <c r="HU408" s="47"/>
      <c r="HV408" s="47"/>
      <c r="HW408" s="47"/>
      <c r="HX408" s="47"/>
      <c r="HY408" s="47"/>
      <c r="HZ408" s="47"/>
      <c r="IA408" s="47"/>
      <c r="IB408" s="47"/>
      <c r="IC408" s="47"/>
      <c r="ID408" s="47"/>
      <c r="IE408" s="47"/>
      <c r="IF408" s="47"/>
      <c r="IG408" s="47"/>
      <c r="IH408" s="47"/>
      <c r="II408" s="47"/>
      <c r="IJ408" s="47"/>
      <c r="IK408" s="47"/>
      <c r="IL408" s="47"/>
      <c r="IM408" s="47"/>
      <c r="IN408" s="47"/>
      <c r="IO408" s="47"/>
      <c r="IP408" s="47"/>
      <c r="IQ408" s="47"/>
      <c r="IR408" s="47"/>
      <c r="IS408" s="47"/>
      <c r="IT408" s="47"/>
      <c r="IU408" s="47"/>
      <c r="IV408" s="47"/>
      <c r="IW408" s="47"/>
      <c r="IX408" s="47"/>
      <c r="IY408" s="47"/>
      <c r="IZ408" s="47"/>
      <c r="JA408" s="47"/>
      <c r="JB408" s="47"/>
      <c r="JC408" s="47"/>
      <c r="JD408" s="47"/>
      <c r="JE408" s="47"/>
      <c r="JF408" s="47"/>
      <c r="JG408" s="47"/>
      <c r="JH408" s="47"/>
      <c r="JI408" s="47"/>
      <c r="JJ408" s="47"/>
      <c r="JK408" s="47"/>
      <c r="JL408" s="47"/>
      <c r="JM408" s="47"/>
      <c r="JN408" s="47"/>
      <c r="JO408" s="47"/>
      <c r="JP408" s="47"/>
      <c r="JQ408" s="47"/>
      <c r="JR408" s="47"/>
      <c r="JS408" s="47"/>
      <c r="JT408" s="47"/>
      <c r="JU408" s="47"/>
      <c r="JV408" s="47"/>
      <c r="JW408" s="47"/>
      <c r="JX408" s="47"/>
      <c r="JY408" s="47"/>
      <c r="JZ408" s="47"/>
      <c r="KA408" s="47"/>
      <c r="KB408" s="47"/>
      <c r="KC408" s="47"/>
      <c r="KD408" s="47"/>
      <c r="KE408" s="47"/>
      <c r="KF408" s="47"/>
      <c r="KG408" s="47"/>
      <c r="KH408" s="47"/>
      <c r="KI408" s="47"/>
      <c r="KJ408" s="47"/>
      <c r="KK408" s="47"/>
      <c r="KL408" s="47"/>
      <c r="KM408" s="47"/>
      <c r="KN408" s="47"/>
      <c r="KO408" s="47"/>
      <c r="KP408" s="47"/>
      <c r="KQ408" s="47"/>
      <c r="KR408" s="47"/>
      <c r="KS408" s="47"/>
      <c r="KT408" s="47"/>
      <c r="KU408" s="47"/>
      <c r="KV408" s="47"/>
      <c r="KW408" s="47"/>
      <c r="KX408" s="47"/>
      <c r="KY408" s="47"/>
      <c r="KZ408" s="47"/>
      <c r="LA408" s="47"/>
      <c r="LB408" s="47"/>
      <c r="LC408" s="47"/>
      <c r="LD408" s="47"/>
      <c r="LE408" s="47"/>
      <c r="LF408" s="47"/>
      <c r="LG408" s="47"/>
      <c r="LH408" s="47"/>
      <c r="LI408" s="47"/>
      <c r="LJ408" s="47"/>
      <c r="LK408" s="47"/>
      <c r="LL408" s="47"/>
      <c r="LM408" s="47"/>
      <c r="LN408" s="47"/>
      <c r="LO408" s="47"/>
      <c r="LP408" s="47"/>
      <c r="LQ408" s="47"/>
      <c r="LR408" s="47"/>
      <c r="LS408" s="47"/>
      <c r="LT408" s="47"/>
      <c r="LU408" s="47"/>
      <c r="LV408" s="47"/>
      <c r="LW408" s="47"/>
      <c r="LX408" s="47"/>
      <c r="LY408" s="47"/>
      <c r="LZ408" s="47"/>
      <c r="MA408" s="47"/>
      <c r="MB408" s="47"/>
      <c r="MC408" s="47"/>
      <c r="MD408" s="47"/>
      <c r="ME408" s="47"/>
      <c r="MF408" s="47"/>
      <c r="MG408" s="47"/>
      <c r="MH408" s="47"/>
      <c r="MI408" s="47"/>
      <c r="MJ408" s="47"/>
      <c r="MK408" s="47"/>
      <c r="ML408" s="47"/>
      <c r="MM408" s="47"/>
      <c r="MN408" s="47"/>
      <c r="MO408" s="47"/>
      <c r="MP408" s="47"/>
      <c r="MQ408" s="47"/>
      <c r="MR408" s="47"/>
      <c r="MS408" s="47"/>
      <c r="MT408" s="47"/>
      <c r="MU408" s="47"/>
      <c r="MV408" s="47"/>
      <c r="MW408" s="47"/>
      <c r="MX408" s="47"/>
      <c r="MY408" s="47"/>
      <c r="MZ408" s="47"/>
      <c r="NA408" s="47"/>
      <c r="NB408" s="47"/>
      <c r="NC408" s="47"/>
      <c r="ND408" s="47"/>
      <c r="NE408" s="47"/>
      <c r="NF408" s="47"/>
      <c r="NG408" s="47"/>
      <c r="NH408" s="47"/>
      <c r="NI408" s="47"/>
      <c r="NJ408" s="47"/>
      <c r="NK408" s="47"/>
      <c r="NL408" s="47"/>
      <c r="NM408" s="47"/>
      <c r="NN408" s="47"/>
      <c r="NO408" s="47"/>
      <c r="NP408" s="47"/>
      <c r="NQ408" s="47"/>
      <c r="NR408" s="47"/>
      <c r="NS408" s="47"/>
      <c r="NT408" s="47"/>
      <c r="NU408" s="47"/>
      <c r="NV408" s="47"/>
      <c r="NW408" s="47"/>
      <c r="NX408" s="47"/>
      <c r="NY408" s="47"/>
      <c r="NZ408" s="47"/>
      <c r="OA408" s="47"/>
      <c r="OB408" s="47"/>
      <c r="OC408" s="47"/>
      <c r="OD408" s="47"/>
      <c r="OE408" s="47"/>
      <c r="OF408" s="47"/>
      <c r="OG408" s="47"/>
      <c r="OH408" s="47"/>
      <c r="OI408" s="47"/>
      <c r="OJ408" s="47"/>
      <c r="OK408" s="47"/>
      <c r="OL408" s="47"/>
      <c r="OM408" s="47"/>
      <c r="ON408" s="47"/>
      <c r="OO408" s="47"/>
      <c r="OP408" s="47"/>
      <c r="OQ408" s="47"/>
      <c r="OR408" s="47"/>
      <c r="OS408" s="47"/>
      <c r="OT408" s="47"/>
      <c r="OU408" s="47"/>
      <c r="OV408" s="47"/>
      <c r="OW408" s="47"/>
      <c r="OX408" s="47"/>
      <c r="OY408" s="47"/>
      <c r="OZ408" s="47"/>
      <c r="PA408" s="47"/>
      <c r="PB408" s="47"/>
      <c r="PC408" s="47"/>
      <c r="PD408" s="47"/>
      <c r="PE408" s="47"/>
      <c r="PF408" s="47"/>
      <c r="PG408" s="47"/>
      <c r="PH408" s="47"/>
      <c r="PI408" s="47"/>
      <c r="PJ408" s="47"/>
      <c r="PK408" s="47"/>
      <c r="PL408" s="47"/>
      <c r="PM408" s="47"/>
      <c r="PN408" s="47"/>
      <c r="PO408" s="47"/>
      <c r="PP408" s="47"/>
      <c r="PQ408" s="47"/>
      <c r="PR408" s="47"/>
      <c r="PS408" s="47"/>
      <c r="PT408" s="47"/>
      <c r="PU408" s="47"/>
      <c r="PV408" s="47"/>
      <c r="PW408" s="47"/>
      <c r="PX408" s="47"/>
      <c r="PY408" s="47"/>
      <c r="PZ408" s="47"/>
      <c r="QA408" s="47"/>
      <c r="QB408" s="47"/>
      <c r="QC408" s="47"/>
      <c r="QD408" s="47"/>
      <c r="QE408" s="47"/>
      <c r="QF408" s="47"/>
      <c r="QG408" s="47"/>
      <c r="QH408" s="47"/>
      <c r="QI408" s="47"/>
      <c r="QJ408" s="47"/>
      <c r="QK408" s="47"/>
      <c r="QL408" s="47"/>
      <c r="QM408" s="47"/>
      <c r="QN408" s="47"/>
      <c r="QO408" s="47"/>
      <c r="QP408" s="47"/>
      <c r="QQ408" s="47"/>
      <c r="QR408" s="47"/>
      <c r="QS408" s="47"/>
      <c r="QT408" s="47"/>
      <c r="QU408" s="47"/>
      <c r="QV408" s="47"/>
      <c r="QW408" s="47"/>
      <c r="QX408" s="47"/>
      <c r="QY408" s="47"/>
      <c r="QZ408" s="47"/>
      <c r="RA408" s="47"/>
      <c r="RB408" s="47"/>
      <c r="RC408" s="47"/>
      <c r="RD408" s="47"/>
      <c r="RE408" s="47"/>
      <c r="RF408" s="47"/>
      <c r="RG408" s="47"/>
      <c r="RH408" s="47"/>
      <c r="RI408" s="47"/>
      <c r="RJ408" s="47"/>
      <c r="RK408" s="47"/>
      <c r="RL408" s="47"/>
      <c r="RM408" s="47"/>
      <c r="RN408" s="47"/>
      <c r="RO408" s="47"/>
      <c r="RP408" s="47"/>
      <c r="RQ408" s="47"/>
      <c r="RR408" s="47"/>
      <c r="RS408" s="47"/>
      <c r="RT408" s="47"/>
      <c r="RU408" s="47"/>
      <c r="RV408" s="47"/>
      <c r="RW408" s="47"/>
      <c r="RX408" s="47"/>
      <c r="RY408" s="47"/>
      <c r="RZ408" s="47"/>
      <c r="SA408" s="47"/>
    </row>
    <row r="409" spans="1:508" s="48" customFormat="1" ht="15" customHeight="1">
      <c r="A409" s="175"/>
      <c r="B409" s="96"/>
      <c r="C409" s="35" t="s">
        <v>5</v>
      </c>
      <c r="D409" s="20">
        <v>0</v>
      </c>
      <c r="E409" s="20">
        <v>0</v>
      </c>
      <c r="F409" s="20">
        <v>0</v>
      </c>
      <c r="G409" s="1">
        <v>0</v>
      </c>
      <c r="H409" s="85"/>
      <c r="I409" s="85"/>
      <c r="J409" s="88"/>
      <c r="K409" s="79"/>
      <c r="L409" s="75"/>
      <c r="M409" s="82"/>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47"/>
      <c r="BC409" s="47"/>
      <c r="BD409" s="47"/>
      <c r="BE409" s="47"/>
      <c r="BF409" s="47"/>
      <c r="BG409" s="47"/>
      <c r="BH409" s="47"/>
      <c r="BI409" s="47"/>
      <c r="BJ409" s="47"/>
      <c r="BK409" s="47"/>
      <c r="BL409" s="47"/>
      <c r="BM409" s="47"/>
      <c r="BN409" s="47"/>
      <c r="BO409" s="47"/>
      <c r="BP409" s="47"/>
      <c r="BQ409" s="47"/>
      <c r="BR409" s="47"/>
      <c r="BS409" s="47"/>
      <c r="BT409" s="47"/>
      <c r="BU409" s="47"/>
      <c r="BV409" s="47"/>
      <c r="BW409" s="47"/>
      <c r="BX409" s="47"/>
      <c r="BY409" s="47"/>
      <c r="BZ409" s="47"/>
      <c r="CA409" s="47"/>
      <c r="CB409" s="47"/>
      <c r="CC409" s="47"/>
      <c r="CD409" s="47"/>
      <c r="CE409" s="47"/>
      <c r="CF409" s="47"/>
      <c r="CG409" s="47"/>
      <c r="CH409" s="47"/>
      <c r="CI409" s="47"/>
      <c r="CJ409" s="47"/>
      <c r="CK409" s="47"/>
      <c r="CL409" s="47"/>
      <c r="CM409" s="47"/>
      <c r="CN409" s="47"/>
      <c r="CO409" s="47"/>
      <c r="CP409" s="47"/>
      <c r="CQ409" s="47"/>
      <c r="CR409" s="47"/>
      <c r="CS409" s="47"/>
      <c r="CT409" s="47"/>
      <c r="CU409" s="47"/>
      <c r="CV409" s="47"/>
      <c r="CW409" s="47"/>
      <c r="CX409" s="47"/>
      <c r="CY409" s="47"/>
      <c r="CZ409" s="47"/>
      <c r="DA409" s="47"/>
      <c r="DB409" s="47"/>
      <c r="DC409" s="47"/>
      <c r="DD409" s="47"/>
      <c r="DE409" s="47"/>
      <c r="DF409" s="47"/>
      <c r="DG409" s="47"/>
      <c r="DH409" s="47"/>
      <c r="DI409" s="47"/>
      <c r="DJ409" s="47"/>
      <c r="DK409" s="47"/>
      <c r="DL409" s="47"/>
      <c r="DM409" s="47"/>
      <c r="DN409" s="47"/>
      <c r="DO409" s="47"/>
      <c r="DP409" s="47"/>
      <c r="DQ409" s="47"/>
      <c r="DR409" s="47"/>
      <c r="DS409" s="47"/>
      <c r="DT409" s="47"/>
      <c r="DU409" s="47"/>
      <c r="DV409" s="47"/>
      <c r="DW409" s="47"/>
      <c r="DX409" s="47"/>
      <c r="DY409" s="47"/>
      <c r="DZ409" s="47"/>
      <c r="EA409" s="47"/>
      <c r="EB409" s="47"/>
      <c r="EC409" s="47"/>
      <c r="ED409" s="47"/>
      <c r="EE409" s="47"/>
      <c r="EF409" s="47"/>
      <c r="EG409" s="47"/>
      <c r="EH409" s="47"/>
      <c r="EI409" s="47"/>
      <c r="EJ409" s="47"/>
      <c r="EK409" s="47"/>
      <c r="EL409" s="47"/>
      <c r="EM409" s="47"/>
      <c r="EN409" s="47"/>
      <c r="EO409" s="47"/>
      <c r="EP409" s="47"/>
      <c r="EQ409" s="47"/>
      <c r="ER409" s="47"/>
      <c r="ES409" s="47"/>
      <c r="ET409" s="47"/>
      <c r="EU409" s="47"/>
      <c r="EV409" s="47"/>
      <c r="EW409" s="47"/>
      <c r="EX409" s="47"/>
      <c r="EY409" s="47"/>
      <c r="EZ409" s="47"/>
      <c r="FA409" s="47"/>
      <c r="FB409" s="47"/>
      <c r="FC409" s="47"/>
      <c r="FD409" s="47"/>
      <c r="FE409" s="47"/>
      <c r="FF409" s="47"/>
      <c r="FG409" s="47"/>
      <c r="FH409" s="47"/>
      <c r="FI409" s="47"/>
      <c r="FJ409" s="47"/>
      <c r="FK409" s="47"/>
      <c r="FL409" s="47"/>
      <c r="FM409" s="47"/>
      <c r="FN409" s="47"/>
      <c r="FO409" s="47"/>
      <c r="FP409" s="47"/>
      <c r="FQ409" s="47"/>
      <c r="FR409" s="47"/>
      <c r="FS409" s="47"/>
      <c r="FT409" s="47"/>
      <c r="FU409" s="47"/>
      <c r="FV409" s="47"/>
      <c r="FW409" s="47"/>
      <c r="FX409" s="47"/>
      <c r="FY409" s="47"/>
      <c r="FZ409" s="47"/>
      <c r="GA409" s="47"/>
      <c r="GB409" s="47"/>
      <c r="GC409" s="47"/>
      <c r="GD409" s="47"/>
      <c r="GE409" s="47"/>
      <c r="GF409" s="47"/>
      <c r="GG409" s="47"/>
      <c r="GH409" s="47"/>
      <c r="GI409" s="47"/>
      <c r="GJ409" s="47"/>
      <c r="GK409" s="47"/>
      <c r="GL409" s="47"/>
      <c r="GM409" s="47"/>
      <c r="GN409" s="47"/>
      <c r="GO409" s="47"/>
      <c r="GP409" s="47"/>
      <c r="GQ409" s="47"/>
      <c r="GR409" s="47"/>
      <c r="GS409" s="47"/>
      <c r="GT409" s="47"/>
      <c r="GU409" s="47"/>
      <c r="GV409" s="47"/>
      <c r="GW409" s="47"/>
      <c r="GX409" s="47"/>
      <c r="GY409" s="47"/>
      <c r="GZ409" s="47"/>
      <c r="HA409" s="47"/>
      <c r="HB409" s="47"/>
      <c r="HC409" s="47"/>
      <c r="HD409" s="47"/>
      <c r="HE409" s="47"/>
      <c r="HF409" s="47"/>
      <c r="HG409" s="47"/>
      <c r="HH409" s="47"/>
      <c r="HI409" s="47"/>
      <c r="HJ409" s="47"/>
      <c r="HK409" s="47"/>
      <c r="HL409" s="47"/>
      <c r="HM409" s="47"/>
      <c r="HN409" s="47"/>
      <c r="HO409" s="47"/>
      <c r="HP409" s="47"/>
      <c r="HQ409" s="47"/>
      <c r="HR409" s="47"/>
      <c r="HS409" s="47"/>
      <c r="HT409" s="47"/>
      <c r="HU409" s="47"/>
      <c r="HV409" s="47"/>
      <c r="HW409" s="47"/>
      <c r="HX409" s="47"/>
      <c r="HY409" s="47"/>
      <c r="HZ409" s="47"/>
      <c r="IA409" s="47"/>
      <c r="IB409" s="47"/>
      <c r="IC409" s="47"/>
      <c r="ID409" s="47"/>
      <c r="IE409" s="47"/>
      <c r="IF409" s="47"/>
      <c r="IG409" s="47"/>
      <c r="IH409" s="47"/>
      <c r="II409" s="47"/>
      <c r="IJ409" s="47"/>
      <c r="IK409" s="47"/>
      <c r="IL409" s="47"/>
      <c r="IM409" s="47"/>
      <c r="IN409" s="47"/>
      <c r="IO409" s="47"/>
      <c r="IP409" s="47"/>
      <c r="IQ409" s="47"/>
      <c r="IR409" s="47"/>
      <c r="IS409" s="47"/>
      <c r="IT409" s="47"/>
      <c r="IU409" s="47"/>
      <c r="IV409" s="47"/>
      <c r="IW409" s="47"/>
      <c r="IX409" s="47"/>
      <c r="IY409" s="47"/>
      <c r="IZ409" s="47"/>
      <c r="JA409" s="47"/>
      <c r="JB409" s="47"/>
      <c r="JC409" s="47"/>
      <c r="JD409" s="47"/>
      <c r="JE409" s="47"/>
      <c r="JF409" s="47"/>
      <c r="JG409" s="47"/>
      <c r="JH409" s="47"/>
      <c r="JI409" s="47"/>
      <c r="JJ409" s="47"/>
      <c r="JK409" s="47"/>
      <c r="JL409" s="47"/>
      <c r="JM409" s="47"/>
      <c r="JN409" s="47"/>
      <c r="JO409" s="47"/>
      <c r="JP409" s="47"/>
      <c r="JQ409" s="47"/>
      <c r="JR409" s="47"/>
      <c r="JS409" s="47"/>
      <c r="JT409" s="47"/>
      <c r="JU409" s="47"/>
      <c r="JV409" s="47"/>
      <c r="JW409" s="47"/>
      <c r="JX409" s="47"/>
      <c r="JY409" s="47"/>
      <c r="JZ409" s="47"/>
      <c r="KA409" s="47"/>
      <c r="KB409" s="47"/>
      <c r="KC409" s="47"/>
      <c r="KD409" s="47"/>
      <c r="KE409" s="47"/>
      <c r="KF409" s="47"/>
      <c r="KG409" s="47"/>
      <c r="KH409" s="47"/>
      <c r="KI409" s="47"/>
      <c r="KJ409" s="47"/>
      <c r="KK409" s="47"/>
      <c r="KL409" s="47"/>
      <c r="KM409" s="47"/>
      <c r="KN409" s="47"/>
      <c r="KO409" s="47"/>
      <c r="KP409" s="47"/>
      <c r="KQ409" s="47"/>
      <c r="KR409" s="47"/>
      <c r="KS409" s="47"/>
      <c r="KT409" s="47"/>
      <c r="KU409" s="47"/>
      <c r="KV409" s="47"/>
      <c r="KW409" s="47"/>
      <c r="KX409" s="47"/>
      <c r="KY409" s="47"/>
      <c r="KZ409" s="47"/>
      <c r="LA409" s="47"/>
      <c r="LB409" s="47"/>
      <c r="LC409" s="47"/>
      <c r="LD409" s="47"/>
      <c r="LE409" s="47"/>
      <c r="LF409" s="47"/>
      <c r="LG409" s="47"/>
      <c r="LH409" s="47"/>
      <c r="LI409" s="47"/>
      <c r="LJ409" s="47"/>
      <c r="LK409" s="47"/>
      <c r="LL409" s="47"/>
      <c r="LM409" s="47"/>
      <c r="LN409" s="47"/>
      <c r="LO409" s="47"/>
      <c r="LP409" s="47"/>
      <c r="LQ409" s="47"/>
      <c r="LR409" s="47"/>
      <c r="LS409" s="47"/>
      <c r="LT409" s="47"/>
      <c r="LU409" s="47"/>
      <c r="LV409" s="47"/>
      <c r="LW409" s="47"/>
      <c r="LX409" s="47"/>
      <c r="LY409" s="47"/>
      <c r="LZ409" s="47"/>
      <c r="MA409" s="47"/>
      <c r="MB409" s="47"/>
      <c r="MC409" s="47"/>
      <c r="MD409" s="47"/>
      <c r="ME409" s="47"/>
      <c r="MF409" s="47"/>
      <c r="MG409" s="47"/>
      <c r="MH409" s="47"/>
      <c r="MI409" s="47"/>
      <c r="MJ409" s="47"/>
      <c r="MK409" s="47"/>
      <c r="ML409" s="47"/>
      <c r="MM409" s="47"/>
      <c r="MN409" s="47"/>
      <c r="MO409" s="47"/>
      <c r="MP409" s="47"/>
      <c r="MQ409" s="47"/>
      <c r="MR409" s="47"/>
      <c r="MS409" s="47"/>
      <c r="MT409" s="47"/>
      <c r="MU409" s="47"/>
      <c r="MV409" s="47"/>
      <c r="MW409" s="47"/>
      <c r="MX409" s="47"/>
      <c r="MY409" s="47"/>
      <c r="MZ409" s="47"/>
      <c r="NA409" s="47"/>
      <c r="NB409" s="47"/>
      <c r="NC409" s="47"/>
      <c r="ND409" s="47"/>
      <c r="NE409" s="47"/>
      <c r="NF409" s="47"/>
      <c r="NG409" s="47"/>
      <c r="NH409" s="47"/>
      <c r="NI409" s="47"/>
      <c r="NJ409" s="47"/>
      <c r="NK409" s="47"/>
      <c r="NL409" s="47"/>
      <c r="NM409" s="47"/>
      <c r="NN409" s="47"/>
      <c r="NO409" s="47"/>
      <c r="NP409" s="47"/>
      <c r="NQ409" s="47"/>
      <c r="NR409" s="47"/>
      <c r="NS409" s="47"/>
      <c r="NT409" s="47"/>
      <c r="NU409" s="47"/>
      <c r="NV409" s="47"/>
      <c r="NW409" s="47"/>
      <c r="NX409" s="47"/>
      <c r="NY409" s="47"/>
      <c r="NZ409" s="47"/>
      <c r="OA409" s="47"/>
      <c r="OB409" s="47"/>
      <c r="OC409" s="47"/>
      <c r="OD409" s="47"/>
      <c r="OE409" s="47"/>
      <c r="OF409" s="47"/>
      <c r="OG409" s="47"/>
      <c r="OH409" s="47"/>
      <c r="OI409" s="47"/>
      <c r="OJ409" s="47"/>
      <c r="OK409" s="47"/>
      <c r="OL409" s="47"/>
      <c r="OM409" s="47"/>
      <c r="ON409" s="47"/>
      <c r="OO409" s="47"/>
      <c r="OP409" s="47"/>
      <c r="OQ409" s="47"/>
      <c r="OR409" s="47"/>
      <c r="OS409" s="47"/>
      <c r="OT409" s="47"/>
      <c r="OU409" s="47"/>
      <c r="OV409" s="47"/>
      <c r="OW409" s="47"/>
      <c r="OX409" s="47"/>
      <c r="OY409" s="47"/>
      <c r="OZ409" s="47"/>
      <c r="PA409" s="47"/>
      <c r="PB409" s="47"/>
      <c r="PC409" s="47"/>
      <c r="PD409" s="47"/>
      <c r="PE409" s="47"/>
      <c r="PF409" s="47"/>
      <c r="PG409" s="47"/>
      <c r="PH409" s="47"/>
      <c r="PI409" s="47"/>
      <c r="PJ409" s="47"/>
      <c r="PK409" s="47"/>
      <c r="PL409" s="47"/>
      <c r="PM409" s="47"/>
      <c r="PN409" s="47"/>
      <c r="PO409" s="47"/>
      <c r="PP409" s="47"/>
      <c r="PQ409" s="47"/>
      <c r="PR409" s="47"/>
      <c r="PS409" s="47"/>
      <c r="PT409" s="47"/>
      <c r="PU409" s="47"/>
      <c r="PV409" s="47"/>
      <c r="PW409" s="47"/>
      <c r="PX409" s="47"/>
      <c r="PY409" s="47"/>
      <c r="PZ409" s="47"/>
      <c r="QA409" s="47"/>
      <c r="QB409" s="47"/>
      <c r="QC409" s="47"/>
      <c r="QD409" s="47"/>
      <c r="QE409" s="47"/>
      <c r="QF409" s="47"/>
      <c r="QG409" s="47"/>
      <c r="QH409" s="47"/>
      <c r="QI409" s="47"/>
      <c r="QJ409" s="47"/>
      <c r="QK409" s="47"/>
      <c r="QL409" s="47"/>
      <c r="QM409" s="47"/>
      <c r="QN409" s="47"/>
      <c r="QO409" s="47"/>
      <c r="QP409" s="47"/>
      <c r="QQ409" s="47"/>
      <c r="QR409" s="47"/>
      <c r="QS409" s="47"/>
      <c r="QT409" s="47"/>
      <c r="QU409" s="47"/>
      <c r="QV409" s="47"/>
      <c r="QW409" s="47"/>
      <c r="QX409" s="47"/>
      <c r="QY409" s="47"/>
      <c r="QZ409" s="47"/>
      <c r="RA409" s="47"/>
      <c r="RB409" s="47"/>
      <c r="RC409" s="47"/>
      <c r="RD409" s="47"/>
      <c r="RE409" s="47"/>
      <c r="RF409" s="47"/>
      <c r="RG409" s="47"/>
      <c r="RH409" s="47"/>
      <c r="RI409" s="47"/>
      <c r="RJ409" s="47"/>
      <c r="RK409" s="47"/>
      <c r="RL409" s="47"/>
      <c r="RM409" s="47"/>
      <c r="RN409" s="47"/>
      <c r="RO409" s="47"/>
      <c r="RP409" s="47"/>
      <c r="RQ409" s="47"/>
      <c r="RR409" s="47"/>
      <c r="RS409" s="47"/>
      <c r="RT409" s="47"/>
      <c r="RU409" s="47"/>
      <c r="RV409" s="47"/>
      <c r="RW409" s="47"/>
      <c r="RX409" s="47"/>
      <c r="RY409" s="47"/>
      <c r="RZ409" s="47"/>
      <c r="SA409" s="47"/>
    </row>
    <row r="410" spans="1:508" s="48" customFormat="1" ht="15" customHeight="1">
      <c r="A410" s="175"/>
      <c r="B410" s="96"/>
      <c r="C410" s="35" t="s">
        <v>6</v>
      </c>
      <c r="D410" s="23">
        <v>11523.8</v>
      </c>
      <c r="E410" s="20">
        <v>0</v>
      </c>
      <c r="F410" s="20">
        <v>0</v>
      </c>
      <c r="G410" s="1">
        <v>0</v>
      </c>
      <c r="H410" s="85"/>
      <c r="I410" s="85"/>
      <c r="J410" s="88"/>
      <c r="K410" s="79"/>
      <c r="L410" s="75"/>
      <c r="M410" s="82"/>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47"/>
      <c r="BC410" s="47"/>
      <c r="BD410" s="47"/>
      <c r="BE410" s="47"/>
      <c r="BF410" s="47"/>
      <c r="BG410" s="47"/>
      <c r="BH410" s="47"/>
      <c r="BI410" s="47"/>
      <c r="BJ410" s="47"/>
      <c r="BK410" s="47"/>
      <c r="BL410" s="47"/>
      <c r="BM410" s="47"/>
      <c r="BN410" s="47"/>
      <c r="BO410" s="47"/>
      <c r="BP410" s="47"/>
      <c r="BQ410" s="47"/>
      <c r="BR410" s="47"/>
      <c r="BS410" s="47"/>
      <c r="BT410" s="47"/>
      <c r="BU410" s="47"/>
      <c r="BV410" s="47"/>
      <c r="BW410" s="47"/>
      <c r="BX410" s="47"/>
      <c r="BY410" s="47"/>
      <c r="BZ410" s="47"/>
      <c r="CA410" s="47"/>
      <c r="CB410" s="47"/>
      <c r="CC410" s="47"/>
      <c r="CD410" s="47"/>
      <c r="CE410" s="47"/>
      <c r="CF410" s="47"/>
      <c r="CG410" s="47"/>
      <c r="CH410" s="47"/>
      <c r="CI410" s="47"/>
      <c r="CJ410" s="47"/>
      <c r="CK410" s="47"/>
      <c r="CL410" s="47"/>
      <c r="CM410" s="47"/>
      <c r="CN410" s="47"/>
      <c r="CO410" s="47"/>
      <c r="CP410" s="47"/>
      <c r="CQ410" s="47"/>
      <c r="CR410" s="47"/>
      <c r="CS410" s="47"/>
      <c r="CT410" s="47"/>
      <c r="CU410" s="47"/>
      <c r="CV410" s="47"/>
      <c r="CW410" s="47"/>
      <c r="CX410" s="47"/>
      <c r="CY410" s="47"/>
      <c r="CZ410" s="47"/>
      <c r="DA410" s="47"/>
      <c r="DB410" s="47"/>
      <c r="DC410" s="47"/>
      <c r="DD410" s="47"/>
      <c r="DE410" s="47"/>
      <c r="DF410" s="47"/>
      <c r="DG410" s="47"/>
      <c r="DH410" s="47"/>
      <c r="DI410" s="47"/>
      <c r="DJ410" s="47"/>
      <c r="DK410" s="47"/>
      <c r="DL410" s="47"/>
      <c r="DM410" s="47"/>
      <c r="DN410" s="47"/>
      <c r="DO410" s="47"/>
      <c r="DP410" s="47"/>
      <c r="DQ410" s="47"/>
      <c r="DR410" s="47"/>
      <c r="DS410" s="47"/>
      <c r="DT410" s="47"/>
      <c r="DU410" s="47"/>
      <c r="DV410" s="47"/>
      <c r="DW410" s="47"/>
      <c r="DX410" s="47"/>
      <c r="DY410" s="47"/>
      <c r="DZ410" s="47"/>
      <c r="EA410" s="47"/>
      <c r="EB410" s="47"/>
      <c r="EC410" s="47"/>
      <c r="ED410" s="47"/>
      <c r="EE410" s="47"/>
      <c r="EF410" s="47"/>
      <c r="EG410" s="47"/>
      <c r="EH410" s="47"/>
      <c r="EI410" s="47"/>
      <c r="EJ410" s="47"/>
      <c r="EK410" s="47"/>
      <c r="EL410" s="47"/>
      <c r="EM410" s="47"/>
      <c r="EN410" s="47"/>
      <c r="EO410" s="47"/>
      <c r="EP410" s="47"/>
      <c r="EQ410" s="47"/>
      <c r="ER410" s="47"/>
      <c r="ES410" s="47"/>
      <c r="ET410" s="47"/>
      <c r="EU410" s="47"/>
      <c r="EV410" s="47"/>
      <c r="EW410" s="47"/>
      <c r="EX410" s="47"/>
      <c r="EY410" s="47"/>
      <c r="EZ410" s="47"/>
      <c r="FA410" s="47"/>
      <c r="FB410" s="47"/>
      <c r="FC410" s="47"/>
      <c r="FD410" s="47"/>
      <c r="FE410" s="47"/>
      <c r="FF410" s="47"/>
      <c r="FG410" s="47"/>
      <c r="FH410" s="47"/>
      <c r="FI410" s="47"/>
      <c r="FJ410" s="47"/>
      <c r="FK410" s="47"/>
      <c r="FL410" s="47"/>
      <c r="FM410" s="47"/>
      <c r="FN410" s="47"/>
      <c r="FO410" s="47"/>
      <c r="FP410" s="47"/>
      <c r="FQ410" s="47"/>
      <c r="FR410" s="47"/>
      <c r="FS410" s="47"/>
      <c r="FT410" s="47"/>
      <c r="FU410" s="47"/>
      <c r="FV410" s="47"/>
      <c r="FW410" s="47"/>
      <c r="FX410" s="47"/>
      <c r="FY410" s="47"/>
      <c r="FZ410" s="47"/>
      <c r="GA410" s="47"/>
      <c r="GB410" s="47"/>
      <c r="GC410" s="47"/>
      <c r="GD410" s="47"/>
      <c r="GE410" s="47"/>
      <c r="GF410" s="47"/>
      <c r="GG410" s="47"/>
      <c r="GH410" s="47"/>
      <c r="GI410" s="47"/>
      <c r="GJ410" s="47"/>
      <c r="GK410" s="47"/>
      <c r="GL410" s="47"/>
      <c r="GM410" s="47"/>
      <c r="GN410" s="47"/>
      <c r="GO410" s="47"/>
      <c r="GP410" s="47"/>
      <c r="GQ410" s="47"/>
      <c r="GR410" s="47"/>
      <c r="GS410" s="47"/>
      <c r="GT410" s="47"/>
      <c r="GU410" s="47"/>
      <c r="GV410" s="47"/>
      <c r="GW410" s="47"/>
      <c r="GX410" s="47"/>
      <c r="GY410" s="47"/>
      <c r="GZ410" s="47"/>
      <c r="HA410" s="47"/>
      <c r="HB410" s="47"/>
      <c r="HC410" s="47"/>
      <c r="HD410" s="47"/>
      <c r="HE410" s="47"/>
      <c r="HF410" s="47"/>
      <c r="HG410" s="47"/>
      <c r="HH410" s="47"/>
      <c r="HI410" s="47"/>
      <c r="HJ410" s="47"/>
      <c r="HK410" s="47"/>
      <c r="HL410" s="47"/>
      <c r="HM410" s="47"/>
      <c r="HN410" s="47"/>
      <c r="HO410" s="47"/>
      <c r="HP410" s="47"/>
      <c r="HQ410" s="47"/>
      <c r="HR410" s="47"/>
      <c r="HS410" s="47"/>
      <c r="HT410" s="47"/>
      <c r="HU410" s="47"/>
      <c r="HV410" s="47"/>
      <c r="HW410" s="47"/>
      <c r="HX410" s="47"/>
      <c r="HY410" s="47"/>
      <c r="HZ410" s="47"/>
      <c r="IA410" s="47"/>
      <c r="IB410" s="47"/>
      <c r="IC410" s="47"/>
      <c r="ID410" s="47"/>
      <c r="IE410" s="47"/>
      <c r="IF410" s="47"/>
      <c r="IG410" s="47"/>
      <c r="IH410" s="47"/>
      <c r="II410" s="47"/>
      <c r="IJ410" s="47"/>
      <c r="IK410" s="47"/>
      <c r="IL410" s="47"/>
      <c r="IM410" s="47"/>
      <c r="IN410" s="47"/>
      <c r="IO410" s="47"/>
      <c r="IP410" s="47"/>
      <c r="IQ410" s="47"/>
      <c r="IR410" s="47"/>
      <c r="IS410" s="47"/>
      <c r="IT410" s="47"/>
      <c r="IU410" s="47"/>
      <c r="IV410" s="47"/>
      <c r="IW410" s="47"/>
      <c r="IX410" s="47"/>
      <c r="IY410" s="47"/>
      <c r="IZ410" s="47"/>
      <c r="JA410" s="47"/>
      <c r="JB410" s="47"/>
      <c r="JC410" s="47"/>
      <c r="JD410" s="47"/>
      <c r="JE410" s="47"/>
      <c r="JF410" s="47"/>
      <c r="JG410" s="47"/>
      <c r="JH410" s="47"/>
      <c r="JI410" s="47"/>
      <c r="JJ410" s="47"/>
      <c r="JK410" s="47"/>
      <c r="JL410" s="47"/>
      <c r="JM410" s="47"/>
      <c r="JN410" s="47"/>
      <c r="JO410" s="47"/>
      <c r="JP410" s="47"/>
      <c r="JQ410" s="47"/>
      <c r="JR410" s="47"/>
      <c r="JS410" s="47"/>
      <c r="JT410" s="47"/>
      <c r="JU410" s="47"/>
      <c r="JV410" s="47"/>
      <c r="JW410" s="47"/>
      <c r="JX410" s="47"/>
      <c r="JY410" s="47"/>
      <c r="JZ410" s="47"/>
      <c r="KA410" s="47"/>
      <c r="KB410" s="47"/>
      <c r="KC410" s="47"/>
      <c r="KD410" s="47"/>
      <c r="KE410" s="47"/>
      <c r="KF410" s="47"/>
      <c r="KG410" s="47"/>
      <c r="KH410" s="47"/>
      <c r="KI410" s="47"/>
      <c r="KJ410" s="47"/>
      <c r="KK410" s="47"/>
      <c r="KL410" s="47"/>
      <c r="KM410" s="47"/>
      <c r="KN410" s="47"/>
      <c r="KO410" s="47"/>
      <c r="KP410" s="47"/>
      <c r="KQ410" s="47"/>
      <c r="KR410" s="47"/>
      <c r="KS410" s="47"/>
      <c r="KT410" s="47"/>
      <c r="KU410" s="47"/>
      <c r="KV410" s="47"/>
      <c r="KW410" s="47"/>
      <c r="KX410" s="47"/>
      <c r="KY410" s="47"/>
      <c r="KZ410" s="47"/>
      <c r="LA410" s="47"/>
      <c r="LB410" s="47"/>
      <c r="LC410" s="47"/>
      <c r="LD410" s="47"/>
      <c r="LE410" s="47"/>
      <c r="LF410" s="47"/>
      <c r="LG410" s="47"/>
      <c r="LH410" s="47"/>
      <c r="LI410" s="47"/>
      <c r="LJ410" s="47"/>
      <c r="LK410" s="47"/>
      <c r="LL410" s="47"/>
      <c r="LM410" s="47"/>
      <c r="LN410" s="47"/>
      <c r="LO410" s="47"/>
      <c r="LP410" s="47"/>
      <c r="LQ410" s="47"/>
      <c r="LR410" s="47"/>
      <c r="LS410" s="47"/>
      <c r="LT410" s="47"/>
      <c r="LU410" s="47"/>
      <c r="LV410" s="47"/>
      <c r="LW410" s="47"/>
      <c r="LX410" s="47"/>
      <c r="LY410" s="47"/>
      <c r="LZ410" s="47"/>
      <c r="MA410" s="47"/>
      <c r="MB410" s="47"/>
      <c r="MC410" s="47"/>
      <c r="MD410" s="47"/>
      <c r="ME410" s="47"/>
      <c r="MF410" s="47"/>
      <c r="MG410" s="47"/>
      <c r="MH410" s="47"/>
      <c r="MI410" s="47"/>
      <c r="MJ410" s="47"/>
      <c r="MK410" s="47"/>
      <c r="ML410" s="47"/>
      <c r="MM410" s="47"/>
      <c r="MN410" s="47"/>
      <c r="MO410" s="47"/>
      <c r="MP410" s="47"/>
      <c r="MQ410" s="47"/>
      <c r="MR410" s="47"/>
      <c r="MS410" s="47"/>
      <c r="MT410" s="47"/>
      <c r="MU410" s="47"/>
      <c r="MV410" s="47"/>
      <c r="MW410" s="47"/>
      <c r="MX410" s="47"/>
      <c r="MY410" s="47"/>
      <c r="MZ410" s="47"/>
      <c r="NA410" s="47"/>
      <c r="NB410" s="47"/>
      <c r="NC410" s="47"/>
      <c r="ND410" s="47"/>
      <c r="NE410" s="47"/>
      <c r="NF410" s="47"/>
      <c r="NG410" s="47"/>
      <c r="NH410" s="47"/>
      <c r="NI410" s="47"/>
      <c r="NJ410" s="47"/>
      <c r="NK410" s="47"/>
      <c r="NL410" s="47"/>
      <c r="NM410" s="47"/>
      <c r="NN410" s="47"/>
      <c r="NO410" s="47"/>
      <c r="NP410" s="47"/>
      <c r="NQ410" s="47"/>
      <c r="NR410" s="47"/>
      <c r="NS410" s="47"/>
      <c r="NT410" s="47"/>
      <c r="NU410" s="47"/>
      <c r="NV410" s="47"/>
      <c r="NW410" s="47"/>
      <c r="NX410" s="47"/>
      <c r="NY410" s="47"/>
      <c r="NZ410" s="47"/>
      <c r="OA410" s="47"/>
      <c r="OB410" s="47"/>
      <c r="OC410" s="47"/>
      <c r="OD410" s="47"/>
      <c r="OE410" s="47"/>
      <c r="OF410" s="47"/>
      <c r="OG410" s="47"/>
      <c r="OH410" s="47"/>
      <c r="OI410" s="47"/>
      <c r="OJ410" s="47"/>
      <c r="OK410" s="47"/>
      <c r="OL410" s="47"/>
      <c r="OM410" s="47"/>
      <c r="ON410" s="47"/>
      <c r="OO410" s="47"/>
      <c r="OP410" s="47"/>
      <c r="OQ410" s="47"/>
      <c r="OR410" s="47"/>
      <c r="OS410" s="47"/>
      <c r="OT410" s="47"/>
      <c r="OU410" s="47"/>
      <c r="OV410" s="47"/>
      <c r="OW410" s="47"/>
      <c r="OX410" s="47"/>
      <c r="OY410" s="47"/>
      <c r="OZ410" s="47"/>
      <c r="PA410" s="47"/>
      <c r="PB410" s="47"/>
      <c r="PC410" s="47"/>
      <c r="PD410" s="47"/>
      <c r="PE410" s="47"/>
      <c r="PF410" s="47"/>
      <c r="PG410" s="47"/>
      <c r="PH410" s="47"/>
      <c r="PI410" s="47"/>
      <c r="PJ410" s="47"/>
      <c r="PK410" s="47"/>
      <c r="PL410" s="47"/>
      <c r="PM410" s="47"/>
      <c r="PN410" s="47"/>
      <c r="PO410" s="47"/>
      <c r="PP410" s="47"/>
      <c r="PQ410" s="47"/>
      <c r="PR410" s="47"/>
      <c r="PS410" s="47"/>
      <c r="PT410" s="47"/>
      <c r="PU410" s="47"/>
      <c r="PV410" s="47"/>
      <c r="PW410" s="47"/>
      <c r="PX410" s="47"/>
      <c r="PY410" s="47"/>
      <c r="PZ410" s="47"/>
      <c r="QA410" s="47"/>
      <c r="QB410" s="47"/>
      <c r="QC410" s="47"/>
      <c r="QD410" s="47"/>
      <c r="QE410" s="47"/>
      <c r="QF410" s="47"/>
      <c r="QG410" s="47"/>
      <c r="QH410" s="47"/>
      <c r="QI410" s="47"/>
      <c r="QJ410" s="47"/>
      <c r="QK410" s="47"/>
      <c r="QL410" s="47"/>
      <c r="QM410" s="47"/>
      <c r="QN410" s="47"/>
      <c r="QO410" s="47"/>
      <c r="QP410" s="47"/>
      <c r="QQ410" s="47"/>
      <c r="QR410" s="47"/>
      <c r="QS410" s="47"/>
      <c r="QT410" s="47"/>
      <c r="QU410" s="47"/>
      <c r="QV410" s="47"/>
      <c r="QW410" s="47"/>
      <c r="QX410" s="47"/>
      <c r="QY410" s="47"/>
      <c r="QZ410" s="47"/>
      <c r="RA410" s="47"/>
      <c r="RB410" s="47"/>
      <c r="RC410" s="47"/>
      <c r="RD410" s="47"/>
      <c r="RE410" s="47"/>
      <c r="RF410" s="47"/>
      <c r="RG410" s="47"/>
      <c r="RH410" s="47"/>
      <c r="RI410" s="47"/>
      <c r="RJ410" s="47"/>
      <c r="RK410" s="47"/>
      <c r="RL410" s="47"/>
      <c r="RM410" s="47"/>
      <c r="RN410" s="47"/>
      <c r="RO410" s="47"/>
      <c r="RP410" s="47"/>
      <c r="RQ410" s="47"/>
      <c r="RR410" s="47"/>
      <c r="RS410" s="47"/>
      <c r="RT410" s="47"/>
      <c r="RU410" s="47"/>
      <c r="RV410" s="47"/>
      <c r="RW410" s="47"/>
      <c r="RX410" s="47"/>
      <c r="RY410" s="47"/>
      <c r="RZ410" s="47"/>
      <c r="SA410" s="47"/>
    </row>
    <row r="411" spans="1:508" s="48" customFormat="1" ht="66" customHeight="1">
      <c r="A411" s="175"/>
      <c r="B411" s="96"/>
      <c r="C411" s="35" t="s">
        <v>7</v>
      </c>
      <c r="D411" s="20">
        <v>0</v>
      </c>
      <c r="E411" s="20">
        <v>0</v>
      </c>
      <c r="F411" s="20">
        <v>0</v>
      </c>
      <c r="G411" s="1">
        <v>0</v>
      </c>
      <c r="H411" s="85"/>
      <c r="I411" s="85"/>
      <c r="J411" s="88"/>
      <c r="K411" s="79"/>
      <c r="L411" s="75"/>
      <c r="M411" s="82"/>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47"/>
      <c r="BC411" s="47"/>
      <c r="BD411" s="47"/>
      <c r="BE411" s="47"/>
      <c r="BF411" s="47"/>
      <c r="BG411" s="47"/>
      <c r="BH411" s="47"/>
      <c r="BI411" s="47"/>
      <c r="BJ411" s="47"/>
      <c r="BK411" s="47"/>
      <c r="BL411" s="47"/>
      <c r="BM411" s="47"/>
      <c r="BN411" s="47"/>
      <c r="BO411" s="47"/>
      <c r="BP411" s="47"/>
      <c r="BQ411" s="47"/>
      <c r="BR411" s="47"/>
      <c r="BS411" s="47"/>
      <c r="BT411" s="47"/>
      <c r="BU411" s="47"/>
      <c r="BV411" s="47"/>
      <c r="BW411" s="47"/>
      <c r="BX411" s="47"/>
      <c r="BY411" s="47"/>
      <c r="BZ411" s="47"/>
      <c r="CA411" s="47"/>
      <c r="CB411" s="47"/>
      <c r="CC411" s="47"/>
      <c r="CD411" s="47"/>
      <c r="CE411" s="47"/>
      <c r="CF411" s="47"/>
      <c r="CG411" s="47"/>
      <c r="CH411" s="47"/>
      <c r="CI411" s="47"/>
      <c r="CJ411" s="47"/>
      <c r="CK411" s="47"/>
      <c r="CL411" s="47"/>
      <c r="CM411" s="47"/>
      <c r="CN411" s="47"/>
      <c r="CO411" s="47"/>
      <c r="CP411" s="47"/>
      <c r="CQ411" s="47"/>
      <c r="CR411" s="47"/>
      <c r="CS411" s="47"/>
      <c r="CT411" s="47"/>
      <c r="CU411" s="47"/>
      <c r="CV411" s="47"/>
      <c r="CW411" s="47"/>
      <c r="CX411" s="47"/>
      <c r="CY411" s="47"/>
      <c r="CZ411" s="47"/>
      <c r="DA411" s="47"/>
      <c r="DB411" s="47"/>
      <c r="DC411" s="47"/>
      <c r="DD411" s="47"/>
      <c r="DE411" s="47"/>
      <c r="DF411" s="47"/>
      <c r="DG411" s="47"/>
      <c r="DH411" s="47"/>
      <c r="DI411" s="47"/>
      <c r="DJ411" s="47"/>
      <c r="DK411" s="47"/>
      <c r="DL411" s="47"/>
      <c r="DM411" s="47"/>
      <c r="DN411" s="47"/>
      <c r="DO411" s="47"/>
      <c r="DP411" s="47"/>
      <c r="DQ411" s="47"/>
      <c r="DR411" s="47"/>
      <c r="DS411" s="47"/>
      <c r="DT411" s="47"/>
      <c r="DU411" s="47"/>
      <c r="DV411" s="47"/>
      <c r="DW411" s="47"/>
      <c r="DX411" s="47"/>
      <c r="DY411" s="47"/>
      <c r="DZ411" s="47"/>
      <c r="EA411" s="47"/>
      <c r="EB411" s="47"/>
      <c r="EC411" s="47"/>
      <c r="ED411" s="47"/>
      <c r="EE411" s="47"/>
      <c r="EF411" s="47"/>
      <c r="EG411" s="47"/>
      <c r="EH411" s="47"/>
      <c r="EI411" s="47"/>
      <c r="EJ411" s="47"/>
      <c r="EK411" s="47"/>
      <c r="EL411" s="47"/>
      <c r="EM411" s="47"/>
      <c r="EN411" s="47"/>
      <c r="EO411" s="47"/>
      <c r="EP411" s="47"/>
      <c r="EQ411" s="47"/>
      <c r="ER411" s="47"/>
      <c r="ES411" s="47"/>
      <c r="ET411" s="47"/>
      <c r="EU411" s="47"/>
      <c r="EV411" s="47"/>
      <c r="EW411" s="47"/>
      <c r="EX411" s="47"/>
      <c r="EY411" s="47"/>
      <c r="EZ411" s="47"/>
      <c r="FA411" s="47"/>
      <c r="FB411" s="47"/>
      <c r="FC411" s="47"/>
      <c r="FD411" s="47"/>
      <c r="FE411" s="47"/>
      <c r="FF411" s="47"/>
      <c r="FG411" s="47"/>
      <c r="FH411" s="47"/>
      <c r="FI411" s="47"/>
      <c r="FJ411" s="47"/>
      <c r="FK411" s="47"/>
      <c r="FL411" s="47"/>
      <c r="FM411" s="47"/>
      <c r="FN411" s="47"/>
      <c r="FO411" s="47"/>
      <c r="FP411" s="47"/>
      <c r="FQ411" s="47"/>
      <c r="FR411" s="47"/>
      <c r="FS411" s="47"/>
      <c r="FT411" s="47"/>
      <c r="FU411" s="47"/>
      <c r="FV411" s="47"/>
      <c r="FW411" s="47"/>
      <c r="FX411" s="47"/>
      <c r="FY411" s="47"/>
      <c r="FZ411" s="47"/>
      <c r="GA411" s="47"/>
      <c r="GB411" s="47"/>
      <c r="GC411" s="47"/>
      <c r="GD411" s="47"/>
      <c r="GE411" s="47"/>
      <c r="GF411" s="47"/>
      <c r="GG411" s="47"/>
      <c r="GH411" s="47"/>
      <c r="GI411" s="47"/>
      <c r="GJ411" s="47"/>
      <c r="GK411" s="47"/>
      <c r="GL411" s="47"/>
      <c r="GM411" s="47"/>
      <c r="GN411" s="47"/>
      <c r="GO411" s="47"/>
      <c r="GP411" s="47"/>
      <c r="GQ411" s="47"/>
      <c r="GR411" s="47"/>
      <c r="GS411" s="47"/>
      <c r="GT411" s="47"/>
      <c r="GU411" s="47"/>
      <c r="GV411" s="47"/>
      <c r="GW411" s="47"/>
      <c r="GX411" s="47"/>
      <c r="GY411" s="47"/>
      <c r="GZ411" s="47"/>
      <c r="HA411" s="47"/>
      <c r="HB411" s="47"/>
      <c r="HC411" s="47"/>
      <c r="HD411" s="47"/>
      <c r="HE411" s="47"/>
      <c r="HF411" s="47"/>
      <c r="HG411" s="47"/>
      <c r="HH411" s="47"/>
      <c r="HI411" s="47"/>
      <c r="HJ411" s="47"/>
      <c r="HK411" s="47"/>
      <c r="HL411" s="47"/>
      <c r="HM411" s="47"/>
      <c r="HN411" s="47"/>
      <c r="HO411" s="47"/>
      <c r="HP411" s="47"/>
      <c r="HQ411" s="47"/>
      <c r="HR411" s="47"/>
      <c r="HS411" s="47"/>
      <c r="HT411" s="47"/>
      <c r="HU411" s="47"/>
      <c r="HV411" s="47"/>
      <c r="HW411" s="47"/>
      <c r="HX411" s="47"/>
      <c r="HY411" s="47"/>
      <c r="HZ411" s="47"/>
      <c r="IA411" s="47"/>
      <c r="IB411" s="47"/>
      <c r="IC411" s="47"/>
      <c r="ID411" s="47"/>
      <c r="IE411" s="47"/>
      <c r="IF411" s="47"/>
      <c r="IG411" s="47"/>
      <c r="IH411" s="47"/>
      <c r="II411" s="47"/>
      <c r="IJ411" s="47"/>
      <c r="IK411" s="47"/>
      <c r="IL411" s="47"/>
      <c r="IM411" s="47"/>
      <c r="IN411" s="47"/>
      <c r="IO411" s="47"/>
      <c r="IP411" s="47"/>
      <c r="IQ411" s="47"/>
      <c r="IR411" s="47"/>
      <c r="IS411" s="47"/>
      <c r="IT411" s="47"/>
      <c r="IU411" s="47"/>
      <c r="IV411" s="47"/>
      <c r="IW411" s="47"/>
      <c r="IX411" s="47"/>
      <c r="IY411" s="47"/>
      <c r="IZ411" s="47"/>
      <c r="JA411" s="47"/>
      <c r="JB411" s="47"/>
      <c r="JC411" s="47"/>
      <c r="JD411" s="47"/>
      <c r="JE411" s="47"/>
      <c r="JF411" s="47"/>
      <c r="JG411" s="47"/>
      <c r="JH411" s="47"/>
      <c r="JI411" s="47"/>
      <c r="JJ411" s="47"/>
      <c r="JK411" s="47"/>
      <c r="JL411" s="47"/>
      <c r="JM411" s="47"/>
      <c r="JN411" s="47"/>
      <c r="JO411" s="47"/>
      <c r="JP411" s="47"/>
      <c r="JQ411" s="47"/>
      <c r="JR411" s="47"/>
      <c r="JS411" s="47"/>
      <c r="JT411" s="47"/>
      <c r="JU411" s="47"/>
      <c r="JV411" s="47"/>
      <c r="JW411" s="47"/>
      <c r="JX411" s="47"/>
      <c r="JY411" s="47"/>
      <c r="JZ411" s="47"/>
      <c r="KA411" s="47"/>
      <c r="KB411" s="47"/>
      <c r="KC411" s="47"/>
      <c r="KD411" s="47"/>
      <c r="KE411" s="47"/>
      <c r="KF411" s="47"/>
      <c r="KG411" s="47"/>
      <c r="KH411" s="47"/>
      <c r="KI411" s="47"/>
      <c r="KJ411" s="47"/>
      <c r="KK411" s="47"/>
      <c r="KL411" s="47"/>
      <c r="KM411" s="47"/>
      <c r="KN411" s="47"/>
      <c r="KO411" s="47"/>
      <c r="KP411" s="47"/>
      <c r="KQ411" s="47"/>
      <c r="KR411" s="47"/>
      <c r="KS411" s="47"/>
      <c r="KT411" s="47"/>
      <c r="KU411" s="47"/>
      <c r="KV411" s="47"/>
      <c r="KW411" s="47"/>
      <c r="KX411" s="47"/>
      <c r="KY411" s="47"/>
      <c r="KZ411" s="47"/>
      <c r="LA411" s="47"/>
      <c r="LB411" s="47"/>
      <c r="LC411" s="47"/>
      <c r="LD411" s="47"/>
      <c r="LE411" s="47"/>
      <c r="LF411" s="47"/>
      <c r="LG411" s="47"/>
      <c r="LH411" s="47"/>
      <c r="LI411" s="47"/>
      <c r="LJ411" s="47"/>
      <c r="LK411" s="47"/>
      <c r="LL411" s="47"/>
      <c r="LM411" s="47"/>
      <c r="LN411" s="47"/>
      <c r="LO411" s="47"/>
      <c r="LP411" s="47"/>
      <c r="LQ411" s="47"/>
      <c r="LR411" s="47"/>
      <c r="LS411" s="47"/>
      <c r="LT411" s="47"/>
      <c r="LU411" s="47"/>
      <c r="LV411" s="47"/>
      <c r="LW411" s="47"/>
      <c r="LX411" s="47"/>
      <c r="LY411" s="47"/>
      <c r="LZ411" s="47"/>
      <c r="MA411" s="47"/>
      <c r="MB411" s="47"/>
      <c r="MC411" s="47"/>
      <c r="MD411" s="47"/>
      <c r="ME411" s="47"/>
      <c r="MF411" s="47"/>
      <c r="MG411" s="47"/>
      <c r="MH411" s="47"/>
      <c r="MI411" s="47"/>
      <c r="MJ411" s="47"/>
      <c r="MK411" s="47"/>
      <c r="ML411" s="47"/>
      <c r="MM411" s="47"/>
      <c r="MN411" s="47"/>
      <c r="MO411" s="47"/>
      <c r="MP411" s="47"/>
      <c r="MQ411" s="47"/>
      <c r="MR411" s="47"/>
      <c r="MS411" s="47"/>
      <c r="MT411" s="47"/>
      <c r="MU411" s="47"/>
      <c r="MV411" s="47"/>
      <c r="MW411" s="47"/>
      <c r="MX411" s="47"/>
      <c r="MY411" s="47"/>
      <c r="MZ411" s="47"/>
      <c r="NA411" s="47"/>
      <c r="NB411" s="47"/>
      <c r="NC411" s="47"/>
      <c r="ND411" s="47"/>
      <c r="NE411" s="47"/>
      <c r="NF411" s="47"/>
      <c r="NG411" s="47"/>
      <c r="NH411" s="47"/>
      <c r="NI411" s="47"/>
      <c r="NJ411" s="47"/>
      <c r="NK411" s="47"/>
      <c r="NL411" s="47"/>
      <c r="NM411" s="47"/>
      <c r="NN411" s="47"/>
      <c r="NO411" s="47"/>
      <c r="NP411" s="47"/>
      <c r="NQ411" s="47"/>
      <c r="NR411" s="47"/>
      <c r="NS411" s="47"/>
      <c r="NT411" s="47"/>
      <c r="NU411" s="47"/>
      <c r="NV411" s="47"/>
      <c r="NW411" s="47"/>
      <c r="NX411" s="47"/>
      <c r="NY411" s="47"/>
      <c r="NZ411" s="47"/>
      <c r="OA411" s="47"/>
      <c r="OB411" s="47"/>
      <c r="OC411" s="47"/>
      <c r="OD411" s="47"/>
      <c r="OE411" s="47"/>
      <c r="OF411" s="47"/>
      <c r="OG411" s="47"/>
      <c r="OH411" s="47"/>
      <c r="OI411" s="47"/>
      <c r="OJ411" s="47"/>
      <c r="OK411" s="47"/>
      <c r="OL411" s="47"/>
      <c r="OM411" s="47"/>
      <c r="ON411" s="47"/>
      <c r="OO411" s="47"/>
      <c r="OP411" s="47"/>
      <c r="OQ411" s="47"/>
      <c r="OR411" s="47"/>
      <c r="OS411" s="47"/>
      <c r="OT411" s="47"/>
      <c r="OU411" s="47"/>
      <c r="OV411" s="47"/>
      <c r="OW411" s="47"/>
      <c r="OX411" s="47"/>
      <c r="OY411" s="47"/>
      <c r="OZ411" s="47"/>
      <c r="PA411" s="47"/>
      <c r="PB411" s="47"/>
      <c r="PC411" s="47"/>
      <c r="PD411" s="47"/>
      <c r="PE411" s="47"/>
      <c r="PF411" s="47"/>
      <c r="PG411" s="47"/>
      <c r="PH411" s="47"/>
      <c r="PI411" s="47"/>
      <c r="PJ411" s="47"/>
      <c r="PK411" s="47"/>
      <c r="PL411" s="47"/>
      <c r="PM411" s="47"/>
      <c r="PN411" s="47"/>
      <c r="PO411" s="47"/>
      <c r="PP411" s="47"/>
      <c r="PQ411" s="47"/>
      <c r="PR411" s="47"/>
      <c r="PS411" s="47"/>
      <c r="PT411" s="47"/>
      <c r="PU411" s="47"/>
      <c r="PV411" s="47"/>
      <c r="PW411" s="47"/>
      <c r="PX411" s="47"/>
      <c r="PY411" s="47"/>
      <c r="PZ411" s="47"/>
      <c r="QA411" s="47"/>
      <c r="QB411" s="47"/>
      <c r="QC411" s="47"/>
      <c r="QD411" s="47"/>
      <c r="QE411" s="47"/>
      <c r="QF411" s="47"/>
      <c r="QG411" s="47"/>
      <c r="QH411" s="47"/>
      <c r="QI411" s="47"/>
      <c r="QJ411" s="47"/>
      <c r="QK411" s="47"/>
      <c r="QL411" s="47"/>
      <c r="QM411" s="47"/>
      <c r="QN411" s="47"/>
      <c r="QO411" s="47"/>
      <c r="QP411" s="47"/>
      <c r="QQ411" s="47"/>
      <c r="QR411" s="47"/>
      <c r="QS411" s="47"/>
      <c r="QT411" s="47"/>
      <c r="QU411" s="47"/>
      <c r="QV411" s="47"/>
      <c r="QW411" s="47"/>
      <c r="QX411" s="47"/>
      <c r="QY411" s="47"/>
      <c r="QZ411" s="47"/>
      <c r="RA411" s="47"/>
      <c r="RB411" s="47"/>
      <c r="RC411" s="47"/>
      <c r="RD411" s="47"/>
      <c r="RE411" s="47"/>
      <c r="RF411" s="47"/>
      <c r="RG411" s="47"/>
      <c r="RH411" s="47"/>
      <c r="RI411" s="47"/>
      <c r="RJ411" s="47"/>
      <c r="RK411" s="47"/>
      <c r="RL411" s="47"/>
      <c r="RM411" s="47"/>
      <c r="RN411" s="47"/>
      <c r="RO411" s="47"/>
      <c r="RP411" s="47"/>
      <c r="RQ411" s="47"/>
      <c r="RR411" s="47"/>
      <c r="RS411" s="47"/>
      <c r="RT411" s="47"/>
      <c r="RU411" s="47"/>
      <c r="RV411" s="47"/>
      <c r="RW411" s="47"/>
      <c r="RX411" s="47"/>
      <c r="RY411" s="47"/>
      <c r="RZ411" s="47"/>
      <c r="SA411" s="47"/>
    </row>
    <row r="412" spans="1:508" s="48" customFormat="1" ht="30" customHeight="1">
      <c r="A412" s="175"/>
      <c r="B412" s="96"/>
      <c r="C412" s="35" t="s">
        <v>8</v>
      </c>
      <c r="D412" s="20">
        <v>0</v>
      </c>
      <c r="E412" s="20">
        <v>0</v>
      </c>
      <c r="F412" s="20">
        <v>0</v>
      </c>
      <c r="G412" s="1">
        <v>0</v>
      </c>
      <c r="H412" s="86"/>
      <c r="I412" s="86"/>
      <c r="J412" s="89"/>
      <c r="K412" s="80"/>
      <c r="L412" s="75"/>
      <c r="M412" s="83"/>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47"/>
      <c r="BC412" s="47"/>
      <c r="BD412" s="47"/>
      <c r="BE412" s="47"/>
      <c r="BF412" s="47"/>
      <c r="BG412" s="47"/>
      <c r="BH412" s="47"/>
      <c r="BI412" s="47"/>
      <c r="BJ412" s="47"/>
      <c r="BK412" s="47"/>
      <c r="BL412" s="47"/>
      <c r="BM412" s="47"/>
      <c r="BN412" s="47"/>
      <c r="BO412" s="47"/>
      <c r="BP412" s="47"/>
      <c r="BQ412" s="47"/>
      <c r="BR412" s="47"/>
      <c r="BS412" s="47"/>
      <c r="BT412" s="47"/>
      <c r="BU412" s="47"/>
      <c r="BV412" s="47"/>
      <c r="BW412" s="47"/>
      <c r="BX412" s="47"/>
      <c r="BY412" s="47"/>
      <c r="BZ412" s="47"/>
      <c r="CA412" s="47"/>
      <c r="CB412" s="47"/>
      <c r="CC412" s="47"/>
      <c r="CD412" s="47"/>
      <c r="CE412" s="47"/>
      <c r="CF412" s="47"/>
      <c r="CG412" s="47"/>
      <c r="CH412" s="47"/>
      <c r="CI412" s="47"/>
      <c r="CJ412" s="47"/>
      <c r="CK412" s="47"/>
      <c r="CL412" s="47"/>
      <c r="CM412" s="47"/>
      <c r="CN412" s="47"/>
      <c r="CO412" s="47"/>
      <c r="CP412" s="47"/>
      <c r="CQ412" s="47"/>
      <c r="CR412" s="47"/>
      <c r="CS412" s="47"/>
      <c r="CT412" s="47"/>
      <c r="CU412" s="47"/>
      <c r="CV412" s="47"/>
      <c r="CW412" s="47"/>
      <c r="CX412" s="47"/>
      <c r="CY412" s="47"/>
      <c r="CZ412" s="47"/>
      <c r="DA412" s="47"/>
      <c r="DB412" s="47"/>
      <c r="DC412" s="47"/>
      <c r="DD412" s="47"/>
      <c r="DE412" s="47"/>
      <c r="DF412" s="47"/>
      <c r="DG412" s="47"/>
      <c r="DH412" s="47"/>
      <c r="DI412" s="47"/>
      <c r="DJ412" s="47"/>
      <c r="DK412" s="47"/>
      <c r="DL412" s="47"/>
      <c r="DM412" s="47"/>
      <c r="DN412" s="47"/>
      <c r="DO412" s="47"/>
      <c r="DP412" s="47"/>
      <c r="DQ412" s="47"/>
      <c r="DR412" s="47"/>
      <c r="DS412" s="47"/>
      <c r="DT412" s="47"/>
      <c r="DU412" s="47"/>
      <c r="DV412" s="47"/>
      <c r="DW412" s="47"/>
      <c r="DX412" s="47"/>
      <c r="DY412" s="47"/>
      <c r="DZ412" s="47"/>
      <c r="EA412" s="47"/>
      <c r="EB412" s="47"/>
      <c r="EC412" s="47"/>
      <c r="ED412" s="47"/>
      <c r="EE412" s="47"/>
      <c r="EF412" s="47"/>
      <c r="EG412" s="47"/>
      <c r="EH412" s="47"/>
      <c r="EI412" s="47"/>
      <c r="EJ412" s="47"/>
      <c r="EK412" s="47"/>
      <c r="EL412" s="47"/>
      <c r="EM412" s="47"/>
      <c r="EN412" s="47"/>
      <c r="EO412" s="47"/>
      <c r="EP412" s="47"/>
      <c r="EQ412" s="47"/>
      <c r="ER412" s="47"/>
      <c r="ES412" s="47"/>
      <c r="ET412" s="47"/>
      <c r="EU412" s="47"/>
      <c r="EV412" s="47"/>
      <c r="EW412" s="47"/>
      <c r="EX412" s="47"/>
      <c r="EY412" s="47"/>
      <c r="EZ412" s="47"/>
      <c r="FA412" s="47"/>
      <c r="FB412" s="47"/>
      <c r="FC412" s="47"/>
      <c r="FD412" s="47"/>
      <c r="FE412" s="47"/>
      <c r="FF412" s="47"/>
      <c r="FG412" s="47"/>
      <c r="FH412" s="47"/>
      <c r="FI412" s="47"/>
      <c r="FJ412" s="47"/>
      <c r="FK412" s="47"/>
      <c r="FL412" s="47"/>
      <c r="FM412" s="47"/>
      <c r="FN412" s="47"/>
      <c r="FO412" s="47"/>
      <c r="FP412" s="47"/>
      <c r="FQ412" s="47"/>
      <c r="FR412" s="47"/>
      <c r="FS412" s="47"/>
      <c r="FT412" s="47"/>
      <c r="FU412" s="47"/>
      <c r="FV412" s="47"/>
      <c r="FW412" s="47"/>
      <c r="FX412" s="47"/>
      <c r="FY412" s="47"/>
      <c r="FZ412" s="47"/>
      <c r="GA412" s="47"/>
      <c r="GB412" s="47"/>
      <c r="GC412" s="47"/>
      <c r="GD412" s="47"/>
      <c r="GE412" s="47"/>
      <c r="GF412" s="47"/>
      <c r="GG412" s="47"/>
      <c r="GH412" s="47"/>
      <c r="GI412" s="47"/>
      <c r="GJ412" s="47"/>
      <c r="GK412" s="47"/>
      <c r="GL412" s="47"/>
      <c r="GM412" s="47"/>
      <c r="GN412" s="47"/>
      <c r="GO412" s="47"/>
      <c r="GP412" s="47"/>
      <c r="GQ412" s="47"/>
      <c r="GR412" s="47"/>
      <c r="GS412" s="47"/>
      <c r="GT412" s="47"/>
      <c r="GU412" s="47"/>
      <c r="GV412" s="47"/>
      <c r="GW412" s="47"/>
      <c r="GX412" s="47"/>
      <c r="GY412" s="47"/>
      <c r="GZ412" s="47"/>
      <c r="HA412" s="47"/>
      <c r="HB412" s="47"/>
      <c r="HC412" s="47"/>
      <c r="HD412" s="47"/>
      <c r="HE412" s="47"/>
      <c r="HF412" s="47"/>
      <c r="HG412" s="47"/>
      <c r="HH412" s="47"/>
      <c r="HI412" s="47"/>
      <c r="HJ412" s="47"/>
      <c r="HK412" s="47"/>
      <c r="HL412" s="47"/>
      <c r="HM412" s="47"/>
      <c r="HN412" s="47"/>
      <c r="HO412" s="47"/>
      <c r="HP412" s="47"/>
      <c r="HQ412" s="47"/>
      <c r="HR412" s="47"/>
      <c r="HS412" s="47"/>
      <c r="HT412" s="47"/>
      <c r="HU412" s="47"/>
      <c r="HV412" s="47"/>
      <c r="HW412" s="47"/>
      <c r="HX412" s="47"/>
      <c r="HY412" s="47"/>
      <c r="HZ412" s="47"/>
      <c r="IA412" s="47"/>
      <c r="IB412" s="47"/>
      <c r="IC412" s="47"/>
      <c r="ID412" s="47"/>
      <c r="IE412" s="47"/>
      <c r="IF412" s="47"/>
      <c r="IG412" s="47"/>
      <c r="IH412" s="47"/>
      <c r="II412" s="47"/>
      <c r="IJ412" s="47"/>
      <c r="IK412" s="47"/>
      <c r="IL412" s="47"/>
      <c r="IM412" s="47"/>
      <c r="IN412" s="47"/>
      <c r="IO412" s="47"/>
      <c r="IP412" s="47"/>
      <c r="IQ412" s="47"/>
      <c r="IR412" s="47"/>
      <c r="IS412" s="47"/>
      <c r="IT412" s="47"/>
      <c r="IU412" s="47"/>
      <c r="IV412" s="47"/>
      <c r="IW412" s="47"/>
      <c r="IX412" s="47"/>
      <c r="IY412" s="47"/>
      <c r="IZ412" s="47"/>
      <c r="JA412" s="47"/>
      <c r="JB412" s="47"/>
      <c r="JC412" s="47"/>
      <c r="JD412" s="47"/>
      <c r="JE412" s="47"/>
      <c r="JF412" s="47"/>
      <c r="JG412" s="47"/>
      <c r="JH412" s="47"/>
      <c r="JI412" s="47"/>
      <c r="JJ412" s="47"/>
      <c r="JK412" s="47"/>
      <c r="JL412" s="47"/>
      <c r="JM412" s="47"/>
      <c r="JN412" s="47"/>
      <c r="JO412" s="47"/>
      <c r="JP412" s="47"/>
      <c r="JQ412" s="47"/>
      <c r="JR412" s="47"/>
      <c r="JS412" s="47"/>
      <c r="JT412" s="47"/>
      <c r="JU412" s="47"/>
      <c r="JV412" s="47"/>
      <c r="JW412" s="47"/>
      <c r="JX412" s="47"/>
      <c r="JY412" s="47"/>
      <c r="JZ412" s="47"/>
      <c r="KA412" s="47"/>
      <c r="KB412" s="47"/>
      <c r="KC412" s="47"/>
      <c r="KD412" s="47"/>
      <c r="KE412" s="47"/>
      <c r="KF412" s="47"/>
      <c r="KG412" s="47"/>
      <c r="KH412" s="47"/>
      <c r="KI412" s="47"/>
      <c r="KJ412" s="47"/>
      <c r="KK412" s="47"/>
      <c r="KL412" s="47"/>
      <c r="KM412" s="47"/>
      <c r="KN412" s="47"/>
      <c r="KO412" s="47"/>
      <c r="KP412" s="47"/>
      <c r="KQ412" s="47"/>
      <c r="KR412" s="47"/>
      <c r="KS412" s="47"/>
      <c r="KT412" s="47"/>
      <c r="KU412" s="47"/>
      <c r="KV412" s="47"/>
      <c r="KW412" s="47"/>
      <c r="KX412" s="47"/>
      <c r="KY412" s="47"/>
      <c r="KZ412" s="47"/>
      <c r="LA412" s="47"/>
      <c r="LB412" s="47"/>
      <c r="LC412" s="47"/>
      <c r="LD412" s="47"/>
      <c r="LE412" s="47"/>
      <c r="LF412" s="47"/>
      <c r="LG412" s="47"/>
      <c r="LH412" s="47"/>
      <c r="LI412" s="47"/>
      <c r="LJ412" s="47"/>
      <c r="LK412" s="47"/>
      <c r="LL412" s="47"/>
      <c r="LM412" s="47"/>
      <c r="LN412" s="47"/>
      <c r="LO412" s="47"/>
      <c r="LP412" s="47"/>
      <c r="LQ412" s="47"/>
      <c r="LR412" s="47"/>
      <c r="LS412" s="47"/>
      <c r="LT412" s="47"/>
      <c r="LU412" s="47"/>
      <c r="LV412" s="47"/>
      <c r="LW412" s="47"/>
      <c r="LX412" s="47"/>
      <c r="LY412" s="47"/>
      <c r="LZ412" s="47"/>
      <c r="MA412" s="47"/>
      <c r="MB412" s="47"/>
      <c r="MC412" s="47"/>
      <c r="MD412" s="47"/>
      <c r="ME412" s="47"/>
      <c r="MF412" s="47"/>
      <c r="MG412" s="47"/>
      <c r="MH412" s="47"/>
      <c r="MI412" s="47"/>
      <c r="MJ412" s="47"/>
      <c r="MK412" s="47"/>
      <c r="ML412" s="47"/>
      <c r="MM412" s="47"/>
      <c r="MN412" s="47"/>
      <c r="MO412" s="47"/>
      <c r="MP412" s="47"/>
      <c r="MQ412" s="47"/>
      <c r="MR412" s="47"/>
      <c r="MS412" s="47"/>
      <c r="MT412" s="47"/>
      <c r="MU412" s="47"/>
      <c r="MV412" s="47"/>
      <c r="MW412" s="47"/>
      <c r="MX412" s="47"/>
      <c r="MY412" s="47"/>
      <c r="MZ412" s="47"/>
      <c r="NA412" s="47"/>
      <c r="NB412" s="47"/>
      <c r="NC412" s="47"/>
      <c r="ND412" s="47"/>
      <c r="NE412" s="47"/>
      <c r="NF412" s="47"/>
      <c r="NG412" s="47"/>
      <c r="NH412" s="47"/>
      <c r="NI412" s="47"/>
      <c r="NJ412" s="47"/>
      <c r="NK412" s="47"/>
      <c r="NL412" s="47"/>
      <c r="NM412" s="47"/>
      <c r="NN412" s="47"/>
      <c r="NO412" s="47"/>
      <c r="NP412" s="47"/>
      <c r="NQ412" s="47"/>
      <c r="NR412" s="47"/>
      <c r="NS412" s="47"/>
      <c r="NT412" s="47"/>
      <c r="NU412" s="47"/>
      <c r="NV412" s="47"/>
      <c r="NW412" s="47"/>
      <c r="NX412" s="47"/>
      <c r="NY412" s="47"/>
      <c r="NZ412" s="47"/>
      <c r="OA412" s="47"/>
      <c r="OB412" s="47"/>
      <c r="OC412" s="47"/>
      <c r="OD412" s="47"/>
      <c r="OE412" s="47"/>
      <c r="OF412" s="47"/>
      <c r="OG412" s="47"/>
      <c r="OH412" s="47"/>
      <c r="OI412" s="47"/>
      <c r="OJ412" s="47"/>
      <c r="OK412" s="47"/>
      <c r="OL412" s="47"/>
      <c r="OM412" s="47"/>
      <c r="ON412" s="47"/>
      <c r="OO412" s="47"/>
      <c r="OP412" s="47"/>
      <c r="OQ412" s="47"/>
      <c r="OR412" s="47"/>
      <c r="OS412" s="47"/>
      <c r="OT412" s="47"/>
      <c r="OU412" s="47"/>
      <c r="OV412" s="47"/>
      <c r="OW412" s="47"/>
      <c r="OX412" s="47"/>
      <c r="OY412" s="47"/>
      <c r="OZ412" s="47"/>
      <c r="PA412" s="47"/>
      <c r="PB412" s="47"/>
      <c r="PC412" s="47"/>
      <c r="PD412" s="47"/>
      <c r="PE412" s="47"/>
      <c r="PF412" s="47"/>
      <c r="PG412" s="47"/>
      <c r="PH412" s="47"/>
      <c r="PI412" s="47"/>
      <c r="PJ412" s="47"/>
      <c r="PK412" s="47"/>
      <c r="PL412" s="47"/>
      <c r="PM412" s="47"/>
      <c r="PN412" s="47"/>
      <c r="PO412" s="47"/>
      <c r="PP412" s="47"/>
      <c r="PQ412" s="47"/>
      <c r="PR412" s="47"/>
      <c r="PS412" s="47"/>
      <c r="PT412" s="47"/>
      <c r="PU412" s="47"/>
      <c r="PV412" s="47"/>
      <c r="PW412" s="47"/>
      <c r="PX412" s="47"/>
      <c r="PY412" s="47"/>
      <c r="PZ412" s="47"/>
      <c r="QA412" s="47"/>
      <c r="QB412" s="47"/>
      <c r="QC412" s="47"/>
      <c r="QD412" s="47"/>
      <c r="QE412" s="47"/>
      <c r="QF412" s="47"/>
      <c r="QG412" s="47"/>
      <c r="QH412" s="47"/>
      <c r="QI412" s="47"/>
      <c r="QJ412" s="47"/>
      <c r="QK412" s="47"/>
      <c r="QL412" s="47"/>
      <c r="QM412" s="47"/>
      <c r="QN412" s="47"/>
      <c r="QO412" s="47"/>
      <c r="QP412" s="47"/>
      <c r="QQ412" s="47"/>
      <c r="QR412" s="47"/>
      <c r="QS412" s="47"/>
      <c r="QT412" s="47"/>
      <c r="QU412" s="47"/>
      <c r="QV412" s="47"/>
      <c r="QW412" s="47"/>
      <c r="QX412" s="47"/>
      <c r="QY412" s="47"/>
      <c r="QZ412" s="47"/>
      <c r="RA412" s="47"/>
      <c r="RB412" s="47"/>
      <c r="RC412" s="47"/>
      <c r="RD412" s="47"/>
      <c r="RE412" s="47"/>
      <c r="RF412" s="47"/>
      <c r="RG412" s="47"/>
      <c r="RH412" s="47"/>
      <c r="RI412" s="47"/>
      <c r="RJ412" s="47"/>
      <c r="RK412" s="47"/>
      <c r="RL412" s="47"/>
      <c r="RM412" s="47"/>
      <c r="RN412" s="47"/>
      <c r="RO412" s="47"/>
      <c r="RP412" s="47"/>
      <c r="RQ412" s="47"/>
      <c r="RR412" s="47"/>
      <c r="RS412" s="47"/>
      <c r="RT412" s="47"/>
      <c r="RU412" s="47"/>
      <c r="RV412" s="47"/>
      <c r="RW412" s="47"/>
      <c r="RX412" s="47"/>
      <c r="RY412" s="47"/>
      <c r="RZ412" s="47"/>
      <c r="SA412" s="47"/>
    </row>
    <row r="413" spans="1:508" s="48" customFormat="1" ht="15" customHeight="1">
      <c r="A413" s="97" t="s">
        <v>178</v>
      </c>
      <c r="B413" s="94" t="s">
        <v>179</v>
      </c>
      <c r="C413" s="35" t="s">
        <v>4</v>
      </c>
      <c r="D413" s="20">
        <f>D414+D415+D416+D417</f>
        <v>49911.021000000001</v>
      </c>
      <c r="E413" s="20">
        <f t="shared" ref="E413" si="146">E414+E415+E416+E417</f>
        <v>23441.363609999997</v>
      </c>
      <c r="F413" s="20">
        <f>F414+F415+F416+F417</f>
        <v>23441.363609999997</v>
      </c>
      <c r="G413" s="1">
        <f>E413/D413</f>
        <v>0.46966307521539175</v>
      </c>
      <c r="H413" s="135"/>
      <c r="I413" s="58" t="s">
        <v>24</v>
      </c>
      <c r="J413" s="57">
        <v>2</v>
      </c>
      <c r="K413" s="75" t="s">
        <v>9</v>
      </c>
      <c r="L413" s="75"/>
      <c r="M413" s="77">
        <v>824</v>
      </c>
      <c r="N413" s="50"/>
      <c r="O413" s="35"/>
      <c r="P413" s="51"/>
      <c r="Q413" s="51"/>
      <c r="R413" s="51"/>
      <c r="S413" s="49"/>
      <c r="T413" s="52"/>
      <c r="U413" s="53"/>
      <c r="V413" s="53"/>
      <c r="W413" s="54"/>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47"/>
      <c r="BC413" s="47"/>
      <c r="BD413" s="47"/>
      <c r="BE413" s="47"/>
      <c r="BF413" s="47"/>
      <c r="BG413" s="47"/>
      <c r="BH413" s="47"/>
      <c r="BI413" s="47"/>
      <c r="BJ413" s="47"/>
      <c r="BK413" s="47"/>
      <c r="BL413" s="47"/>
      <c r="BM413" s="47"/>
      <c r="BN413" s="47"/>
      <c r="BO413" s="47"/>
      <c r="BP413" s="47"/>
      <c r="BQ413" s="47"/>
      <c r="BR413" s="47"/>
      <c r="BS413" s="47"/>
      <c r="BT413" s="47"/>
      <c r="BU413" s="47"/>
      <c r="BV413" s="47"/>
      <c r="BW413" s="47"/>
      <c r="BX413" s="47"/>
      <c r="BY413" s="47"/>
      <c r="BZ413" s="47"/>
      <c r="CA413" s="47"/>
      <c r="CB413" s="47"/>
      <c r="CC413" s="47"/>
      <c r="CD413" s="47"/>
      <c r="CE413" s="47"/>
      <c r="CF413" s="47"/>
      <c r="CG413" s="47"/>
      <c r="CH413" s="47"/>
      <c r="CI413" s="47"/>
      <c r="CJ413" s="47"/>
      <c r="CK413" s="47"/>
      <c r="CL413" s="47"/>
      <c r="CM413" s="47"/>
      <c r="CN413" s="47"/>
      <c r="CO413" s="47"/>
      <c r="CP413" s="47"/>
      <c r="CQ413" s="47"/>
      <c r="CR413" s="47"/>
      <c r="CS413" s="47"/>
      <c r="CT413" s="47"/>
      <c r="CU413" s="47"/>
      <c r="CV413" s="47"/>
      <c r="CW413" s="47"/>
      <c r="CX413" s="47"/>
      <c r="CY413" s="47"/>
      <c r="CZ413" s="47"/>
      <c r="DA413" s="47"/>
      <c r="DB413" s="47"/>
      <c r="DC413" s="47"/>
      <c r="DD413" s="47"/>
      <c r="DE413" s="47"/>
      <c r="DF413" s="47"/>
      <c r="DG413" s="47"/>
      <c r="DH413" s="47"/>
      <c r="DI413" s="47"/>
      <c r="DJ413" s="47"/>
      <c r="DK413" s="47"/>
      <c r="DL413" s="47"/>
      <c r="DM413" s="47"/>
      <c r="DN413" s="47"/>
      <c r="DO413" s="47"/>
      <c r="DP413" s="47"/>
      <c r="DQ413" s="47"/>
      <c r="DR413" s="47"/>
      <c r="DS413" s="47"/>
      <c r="DT413" s="47"/>
      <c r="DU413" s="47"/>
      <c r="DV413" s="47"/>
      <c r="DW413" s="47"/>
      <c r="DX413" s="47"/>
      <c r="DY413" s="47"/>
      <c r="DZ413" s="47"/>
      <c r="EA413" s="47"/>
      <c r="EB413" s="47"/>
      <c r="EC413" s="47"/>
      <c r="ED413" s="47"/>
      <c r="EE413" s="47"/>
      <c r="EF413" s="47"/>
      <c r="EG413" s="47"/>
      <c r="EH413" s="47"/>
      <c r="EI413" s="47"/>
      <c r="EJ413" s="47"/>
      <c r="EK413" s="47"/>
      <c r="EL413" s="47"/>
      <c r="EM413" s="47"/>
      <c r="EN413" s="47"/>
      <c r="EO413" s="47"/>
      <c r="EP413" s="47"/>
      <c r="EQ413" s="47"/>
      <c r="ER413" s="47"/>
      <c r="ES413" s="47"/>
      <c r="ET413" s="47"/>
      <c r="EU413" s="47"/>
      <c r="EV413" s="47"/>
      <c r="EW413" s="47"/>
      <c r="EX413" s="47"/>
      <c r="EY413" s="47"/>
      <c r="EZ413" s="47"/>
      <c r="FA413" s="47"/>
      <c r="FB413" s="47"/>
      <c r="FC413" s="47"/>
      <c r="FD413" s="47"/>
      <c r="FE413" s="47"/>
      <c r="FF413" s="47"/>
      <c r="FG413" s="47"/>
      <c r="FH413" s="47"/>
      <c r="FI413" s="47"/>
      <c r="FJ413" s="47"/>
      <c r="FK413" s="47"/>
      <c r="FL413" s="47"/>
      <c r="FM413" s="47"/>
      <c r="FN413" s="47"/>
      <c r="FO413" s="47"/>
      <c r="FP413" s="47"/>
      <c r="FQ413" s="47"/>
      <c r="FR413" s="47"/>
      <c r="FS413" s="47"/>
      <c r="FT413" s="47"/>
      <c r="FU413" s="47"/>
      <c r="FV413" s="47"/>
      <c r="FW413" s="47"/>
      <c r="FX413" s="47"/>
      <c r="FY413" s="47"/>
      <c r="FZ413" s="47"/>
      <c r="GA413" s="47"/>
      <c r="GB413" s="47"/>
      <c r="GC413" s="47"/>
      <c r="GD413" s="47"/>
      <c r="GE413" s="47"/>
      <c r="GF413" s="47"/>
      <c r="GG413" s="47"/>
      <c r="GH413" s="47"/>
      <c r="GI413" s="47"/>
      <c r="GJ413" s="47"/>
      <c r="GK413" s="47"/>
      <c r="GL413" s="47"/>
      <c r="GM413" s="47"/>
      <c r="GN413" s="47"/>
      <c r="GO413" s="47"/>
      <c r="GP413" s="47"/>
      <c r="GQ413" s="47"/>
      <c r="GR413" s="47"/>
      <c r="GS413" s="47"/>
      <c r="GT413" s="47"/>
      <c r="GU413" s="47"/>
      <c r="GV413" s="47"/>
      <c r="GW413" s="47"/>
      <c r="GX413" s="47"/>
      <c r="GY413" s="47"/>
      <c r="GZ413" s="47"/>
      <c r="HA413" s="47"/>
      <c r="HB413" s="47"/>
      <c r="HC413" s="47"/>
      <c r="HD413" s="47"/>
      <c r="HE413" s="47"/>
      <c r="HF413" s="47"/>
      <c r="HG413" s="47"/>
      <c r="HH413" s="47"/>
      <c r="HI413" s="47"/>
      <c r="HJ413" s="47"/>
      <c r="HK413" s="47"/>
      <c r="HL413" s="47"/>
      <c r="HM413" s="47"/>
      <c r="HN413" s="47"/>
      <c r="HO413" s="47"/>
      <c r="HP413" s="47"/>
      <c r="HQ413" s="47"/>
      <c r="HR413" s="47"/>
      <c r="HS413" s="47"/>
      <c r="HT413" s="47"/>
      <c r="HU413" s="47"/>
      <c r="HV413" s="47"/>
      <c r="HW413" s="47"/>
      <c r="HX413" s="47"/>
      <c r="HY413" s="47"/>
      <c r="HZ413" s="47"/>
      <c r="IA413" s="47"/>
      <c r="IB413" s="47"/>
      <c r="IC413" s="47"/>
      <c r="ID413" s="47"/>
      <c r="IE413" s="47"/>
      <c r="IF413" s="47"/>
      <c r="IG413" s="47"/>
      <c r="IH413" s="47"/>
      <c r="II413" s="47"/>
      <c r="IJ413" s="47"/>
      <c r="IK413" s="47"/>
      <c r="IL413" s="47"/>
      <c r="IM413" s="47"/>
      <c r="IN413" s="47"/>
      <c r="IO413" s="47"/>
      <c r="IP413" s="47"/>
      <c r="IQ413" s="47"/>
      <c r="IR413" s="47"/>
      <c r="IS413" s="47"/>
      <c r="IT413" s="47"/>
      <c r="IU413" s="47"/>
      <c r="IV413" s="47"/>
      <c r="IW413" s="47"/>
      <c r="IX413" s="47"/>
      <c r="IY413" s="47"/>
      <c r="IZ413" s="47"/>
      <c r="JA413" s="47"/>
      <c r="JB413" s="47"/>
      <c r="JC413" s="47"/>
      <c r="JD413" s="47"/>
      <c r="JE413" s="47"/>
      <c r="JF413" s="47"/>
      <c r="JG413" s="47"/>
      <c r="JH413" s="47"/>
      <c r="JI413" s="47"/>
      <c r="JJ413" s="47"/>
      <c r="JK413" s="47"/>
      <c r="JL413" s="47"/>
      <c r="JM413" s="47"/>
      <c r="JN413" s="47"/>
      <c r="JO413" s="47"/>
      <c r="JP413" s="47"/>
      <c r="JQ413" s="47"/>
      <c r="JR413" s="47"/>
      <c r="JS413" s="47"/>
      <c r="JT413" s="47"/>
      <c r="JU413" s="47"/>
      <c r="JV413" s="47"/>
      <c r="JW413" s="47"/>
      <c r="JX413" s="47"/>
      <c r="JY413" s="47"/>
      <c r="JZ413" s="47"/>
      <c r="KA413" s="47"/>
      <c r="KB413" s="47"/>
      <c r="KC413" s="47"/>
      <c r="KD413" s="47"/>
      <c r="KE413" s="47"/>
      <c r="KF413" s="47"/>
      <c r="KG413" s="47"/>
      <c r="KH413" s="47"/>
      <c r="KI413" s="47"/>
      <c r="KJ413" s="47"/>
      <c r="KK413" s="47"/>
      <c r="KL413" s="47"/>
      <c r="KM413" s="47"/>
      <c r="KN413" s="47"/>
      <c r="KO413" s="47"/>
      <c r="KP413" s="47"/>
      <c r="KQ413" s="47"/>
      <c r="KR413" s="47"/>
      <c r="KS413" s="47"/>
      <c r="KT413" s="47"/>
      <c r="KU413" s="47"/>
      <c r="KV413" s="47"/>
      <c r="KW413" s="47"/>
      <c r="KX413" s="47"/>
      <c r="KY413" s="47"/>
      <c r="KZ413" s="47"/>
      <c r="LA413" s="47"/>
      <c r="LB413" s="47"/>
      <c r="LC413" s="47"/>
      <c r="LD413" s="47"/>
      <c r="LE413" s="47"/>
      <c r="LF413" s="47"/>
      <c r="LG413" s="47"/>
      <c r="LH413" s="47"/>
      <c r="LI413" s="47"/>
      <c r="LJ413" s="47"/>
      <c r="LK413" s="47"/>
      <c r="LL413" s="47"/>
      <c r="LM413" s="47"/>
      <c r="LN413" s="47"/>
      <c r="LO413" s="47"/>
      <c r="LP413" s="47"/>
      <c r="LQ413" s="47"/>
      <c r="LR413" s="47"/>
      <c r="LS413" s="47"/>
      <c r="LT413" s="47"/>
      <c r="LU413" s="47"/>
      <c r="LV413" s="47"/>
      <c r="LW413" s="47"/>
      <c r="LX413" s="47"/>
      <c r="LY413" s="47"/>
      <c r="LZ413" s="47"/>
      <c r="MA413" s="47"/>
      <c r="MB413" s="47"/>
      <c r="MC413" s="47"/>
      <c r="MD413" s="47"/>
      <c r="ME413" s="47"/>
      <c r="MF413" s="47"/>
      <c r="MG413" s="47"/>
      <c r="MH413" s="47"/>
      <c r="MI413" s="47"/>
      <c r="MJ413" s="47"/>
      <c r="MK413" s="47"/>
      <c r="ML413" s="47"/>
      <c r="MM413" s="47"/>
      <c r="MN413" s="47"/>
      <c r="MO413" s="47"/>
      <c r="MP413" s="47"/>
      <c r="MQ413" s="47"/>
      <c r="MR413" s="47"/>
      <c r="MS413" s="47"/>
      <c r="MT413" s="47"/>
      <c r="MU413" s="47"/>
      <c r="MV413" s="47"/>
      <c r="MW413" s="47"/>
      <c r="MX413" s="47"/>
      <c r="MY413" s="47"/>
      <c r="MZ413" s="47"/>
      <c r="NA413" s="47"/>
      <c r="NB413" s="47"/>
      <c r="NC413" s="47"/>
      <c r="ND413" s="47"/>
      <c r="NE413" s="47"/>
      <c r="NF413" s="47"/>
      <c r="NG413" s="47"/>
      <c r="NH413" s="47"/>
      <c r="NI413" s="47"/>
      <c r="NJ413" s="47"/>
      <c r="NK413" s="47"/>
      <c r="NL413" s="47"/>
      <c r="NM413" s="47"/>
      <c r="NN413" s="47"/>
      <c r="NO413" s="47"/>
      <c r="NP413" s="47"/>
      <c r="NQ413" s="47"/>
      <c r="NR413" s="47"/>
      <c r="NS413" s="47"/>
      <c r="NT413" s="47"/>
      <c r="NU413" s="47"/>
      <c r="NV413" s="47"/>
      <c r="NW413" s="47"/>
      <c r="NX413" s="47"/>
      <c r="NY413" s="47"/>
      <c r="NZ413" s="47"/>
      <c r="OA413" s="47"/>
      <c r="OB413" s="47"/>
      <c r="OC413" s="47"/>
      <c r="OD413" s="47"/>
      <c r="OE413" s="47"/>
      <c r="OF413" s="47"/>
      <c r="OG413" s="47"/>
      <c r="OH413" s="47"/>
      <c r="OI413" s="47"/>
      <c r="OJ413" s="47"/>
      <c r="OK413" s="47"/>
      <c r="OL413" s="47"/>
      <c r="OM413" s="47"/>
      <c r="ON413" s="47"/>
      <c r="OO413" s="47"/>
      <c r="OP413" s="47"/>
      <c r="OQ413" s="47"/>
      <c r="OR413" s="47"/>
      <c r="OS413" s="47"/>
      <c r="OT413" s="47"/>
      <c r="OU413" s="47"/>
      <c r="OV413" s="47"/>
      <c r="OW413" s="47"/>
      <c r="OX413" s="47"/>
      <c r="OY413" s="47"/>
      <c r="OZ413" s="47"/>
      <c r="PA413" s="47"/>
      <c r="PB413" s="47"/>
      <c r="PC413" s="47"/>
      <c r="PD413" s="47"/>
      <c r="PE413" s="47"/>
      <c r="PF413" s="47"/>
      <c r="PG413" s="47"/>
      <c r="PH413" s="47"/>
      <c r="PI413" s="47"/>
      <c r="PJ413" s="47"/>
      <c r="PK413" s="47"/>
      <c r="PL413" s="47"/>
      <c r="PM413" s="47"/>
      <c r="PN413" s="47"/>
      <c r="PO413" s="47"/>
      <c r="PP413" s="47"/>
      <c r="PQ413" s="47"/>
      <c r="PR413" s="47"/>
      <c r="PS413" s="47"/>
      <c r="PT413" s="47"/>
      <c r="PU413" s="47"/>
      <c r="PV413" s="47"/>
      <c r="PW413" s="47"/>
      <c r="PX413" s="47"/>
      <c r="PY413" s="47"/>
      <c r="PZ413" s="47"/>
      <c r="QA413" s="47"/>
      <c r="QB413" s="47"/>
      <c r="QC413" s="47"/>
      <c r="QD413" s="47"/>
      <c r="QE413" s="47"/>
      <c r="QF413" s="47"/>
      <c r="QG413" s="47"/>
      <c r="QH413" s="47"/>
      <c r="QI413" s="47"/>
      <c r="QJ413" s="47"/>
      <c r="QK413" s="47"/>
      <c r="QL413" s="47"/>
      <c r="QM413" s="47"/>
      <c r="QN413" s="47"/>
      <c r="QO413" s="47"/>
      <c r="QP413" s="47"/>
      <c r="QQ413" s="47"/>
      <c r="QR413" s="47"/>
      <c r="QS413" s="47"/>
      <c r="QT413" s="47"/>
      <c r="QU413" s="47"/>
      <c r="QV413" s="47"/>
      <c r="QW413" s="47"/>
      <c r="QX413" s="47"/>
      <c r="QY413" s="47"/>
      <c r="QZ413" s="47"/>
      <c r="RA413" s="47"/>
      <c r="RB413" s="47"/>
      <c r="RC413" s="47"/>
      <c r="RD413" s="47"/>
      <c r="RE413" s="47"/>
      <c r="RF413" s="47"/>
      <c r="RG413" s="47"/>
      <c r="RH413" s="47"/>
      <c r="RI413" s="47"/>
      <c r="RJ413" s="47"/>
      <c r="RK413" s="47"/>
      <c r="RL413" s="47"/>
      <c r="RM413" s="47"/>
      <c r="RN413" s="47"/>
      <c r="RO413" s="47"/>
      <c r="RP413" s="47"/>
      <c r="RQ413" s="47"/>
      <c r="RR413" s="47"/>
      <c r="RS413" s="47"/>
      <c r="RT413" s="47"/>
      <c r="RU413" s="47"/>
      <c r="RV413" s="47"/>
      <c r="RW413" s="47"/>
      <c r="RX413" s="47"/>
      <c r="RY413" s="47"/>
      <c r="RZ413" s="47"/>
      <c r="SA413" s="47"/>
      <c r="SB413" s="47"/>
      <c r="SC413" s="47"/>
      <c r="SD413" s="47"/>
      <c r="SE413" s="47"/>
      <c r="SF413" s="47"/>
      <c r="SG413" s="47"/>
      <c r="SH413" s="47"/>
      <c r="SI413" s="47"/>
      <c r="SJ413" s="47"/>
      <c r="SK413" s="47"/>
      <c r="SL413" s="47"/>
      <c r="SM413" s="47"/>
      <c r="SN413" s="47"/>
    </row>
    <row r="414" spans="1:508" s="48" customFormat="1" ht="12.75">
      <c r="A414" s="98"/>
      <c r="B414" s="85"/>
      <c r="C414" s="35" t="s">
        <v>5</v>
      </c>
      <c r="D414" s="20">
        <f>D419+D424</f>
        <v>49911.021000000001</v>
      </c>
      <c r="E414" s="70">
        <f>E419+E423</f>
        <v>23441.363609999997</v>
      </c>
      <c r="F414" s="20">
        <f>E414</f>
        <v>23441.363609999997</v>
      </c>
      <c r="G414" s="1">
        <f>E414/D414</f>
        <v>0.46966307521539175</v>
      </c>
      <c r="H414" s="135"/>
      <c r="I414" s="58" t="s">
        <v>25</v>
      </c>
      <c r="J414" s="57">
        <v>0</v>
      </c>
      <c r="K414" s="75"/>
      <c r="L414" s="75"/>
      <c r="M414" s="77"/>
      <c r="N414" s="50"/>
      <c r="O414" s="54"/>
      <c r="P414" s="51"/>
      <c r="Q414" s="51"/>
      <c r="R414" s="51"/>
      <c r="S414" s="49"/>
      <c r="T414" s="52"/>
      <c r="U414" s="53"/>
      <c r="V414" s="53"/>
      <c r="W414" s="54"/>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47"/>
      <c r="BC414" s="47"/>
      <c r="BD414" s="47"/>
      <c r="BE414" s="47"/>
      <c r="BF414" s="47"/>
      <c r="BG414" s="47"/>
      <c r="BH414" s="47"/>
      <c r="BI414" s="47"/>
      <c r="BJ414" s="47"/>
      <c r="BK414" s="47"/>
      <c r="BL414" s="47"/>
      <c r="BM414" s="47"/>
      <c r="BN414" s="47"/>
      <c r="BO414" s="47"/>
      <c r="BP414" s="47"/>
      <c r="BQ414" s="47"/>
      <c r="BR414" s="47"/>
      <c r="BS414" s="47"/>
      <c r="BT414" s="47"/>
      <c r="BU414" s="47"/>
      <c r="BV414" s="47"/>
      <c r="BW414" s="47"/>
      <c r="BX414" s="47"/>
      <c r="BY414" s="47"/>
      <c r="BZ414" s="47"/>
      <c r="CA414" s="47"/>
      <c r="CB414" s="47"/>
      <c r="CC414" s="47"/>
      <c r="CD414" s="47"/>
      <c r="CE414" s="47"/>
      <c r="CF414" s="47"/>
      <c r="CG414" s="47"/>
      <c r="CH414" s="47"/>
      <c r="CI414" s="47"/>
      <c r="CJ414" s="47"/>
      <c r="CK414" s="47"/>
      <c r="CL414" s="47"/>
      <c r="CM414" s="47"/>
      <c r="CN414" s="47"/>
      <c r="CO414" s="47"/>
      <c r="CP414" s="47"/>
      <c r="CQ414" s="47"/>
      <c r="CR414" s="47"/>
      <c r="CS414" s="47"/>
      <c r="CT414" s="47"/>
      <c r="CU414" s="47"/>
      <c r="CV414" s="47"/>
      <c r="CW414" s="47"/>
      <c r="CX414" s="47"/>
      <c r="CY414" s="47"/>
      <c r="CZ414" s="47"/>
      <c r="DA414" s="47"/>
      <c r="DB414" s="47"/>
      <c r="DC414" s="47"/>
      <c r="DD414" s="47"/>
      <c r="DE414" s="47"/>
      <c r="DF414" s="47"/>
      <c r="DG414" s="47"/>
      <c r="DH414" s="47"/>
      <c r="DI414" s="47"/>
      <c r="DJ414" s="47"/>
      <c r="DK414" s="47"/>
      <c r="DL414" s="47"/>
      <c r="DM414" s="47"/>
      <c r="DN414" s="47"/>
      <c r="DO414" s="47"/>
      <c r="DP414" s="47"/>
      <c r="DQ414" s="47"/>
      <c r="DR414" s="47"/>
      <c r="DS414" s="47"/>
      <c r="DT414" s="47"/>
      <c r="DU414" s="47"/>
      <c r="DV414" s="47"/>
      <c r="DW414" s="47"/>
      <c r="DX414" s="47"/>
      <c r="DY414" s="47"/>
      <c r="DZ414" s="47"/>
      <c r="EA414" s="47"/>
      <c r="EB414" s="47"/>
      <c r="EC414" s="47"/>
      <c r="ED414" s="47"/>
      <c r="EE414" s="47"/>
      <c r="EF414" s="47"/>
      <c r="EG414" s="47"/>
      <c r="EH414" s="47"/>
      <c r="EI414" s="47"/>
      <c r="EJ414" s="47"/>
      <c r="EK414" s="47"/>
      <c r="EL414" s="47"/>
      <c r="EM414" s="47"/>
      <c r="EN414" s="47"/>
      <c r="EO414" s="47"/>
      <c r="EP414" s="47"/>
      <c r="EQ414" s="47"/>
      <c r="ER414" s="47"/>
      <c r="ES414" s="47"/>
      <c r="ET414" s="47"/>
      <c r="EU414" s="47"/>
      <c r="EV414" s="47"/>
      <c r="EW414" s="47"/>
      <c r="EX414" s="47"/>
      <c r="EY414" s="47"/>
      <c r="EZ414" s="47"/>
      <c r="FA414" s="47"/>
      <c r="FB414" s="47"/>
      <c r="FC414" s="47"/>
      <c r="FD414" s="47"/>
      <c r="FE414" s="47"/>
      <c r="FF414" s="47"/>
      <c r="FG414" s="47"/>
      <c r="FH414" s="47"/>
      <c r="FI414" s="47"/>
      <c r="FJ414" s="47"/>
      <c r="FK414" s="47"/>
      <c r="FL414" s="47"/>
      <c r="FM414" s="47"/>
      <c r="FN414" s="47"/>
      <c r="FO414" s="47"/>
      <c r="FP414" s="47"/>
      <c r="FQ414" s="47"/>
      <c r="FR414" s="47"/>
      <c r="FS414" s="47"/>
      <c r="FT414" s="47"/>
      <c r="FU414" s="47"/>
      <c r="FV414" s="47"/>
      <c r="FW414" s="47"/>
      <c r="FX414" s="47"/>
      <c r="FY414" s="47"/>
      <c r="FZ414" s="47"/>
      <c r="GA414" s="47"/>
      <c r="GB414" s="47"/>
      <c r="GC414" s="47"/>
      <c r="GD414" s="47"/>
      <c r="GE414" s="47"/>
      <c r="GF414" s="47"/>
      <c r="GG414" s="47"/>
      <c r="GH414" s="47"/>
      <c r="GI414" s="47"/>
      <c r="GJ414" s="47"/>
      <c r="GK414" s="47"/>
      <c r="GL414" s="47"/>
      <c r="GM414" s="47"/>
      <c r="GN414" s="47"/>
      <c r="GO414" s="47"/>
      <c r="GP414" s="47"/>
      <c r="GQ414" s="47"/>
      <c r="GR414" s="47"/>
      <c r="GS414" s="47"/>
      <c r="GT414" s="47"/>
      <c r="GU414" s="47"/>
      <c r="GV414" s="47"/>
      <c r="GW414" s="47"/>
      <c r="GX414" s="47"/>
      <c r="GY414" s="47"/>
      <c r="GZ414" s="47"/>
      <c r="HA414" s="47"/>
      <c r="HB414" s="47"/>
      <c r="HC414" s="47"/>
      <c r="HD414" s="47"/>
      <c r="HE414" s="47"/>
      <c r="HF414" s="47"/>
      <c r="HG414" s="47"/>
      <c r="HH414" s="47"/>
      <c r="HI414" s="47"/>
      <c r="HJ414" s="47"/>
      <c r="HK414" s="47"/>
      <c r="HL414" s="47"/>
      <c r="HM414" s="47"/>
      <c r="HN414" s="47"/>
      <c r="HO414" s="47"/>
      <c r="HP414" s="47"/>
      <c r="HQ414" s="47"/>
      <c r="HR414" s="47"/>
      <c r="HS414" s="47"/>
      <c r="HT414" s="47"/>
      <c r="HU414" s="47"/>
      <c r="HV414" s="47"/>
      <c r="HW414" s="47"/>
      <c r="HX414" s="47"/>
      <c r="HY414" s="47"/>
      <c r="HZ414" s="47"/>
      <c r="IA414" s="47"/>
      <c r="IB414" s="47"/>
      <c r="IC414" s="47"/>
      <c r="ID414" s="47"/>
      <c r="IE414" s="47"/>
      <c r="IF414" s="47"/>
      <c r="IG414" s="47"/>
      <c r="IH414" s="47"/>
      <c r="II414" s="47"/>
      <c r="IJ414" s="47"/>
      <c r="IK414" s="47"/>
      <c r="IL414" s="47"/>
      <c r="IM414" s="47"/>
      <c r="IN414" s="47"/>
      <c r="IO414" s="47"/>
      <c r="IP414" s="47"/>
      <c r="IQ414" s="47"/>
      <c r="IR414" s="47"/>
      <c r="IS414" s="47"/>
      <c r="IT414" s="47"/>
      <c r="IU414" s="47"/>
      <c r="IV414" s="47"/>
      <c r="IW414" s="47"/>
      <c r="IX414" s="47"/>
      <c r="IY414" s="47"/>
      <c r="IZ414" s="47"/>
      <c r="JA414" s="47"/>
      <c r="JB414" s="47"/>
      <c r="JC414" s="47"/>
      <c r="JD414" s="47"/>
      <c r="JE414" s="47"/>
      <c r="JF414" s="47"/>
      <c r="JG414" s="47"/>
      <c r="JH414" s="47"/>
      <c r="JI414" s="47"/>
      <c r="JJ414" s="47"/>
      <c r="JK414" s="47"/>
      <c r="JL414" s="47"/>
      <c r="JM414" s="47"/>
      <c r="JN414" s="47"/>
      <c r="JO414" s="47"/>
      <c r="JP414" s="47"/>
      <c r="JQ414" s="47"/>
      <c r="JR414" s="47"/>
      <c r="JS414" s="47"/>
      <c r="JT414" s="47"/>
      <c r="JU414" s="47"/>
      <c r="JV414" s="47"/>
      <c r="JW414" s="47"/>
      <c r="JX414" s="47"/>
      <c r="JY414" s="47"/>
      <c r="JZ414" s="47"/>
      <c r="KA414" s="47"/>
      <c r="KB414" s="47"/>
      <c r="KC414" s="47"/>
      <c r="KD414" s="47"/>
      <c r="KE414" s="47"/>
      <c r="KF414" s="47"/>
      <c r="KG414" s="47"/>
      <c r="KH414" s="47"/>
      <c r="KI414" s="47"/>
      <c r="KJ414" s="47"/>
      <c r="KK414" s="47"/>
      <c r="KL414" s="47"/>
      <c r="KM414" s="47"/>
      <c r="KN414" s="47"/>
      <c r="KO414" s="47"/>
      <c r="KP414" s="47"/>
      <c r="KQ414" s="47"/>
      <c r="KR414" s="47"/>
      <c r="KS414" s="47"/>
      <c r="KT414" s="47"/>
      <c r="KU414" s="47"/>
      <c r="KV414" s="47"/>
      <c r="KW414" s="47"/>
      <c r="KX414" s="47"/>
      <c r="KY414" s="47"/>
      <c r="KZ414" s="47"/>
      <c r="LA414" s="47"/>
      <c r="LB414" s="47"/>
      <c r="LC414" s="47"/>
      <c r="LD414" s="47"/>
      <c r="LE414" s="47"/>
      <c r="LF414" s="47"/>
      <c r="LG414" s="47"/>
      <c r="LH414" s="47"/>
      <c r="LI414" s="47"/>
      <c r="LJ414" s="47"/>
      <c r="LK414" s="47"/>
      <c r="LL414" s="47"/>
      <c r="LM414" s="47"/>
      <c r="LN414" s="47"/>
      <c r="LO414" s="47"/>
      <c r="LP414" s="47"/>
      <c r="LQ414" s="47"/>
      <c r="LR414" s="47"/>
      <c r="LS414" s="47"/>
      <c r="LT414" s="47"/>
      <c r="LU414" s="47"/>
      <c r="LV414" s="47"/>
      <c r="LW414" s="47"/>
      <c r="LX414" s="47"/>
      <c r="LY414" s="47"/>
      <c r="LZ414" s="47"/>
      <c r="MA414" s="47"/>
      <c r="MB414" s="47"/>
      <c r="MC414" s="47"/>
      <c r="MD414" s="47"/>
      <c r="ME414" s="47"/>
      <c r="MF414" s="47"/>
      <c r="MG414" s="47"/>
      <c r="MH414" s="47"/>
      <c r="MI414" s="47"/>
      <c r="MJ414" s="47"/>
      <c r="MK414" s="47"/>
      <c r="ML414" s="47"/>
      <c r="MM414" s="47"/>
      <c r="MN414" s="47"/>
      <c r="MO414" s="47"/>
      <c r="MP414" s="47"/>
      <c r="MQ414" s="47"/>
      <c r="MR414" s="47"/>
      <c r="MS414" s="47"/>
      <c r="MT414" s="47"/>
      <c r="MU414" s="47"/>
      <c r="MV414" s="47"/>
      <c r="MW414" s="47"/>
      <c r="MX414" s="47"/>
      <c r="MY414" s="47"/>
      <c r="MZ414" s="47"/>
      <c r="NA414" s="47"/>
      <c r="NB414" s="47"/>
      <c r="NC414" s="47"/>
      <c r="ND414" s="47"/>
      <c r="NE414" s="47"/>
      <c r="NF414" s="47"/>
      <c r="NG414" s="47"/>
      <c r="NH414" s="47"/>
      <c r="NI414" s="47"/>
      <c r="NJ414" s="47"/>
      <c r="NK414" s="47"/>
      <c r="NL414" s="47"/>
      <c r="NM414" s="47"/>
      <c r="NN414" s="47"/>
      <c r="NO414" s="47"/>
      <c r="NP414" s="47"/>
      <c r="NQ414" s="47"/>
      <c r="NR414" s="47"/>
      <c r="NS414" s="47"/>
      <c r="NT414" s="47"/>
      <c r="NU414" s="47"/>
      <c r="NV414" s="47"/>
      <c r="NW414" s="47"/>
      <c r="NX414" s="47"/>
      <c r="NY414" s="47"/>
      <c r="NZ414" s="47"/>
      <c r="OA414" s="47"/>
      <c r="OB414" s="47"/>
      <c r="OC414" s="47"/>
      <c r="OD414" s="47"/>
      <c r="OE414" s="47"/>
      <c r="OF414" s="47"/>
      <c r="OG414" s="47"/>
      <c r="OH414" s="47"/>
      <c r="OI414" s="47"/>
      <c r="OJ414" s="47"/>
      <c r="OK414" s="47"/>
      <c r="OL414" s="47"/>
      <c r="OM414" s="47"/>
      <c r="ON414" s="47"/>
      <c r="OO414" s="47"/>
      <c r="OP414" s="47"/>
      <c r="OQ414" s="47"/>
      <c r="OR414" s="47"/>
      <c r="OS414" s="47"/>
      <c r="OT414" s="47"/>
      <c r="OU414" s="47"/>
      <c r="OV414" s="47"/>
      <c r="OW414" s="47"/>
      <c r="OX414" s="47"/>
      <c r="OY414" s="47"/>
      <c r="OZ414" s="47"/>
      <c r="PA414" s="47"/>
      <c r="PB414" s="47"/>
      <c r="PC414" s="47"/>
      <c r="PD414" s="47"/>
      <c r="PE414" s="47"/>
      <c r="PF414" s="47"/>
      <c r="PG414" s="47"/>
      <c r="PH414" s="47"/>
      <c r="PI414" s="47"/>
      <c r="PJ414" s="47"/>
      <c r="PK414" s="47"/>
      <c r="PL414" s="47"/>
      <c r="PM414" s="47"/>
      <c r="PN414" s="47"/>
      <c r="PO414" s="47"/>
      <c r="PP414" s="47"/>
      <c r="PQ414" s="47"/>
      <c r="PR414" s="47"/>
      <c r="PS414" s="47"/>
      <c r="PT414" s="47"/>
      <c r="PU414" s="47"/>
      <c r="PV414" s="47"/>
      <c r="PW414" s="47"/>
      <c r="PX414" s="47"/>
      <c r="PY414" s="47"/>
      <c r="PZ414" s="47"/>
      <c r="QA414" s="47"/>
      <c r="QB414" s="47"/>
      <c r="QC414" s="47"/>
      <c r="QD414" s="47"/>
      <c r="QE414" s="47"/>
      <c r="QF414" s="47"/>
      <c r="QG414" s="47"/>
      <c r="QH414" s="47"/>
      <c r="QI414" s="47"/>
      <c r="QJ414" s="47"/>
      <c r="QK414" s="47"/>
      <c r="QL414" s="47"/>
      <c r="QM414" s="47"/>
      <c r="QN414" s="47"/>
      <c r="QO414" s="47"/>
      <c r="QP414" s="47"/>
      <c r="QQ414" s="47"/>
      <c r="QR414" s="47"/>
      <c r="QS414" s="47"/>
      <c r="QT414" s="47"/>
      <c r="QU414" s="47"/>
      <c r="QV414" s="47"/>
      <c r="QW414" s="47"/>
      <c r="QX414" s="47"/>
      <c r="QY414" s="47"/>
      <c r="QZ414" s="47"/>
      <c r="RA414" s="47"/>
      <c r="RB414" s="47"/>
      <c r="RC414" s="47"/>
      <c r="RD414" s="47"/>
      <c r="RE414" s="47"/>
      <c r="RF414" s="47"/>
      <c r="RG414" s="47"/>
      <c r="RH414" s="47"/>
      <c r="RI414" s="47"/>
      <c r="RJ414" s="47"/>
      <c r="RK414" s="47"/>
      <c r="RL414" s="47"/>
      <c r="RM414" s="47"/>
      <c r="RN414" s="47"/>
      <c r="RO414" s="47"/>
      <c r="RP414" s="47"/>
      <c r="RQ414" s="47"/>
      <c r="RR414" s="47"/>
      <c r="RS414" s="47"/>
      <c r="RT414" s="47"/>
      <c r="RU414" s="47"/>
      <c r="RV414" s="47"/>
      <c r="RW414" s="47"/>
      <c r="RX414" s="47"/>
      <c r="RY414" s="47"/>
      <c r="RZ414" s="47"/>
      <c r="SA414" s="47"/>
      <c r="SB414" s="47"/>
      <c r="SC414" s="47"/>
      <c r="SD414" s="47"/>
      <c r="SE414" s="47"/>
      <c r="SF414" s="47"/>
      <c r="SG414" s="47"/>
      <c r="SH414" s="47"/>
      <c r="SI414" s="47"/>
      <c r="SJ414" s="47"/>
      <c r="SK414" s="47"/>
      <c r="SL414" s="47"/>
      <c r="SM414" s="47"/>
      <c r="SN414" s="47"/>
    </row>
    <row r="415" spans="1:508" s="48" customFormat="1" ht="12.75">
      <c r="A415" s="98"/>
      <c r="B415" s="85"/>
      <c r="C415" s="35" t="s">
        <v>6</v>
      </c>
      <c r="D415" s="20">
        <v>0</v>
      </c>
      <c r="E415" s="20">
        <v>0</v>
      </c>
      <c r="F415" s="20">
        <v>0</v>
      </c>
      <c r="G415" s="1">
        <v>0</v>
      </c>
      <c r="H415" s="135"/>
      <c r="I415" s="58" t="s">
        <v>26</v>
      </c>
      <c r="J415" s="57">
        <v>1</v>
      </c>
      <c r="K415" s="75"/>
      <c r="L415" s="75"/>
      <c r="M415" s="77"/>
      <c r="N415" s="50"/>
      <c r="O415" s="54"/>
      <c r="P415" s="51"/>
      <c r="Q415" s="51"/>
      <c r="R415" s="51"/>
      <c r="S415" s="49"/>
      <c r="T415" s="52"/>
      <c r="U415" s="53"/>
      <c r="V415" s="53"/>
      <c r="W415" s="54"/>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47"/>
      <c r="BC415" s="47"/>
      <c r="BD415" s="47"/>
      <c r="BE415" s="47"/>
      <c r="BF415" s="47"/>
      <c r="BG415" s="47"/>
      <c r="BH415" s="47"/>
      <c r="BI415" s="47"/>
      <c r="BJ415" s="47"/>
      <c r="BK415" s="47"/>
      <c r="BL415" s="47"/>
      <c r="BM415" s="47"/>
      <c r="BN415" s="47"/>
      <c r="BO415" s="47"/>
      <c r="BP415" s="47"/>
      <c r="BQ415" s="47"/>
      <c r="BR415" s="47"/>
      <c r="BS415" s="47"/>
      <c r="BT415" s="47"/>
      <c r="BU415" s="47"/>
      <c r="BV415" s="47"/>
      <c r="BW415" s="47"/>
      <c r="BX415" s="47"/>
      <c r="BY415" s="47"/>
      <c r="BZ415" s="47"/>
      <c r="CA415" s="47"/>
      <c r="CB415" s="47"/>
      <c r="CC415" s="47"/>
      <c r="CD415" s="47"/>
      <c r="CE415" s="47"/>
      <c r="CF415" s="47"/>
      <c r="CG415" s="47"/>
      <c r="CH415" s="47"/>
      <c r="CI415" s="47"/>
      <c r="CJ415" s="47"/>
      <c r="CK415" s="47"/>
      <c r="CL415" s="47"/>
      <c r="CM415" s="47"/>
      <c r="CN415" s="47"/>
      <c r="CO415" s="47"/>
      <c r="CP415" s="47"/>
      <c r="CQ415" s="47"/>
      <c r="CR415" s="47"/>
      <c r="CS415" s="47"/>
      <c r="CT415" s="47"/>
      <c r="CU415" s="47"/>
      <c r="CV415" s="47"/>
      <c r="CW415" s="47"/>
      <c r="CX415" s="47"/>
      <c r="CY415" s="47"/>
      <c r="CZ415" s="47"/>
      <c r="DA415" s="47"/>
      <c r="DB415" s="47"/>
      <c r="DC415" s="47"/>
      <c r="DD415" s="47"/>
      <c r="DE415" s="47"/>
      <c r="DF415" s="47"/>
      <c r="DG415" s="47"/>
      <c r="DH415" s="47"/>
      <c r="DI415" s="47"/>
      <c r="DJ415" s="47"/>
      <c r="DK415" s="47"/>
      <c r="DL415" s="47"/>
      <c r="DM415" s="47"/>
      <c r="DN415" s="47"/>
      <c r="DO415" s="47"/>
      <c r="DP415" s="47"/>
      <c r="DQ415" s="47"/>
      <c r="DR415" s="47"/>
      <c r="DS415" s="47"/>
      <c r="DT415" s="47"/>
      <c r="DU415" s="47"/>
      <c r="DV415" s="47"/>
      <c r="DW415" s="47"/>
      <c r="DX415" s="47"/>
      <c r="DY415" s="47"/>
      <c r="DZ415" s="47"/>
      <c r="EA415" s="47"/>
      <c r="EB415" s="47"/>
      <c r="EC415" s="47"/>
      <c r="ED415" s="47"/>
      <c r="EE415" s="47"/>
      <c r="EF415" s="47"/>
      <c r="EG415" s="47"/>
      <c r="EH415" s="47"/>
      <c r="EI415" s="47"/>
      <c r="EJ415" s="47"/>
      <c r="EK415" s="47"/>
      <c r="EL415" s="47"/>
      <c r="EM415" s="47"/>
      <c r="EN415" s="47"/>
      <c r="EO415" s="47"/>
      <c r="EP415" s="47"/>
      <c r="EQ415" s="47"/>
      <c r="ER415" s="47"/>
      <c r="ES415" s="47"/>
      <c r="ET415" s="47"/>
      <c r="EU415" s="47"/>
      <c r="EV415" s="47"/>
      <c r="EW415" s="47"/>
      <c r="EX415" s="47"/>
      <c r="EY415" s="47"/>
      <c r="EZ415" s="47"/>
      <c r="FA415" s="47"/>
      <c r="FB415" s="47"/>
      <c r="FC415" s="47"/>
      <c r="FD415" s="47"/>
      <c r="FE415" s="47"/>
      <c r="FF415" s="47"/>
      <c r="FG415" s="47"/>
      <c r="FH415" s="47"/>
      <c r="FI415" s="47"/>
      <c r="FJ415" s="47"/>
      <c r="FK415" s="47"/>
      <c r="FL415" s="47"/>
      <c r="FM415" s="47"/>
      <c r="FN415" s="47"/>
      <c r="FO415" s="47"/>
      <c r="FP415" s="47"/>
      <c r="FQ415" s="47"/>
      <c r="FR415" s="47"/>
      <c r="FS415" s="47"/>
      <c r="FT415" s="47"/>
      <c r="FU415" s="47"/>
      <c r="FV415" s="47"/>
      <c r="FW415" s="47"/>
      <c r="FX415" s="47"/>
      <c r="FY415" s="47"/>
      <c r="FZ415" s="47"/>
      <c r="GA415" s="47"/>
      <c r="GB415" s="47"/>
      <c r="GC415" s="47"/>
      <c r="GD415" s="47"/>
      <c r="GE415" s="47"/>
      <c r="GF415" s="47"/>
      <c r="GG415" s="47"/>
      <c r="GH415" s="47"/>
      <c r="GI415" s="47"/>
      <c r="GJ415" s="47"/>
      <c r="GK415" s="47"/>
      <c r="GL415" s="47"/>
      <c r="GM415" s="47"/>
      <c r="GN415" s="47"/>
      <c r="GO415" s="47"/>
      <c r="GP415" s="47"/>
      <c r="GQ415" s="47"/>
      <c r="GR415" s="47"/>
      <c r="GS415" s="47"/>
      <c r="GT415" s="47"/>
      <c r="GU415" s="47"/>
      <c r="GV415" s="47"/>
      <c r="GW415" s="47"/>
      <c r="GX415" s="47"/>
      <c r="GY415" s="47"/>
      <c r="GZ415" s="47"/>
      <c r="HA415" s="47"/>
      <c r="HB415" s="47"/>
      <c r="HC415" s="47"/>
      <c r="HD415" s="47"/>
      <c r="HE415" s="47"/>
      <c r="HF415" s="47"/>
      <c r="HG415" s="47"/>
      <c r="HH415" s="47"/>
      <c r="HI415" s="47"/>
      <c r="HJ415" s="47"/>
      <c r="HK415" s="47"/>
      <c r="HL415" s="47"/>
      <c r="HM415" s="47"/>
      <c r="HN415" s="47"/>
      <c r="HO415" s="47"/>
      <c r="HP415" s="47"/>
      <c r="HQ415" s="47"/>
      <c r="HR415" s="47"/>
      <c r="HS415" s="47"/>
      <c r="HT415" s="47"/>
      <c r="HU415" s="47"/>
      <c r="HV415" s="47"/>
      <c r="HW415" s="47"/>
      <c r="HX415" s="47"/>
      <c r="HY415" s="47"/>
      <c r="HZ415" s="47"/>
      <c r="IA415" s="47"/>
      <c r="IB415" s="47"/>
      <c r="IC415" s="47"/>
      <c r="ID415" s="47"/>
      <c r="IE415" s="47"/>
      <c r="IF415" s="47"/>
      <c r="IG415" s="47"/>
      <c r="IH415" s="47"/>
      <c r="II415" s="47"/>
      <c r="IJ415" s="47"/>
      <c r="IK415" s="47"/>
      <c r="IL415" s="47"/>
      <c r="IM415" s="47"/>
      <c r="IN415" s="47"/>
      <c r="IO415" s="47"/>
      <c r="IP415" s="47"/>
      <c r="IQ415" s="47"/>
      <c r="IR415" s="47"/>
      <c r="IS415" s="47"/>
      <c r="IT415" s="47"/>
      <c r="IU415" s="47"/>
      <c r="IV415" s="47"/>
      <c r="IW415" s="47"/>
      <c r="IX415" s="47"/>
      <c r="IY415" s="47"/>
      <c r="IZ415" s="47"/>
      <c r="JA415" s="47"/>
      <c r="JB415" s="47"/>
      <c r="JC415" s="47"/>
      <c r="JD415" s="47"/>
      <c r="JE415" s="47"/>
      <c r="JF415" s="47"/>
      <c r="JG415" s="47"/>
      <c r="JH415" s="47"/>
      <c r="JI415" s="47"/>
      <c r="JJ415" s="47"/>
      <c r="JK415" s="47"/>
      <c r="JL415" s="47"/>
      <c r="JM415" s="47"/>
      <c r="JN415" s="47"/>
      <c r="JO415" s="47"/>
      <c r="JP415" s="47"/>
      <c r="JQ415" s="47"/>
      <c r="JR415" s="47"/>
      <c r="JS415" s="47"/>
      <c r="JT415" s="47"/>
      <c r="JU415" s="47"/>
      <c r="JV415" s="47"/>
      <c r="JW415" s="47"/>
      <c r="JX415" s="47"/>
      <c r="JY415" s="47"/>
      <c r="JZ415" s="47"/>
      <c r="KA415" s="47"/>
      <c r="KB415" s="47"/>
      <c r="KC415" s="47"/>
      <c r="KD415" s="47"/>
      <c r="KE415" s="47"/>
      <c r="KF415" s="47"/>
      <c r="KG415" s="47"/>
      <c r="KH415" s="47"/>
      <c r="KI415" s="47"/>
      <c r="KJ415" s="47"/>
      <c r="KK415" s="47"/>
      <c r="KL415" s="47"/>
      <c r="KM415" s="47"/>
      <c r="KN415" s="47"/>
      <c r="KO415" s="47"/>
      <c r="KP415" s="47"/>
      <c r="KQ415" s="47"/>
      <c r="KR415" s="47"/>
      <c r="KS415" s="47"/>
      <c r="KT415" s="47"/>
      <c r="KU415" s="47"/>
      <c r="KV415" s="47"/>
      <c r="KW415" s="47"/>
      <c r="KX415" s="47"/>
      <c r="KY415" s="47"/>
      <c r="KZ415" s="47"/>
      <c r="LA415" s="47"/>
      <c r="LB415" s="47"/>
      <c r="LC415" s="47"/>
      <c r="LD415" s="47"/>
      <c r="LE415" s="47"/>
      <c r="LF415" s="47"/>
      <c r="LG415" s="47"/>
      <c r="LH415" s="47"/>
      <c r="LI415" s="47"/>
      <c r="LJ415" s="47"/>
      <c r="LK415" s="47"/>
      <c r="LL415" s="47"/>
      <c r="LM415" s="47"/>
      <c r="LN415" s="47"/>
      <c r="LO415" s="47"/>
      <c r="LP415" s="47"/>
      <c r="LQ415" s="47"/>
      <c r="LR415" s="47"/>
      <c r="LS415" s="47"/>
      <c r="LT415" s="47"/>
      <c r="LU415" s="47"/>
      <c r="LV415" s="47"/>
      <c r="LW415" s="47"/>
      <c r="LX415" s="47"/>
      <c r="LY415" s="47"/>
      <c r="LZ415" s="47"/>
      <c r="MA415" s="47"/>
      <c r="MB415" s="47"/>
      <c r="MC415" s="47"/>
      <c r="MD415" s="47"/>
      <c r="ME415" s="47"/>
      <c r="MF415" s="47"/>
      <c r="MG415" s="47"/>
      <c r="MH415" s="47"/>
      <c r="MI415" s="47"/>
      <c r="MJ415" s="47"/>
      <c r="MK415" s="47"/>
      <c r="ML415" s="47"/>
      <c r="MM415" s="47"/>
      <c r="MN415" s="47"/>
      <c r="MO415" s="47"/>
      <c r="MP415" s="47"/>
      <c r="MQ415" s="47"/>
      <c r="MR415" s="47"/>
      <c r="MS415" s="47"/>
      <c r="MT415" s="47"/>
      <c r="MU415" s="47"/>
      <c r="MV415" s="47"/>
      <c r="MW415" s="47"/>
      <c r="MX415" s="47"/>
      <c r="MY415" s="47"/>
      <c r="MZ415" s="47"/>
      <c r="NA415" s="47"/>
      <c r="NB415" s="47"/>
      <c r="NC415" s="47"/>
      <c r="ND415" s="47"/>
      <c r="NE415" s="47"/>
      <c r="NF415" s="47"/>
      <c r="NG415" s="47"/>
      <c r="NH415" s="47"/>
      <c r="NI415" s="47"/>
      <c r="NJ415" s="47"/>
      <c r="NK415" s="47"/>
      <c r="NL415" s="47"/>
      <c r="NM415" s="47"/>
      <c r="NN415" s="47"/>
      <c r="NO415" s="47"/>
      <c r="NP415" s="47"/>
      <c r="NQ415" s="47"/>
      <c r="NR415" s="47"/>
      <c r="NS415" s="47"/>
      <c r="NT415" s="47"/>
      <c r="NU415" s="47"/>
      <c r="NV415" s="47"/>
      <c r="NW415" s="47"/>
      <c r="NX415" s="47"/>
      <c r="NY415" s="47"/>
      <c r="NZ415" s="47"/>
      <c r="OA415" s="47"/>
      <c r="OB415" s="47"/>
      <c r="OC415" s="47"/>
      <c r="OD415" s="47"/>
      <c r="OE415" s="47"/>
      <c r="OF415" s="47"/>
      <c r="OG415" s="47"/>
      <c r="OH415" s="47"/>
      <c r="OI415" s="47"/>
      <c r="OJ415" s="47"/>
      <c r="OK415" s="47"/>
      <c r="OL415" s="47"/>
      <c r="OM415" s="47"/>
      <c r="ON415" s="47"/>
      <c r="OO415" s="47"/>
      <c r="OP415" s="47"/>
      <c r="OQ415" s="47"/>
      <c r="OR415" s="47"/>
      <c r="OS415" s="47"/>
      <c r="OT415" s="47"/>
      <c r="OU415" s="47"/>
      <c r="OV415" s="47"/>
      <c r="OW415" s="47"/>
      <c r="OX415" s="47"/>
      <c r="OY415" s="47"/>
      <c r="OZ415" s="47"/>
      <c r="PA415" s="47"/>
      <c r="PB415" s="47"/>
      <c r="PC415" s="47"/>
      <c r="PD415" s="47"/>
      <c r="PE415" s="47"/>
      <c r="PF415" s="47"/>
      <c r="PG415" s="47"/>
      <c r="PH415" s="47"/>
      <c r="PI415" s="47"/>
      <c r="PJ415" s="47"/>
      <c r="PK415" s="47"/>
      <c r="PL415" s="47"/>
      <c r="PM415" s="47"/>
      <c r="PN415" s="47"/>
      <c r="PO415" s="47"/>
      <c r="PP415" s="47"/>
      <c r="PQ415" s="47"/>
      <c r="PR415" s="47"/>
      <c r="PS415" s="47"/>
      <c r="PT415" s="47"/>
      <c r="PU415" s="47"/>
      <c r="PV415" s="47"/>
      <c r="PW415" s="47"/>
      <c r="PX415" s="47"/>
      <c r="PY415" s="47"/>
      <c r="PZ415" s="47"/>
      <c r="QA415" s="47"/>
      <c r="QB415" s="47"/>
      <c r="QC415" s="47"/>
      <c r="QD415" s="47"/>
      <c r="QE415" s="47"/>
      <c r="QF415" s="47"/>
      <c r="QG415" s="47"/>
      <c r="QH415" s="47"/>
      <c r="QI415" s="47"/>
      <c r="QJ415" s="47"/>
      <c r="QK415" s="47"/>
      <c r="QL415" s="47"/>
      <c r="QM415" s="47"/>
      <c r="QN415" s="47"/>
      <c r="QO415" s="47"/>
      <c r="QP415" s="47"/>
      <c r="QQ415" s="47"/>
      <c r="QR415" s="47"/>
      <c r="QS415" s="47"/>
      <c r="QT415" s="47"/>
      <c r="QU415" s="47"/>
      <c r="QV415" s="47"/>
      <c r="QW415" s="47"/>
      <c r="QX415" s="47"/>
      <c r="QY415" s="47"/>
      <c r="QZ415" s="47"/>
      <c r="RA415" s="47"/>
      <c r="RB415" s="47"/>
      <c r="RC415" s="47"/>
      <c r="RD415" s="47"/>
      <c r="RE415" s="47"/>
      <c r="RF415" s="47"/>
      <c r="RG415" s="47"/>
      <c r="RH415" s="47"/>
      <c r="RI415" s="47"/>
      <c r="RJ415" s="47"/>
      <c r="RK415" s="47"/>
      <c r="RL415" s="47"/>
      <c r="RM415" s="47"/>
      <c r="RN415" s="47"/>
      <c r="RO415" s="47"/>
      <c r="RP415" s="47"/>
      <c r="RQ415" s="47"/>
      <c r="RR415" s="47"/>
      <c r="RS415" s="47"/>
      <c r="RT415" s="47"/>
      <c r="RU415" s="47"/>
      <c r="RV415" s="47"/>
      <c r="RW415" s="47"/>
      <c r="RX415" s="47"/>
      <c r="RY415" s="47"/>
      <c r="RZ415" s="47"/>
      <c r="SA415" s="47"/>
      <c r="SB415" s="47"/>
      <c r="SC415" s="47"/>
      <c r="SD415" s="47"/>
      <c r="SE415" s="47"/>
      <c r="SF415" s="47"/>
      <c r="SG415" s="47"/>
      <c r="SH415" s="47"/>
      <c r="SI415" s="47"/>
      <c r="SJ415" s="47"/>
      <c r="SK415" s="47"/>
      <c r="SL415" s="47"/>
      <c r="SM415" s="47"/>
      <c r="SN415" s="47"/>
    </row>
    <row r="416" spans="1:508" s="48" customFormat="1" ht="12.75">
      <c r="A416" s="98"/>
      <c r="B416" s="85"/>
      <c r="C416" s="35" t="s">
        <v>7</v>
      </c>
      <c r="D416" s="20">
        <v>0</v>
      </c>
      <c r="E416" s="20">
        <v>0</v>
      </c>
      <c r="F416" s="20">
        <v>0</v>
      </c>
      <c r="G416" s="1">
        <v>0</v>
      </c>
      <c r="H416" s="135"/>
      <c r="I416" s="58" t="s">
        <v>27</v>
      </c>
      <c r="J416" s="57">
        <v>1</v>
      </c>
      <c r="K416" s="75"/>
      <c r="L416" s="75"/>
      <c r="M416" s="77"/>
      <c r="N416" s="50"/>
      <c r="O416" s="54"/>
      <c r="P416" s="51"/>
      <c r="Q416" s="51"/>
      <c r="R416" s="51"/>
      <c r="S416" s="49"/>
      <c r="T416" s="52"/>
      <c r="U416" s="53"/>
      <c r="V416" s="53"/>
      <c r="W416" s="54"/>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47"/>
      <c r="BC416" s="47"/>
      <c r="BD416" s="47"/>
      <c r="BE416" s="47"/>
      <c r="BF416" s="47"/>
      <c r="BG416" s="47"/>
      <c r="BH416" s="47"/>
      <c r="BI416" s="47"/>
      <c r="BJ416" s="47"/>
      <c r="BK416" s="47"/>
      <c r="BL416" s="47"/>
      <c r="BM416" s="47"/>
      <c r="BN416" s="47"/>
      <c r="BO416" s="47"/>
      <c r="BP416" s="47"/>
      <c r="BQ416" s="47"/>
      <c r="BR416" s="47"/>
      <c r="BS416" s="47"/>
      <c r="BT416" s="47"/>
      <c r="BU416" s="47"/>
      <c r="BV416" s="47"/>
      <c r="BW416" s="47"/>
      <c r="BX416" s="47"/>
      <c r="BY416" s="47"/>
      <c r="BZ416" s="47"/>
      <c r="CA416" s="47"/>
      <c r="CB416" s="47"/>
      <c r="CC416" s="47"/>
      <c r="CD416" s="47"/>
      <c r="CE416" s="47"/>
      <c r="CF416" s="47"/>
      <c r="CG416" s="47"/>
      <c r="CH416" s="47"/>
      <c r="CI416" s="47"/>
      <c r="CJ416" s="47"/>
      <c r="CK416" s="47"/>
      <c r="CL416" s="47"/>
      <c r="CM416" s="47"/>
      <c r="CN416" s="47"/>
      <c r="CO416" s="47"/>
      <c r="CP416" s="47"/>
      <c r="CQ416" s="47"/>
      <c r="CR416" s="47"/>
      <c r="CS416" s="47"/>
      <c r="CT416" s="47"/>
      <c r="CU416" s="47"/>
      <c r="CV416" s="47"/>
      <c r="CW416" s="47"/>
      <c r="CX416" s="47"/>
      <c r="CY416" s="47"/>
      <c r="CZ416" s="47"/>
      <c r="DA416" s="47"/>
      <c r="DB416" s="47"/>
      <c r="DC416" s="47"/>
      <c r="DD416" s="47"/>
      <c r="DE416" s="47"/>
      <c r="DF416" s="47"/>
      <c r="DG416" s="47"/>
      <c r="DH416" s="47"/>
      <c r="DI416" s="47"/>
      <c r="DJ416" s="47"/>
      <c r="DK416" s="47"/>
      <c r="DL416" s="47"/>
      <c r="DM416" s="47"/>
      <c r="DN416" s="47"/>
      <c r="DO416" s="47"/>
      <c r="DP416" s="47"/>
      <c r="DQ416" s="47"/>
      <c r="DR416" s="47"/>
      <c r="DS416" s="47"/>
      <c r="DT416" s="47"/>
      <c r="DU416" s="47"/>
      <c r="DV416" s="47"/>
      <c r="DW416" s="47"/>
      <c r="DX416" s="47"/>
      <c r="DY416" s="47"/>
      <c r="DZ416" s="47"/>
      <c r="EA416" s="47"/>
      <c r="EB416" s="47"/>
      <c r="EC416" s="47"/>
      <c r="ED416" s="47"/>
      <c r="EE416" s="47"/>
      <c r="EF416" s="47"/>
      <c r="EG416" s="47"/>
      <c r="EH416" s="47"/>
      <c r="EI416" s="47"/>
      <c r="EJ416" s="47"/>
      <c r="EK416" s="47"/>
      <c r="EL416" s="47"/>
      <c r="EM416" s="47"/>
      <c r="EN416" s="47"/>
      <c r="EO416" s="47"/>
      <c r="EP416" s="47"/>
      <c r="EQ416" s="47"/>
      <c r="ER416" s="47"/>
      <c r="ES416" s="47"/>
      <c r="ET416" s="47"/>
      <c r="EU416" s="47"/>
      <c r="EV416" s="47"/>
      <c r="EW416" s="47"/>
      <c r="EX416" s="47"/>
      <c r="EY416" s="47"/>
      <c r="EZ416" s="47"/>
      <c r="FA416" s="47"/>
      <c r="FB416" s="47"/>
      <c r="FC416" s="47"/>
      <c r="FD416" s="47"/>
      <c r="FE416" s="47"/>
      <c r="FF416" s="47"/>
      <c r="FG416" s="47"/>
      <c r="FH416" s="47"/>
      <c r="FI416" s="47"/>
      <c r="FJ416" s="47"/>
      <c r="FK416" s="47"/>
      <c r="FL416" s="47"/>
      <c r="FM416" s="47"/>
      <c r="FN416" s="47"/>
      <c r="FO416" s="47"/>
      <c r="FP416" s="47"/>
      <c r="FQ416" s="47"/>
      <c r="FR416" s="47"/>
      <c r="FS416" s="47"/>
      <c r="FT416" s="47"/>
      <c r="FU416" s="47"/>
      <c r="FV416" s="47"/>
      <c r="FW416" s="47"/>
      <c r="FX416" s="47"/>
      <c r="FY416" s="47"/>
      <c r="FZ416" s="47"/>
      <c r="GA416" s="47"/>
      <c r="GB416" s="47"/>
      <c r="GC416" s="47"/>
      <c r="GD416" s="47"/>
      <c r="GE416" s="47"/>
      <c r="GF416" s="47"/>
      <c r="GG416" s="47"/>
      <c r="GH416" s="47"/>
      <c r="GI416" s="47"/>
      <c r="GJ416" s="47"/>
      <c r="GK416" s="47"/>
      <c r="GL416" s="47"/>
      <c r="GM416" s="47"/>
      <c r="GN416" s="47"/>
      <c r="GO416" s="47"/>
      <c r="GP416" s="47"/>
      <c r="GQ416" s="47"/>
      <c r="GR416" s="47"/>
      <c r="GS416" s="47"/>
      <c r="GT416" s="47"/>
      <c r="GU416" s="47"/>
      <c r="GV416" s="47"/>
      <c r="GW416" s="47"/>
      <c r="GX416" s="47"/>
      <c r="GY416" s="47"/>
      <c r="GZ416" s="47"/>
      <c r="HA416" s="47"/>
      <c r="HB416" s="47"/>
      <c r="HC416" s="47"/>
      <c r="HD416" s="47"/>
      <c r="HE416" s="47"/>
      <c r="HF416" s="47"/>
      <c r="HG416" s="47"/>
      <c r="HH416" s="47"/>
      <c r="HI416" s="47"/>
      <c r="HJ416" s="47"/>
      <c r="HK416" s="47"/>
      <c r="HL416" s="47"/>
      <c r="HM416" s="47"/>
      <c r="HN416" s="47"/>
      <c r="HO416" s="47"/>
      <c r="HP416" s="47"/>
      <c r="HQ416" s="47"/>
      <c r="HR416" s="47"/>
      <c r="HS416" s="47"/>
      <c r="HT416" s="47"/>
      <c r="HU416" s="47"/>
      <c r="HV416" s="47"/>
      <c r="HW416" s="47"/>
      <c r="HX416" s="47"/>
      <c r="HY416" s="47"/>
      <c r="HZ416" s="47"/>
      <c r="IA416" s="47"/>
      <c r="IB416" s="47"/>
      <c r="IC416" s="47"/>
      <c r="ID416" s="47"/>
      <c r="IE416" s="47"/>
      <c r="IF416" s="47"/>
      <c r="IG416" s="47"/>
      <c r="IH416" s="47"/>
      <c r="II416" s="47"/>
      <c r="IJ416" s="47"/>
      <c r="IK416" s="47"/>
      <c r="IL416" s="47"/>
      <c r="IM416" s="47"/>
      <c r="IN416" s="47"/>
      <c r="IO416" s="47"/>
      <c r="IP416" s="47"/>
      <c r="IQ416" s="47"/>
      <c r="IR416" s="47"/>
      <c r="IS416" s="47"/>
      <c r="IT416" s="47"/>
      <c r="IU416" s="47"/>
      <c r="IV416" s="47"/>
      <c r="IW416" s="47"/>
      <c r="IX416" s="47"/>
      <c r="IY416" s="47"/>
      <c r="IZ416" s="47"/>
      <c r="JA416" s="47"/>
      <c r="JB416" s="47"/>
      <c r="JC416" s="47"/>
      <c r="JD416" s="47"/>
      <c r="JE416" s="47"/>
      <c r="JF416" s="47"/>
      <c r="JG416" s="47"/>
      <c r="JH416" s="47"/>
      <c r="JI416" s="47"/>
      <c r="JJ416" s="47"/>
      <c r="JK416" s="47"/>
      <c r="JL416" s="47"/>
      <c r="JM416" s="47"/>
      <c r="JN416" s="47"/>
      <c r="JO416" s="47"/>
      <c r="JP416" s="47"/>
      <c r="JQ416" s="47"/>
      <c r="JR416" s="47"/>
      <c r="JS416" s="47"/>
      <c r="JT416" s="47"/>
      <c r="JU416" s="47"/>
      <c r="JV416" s="47"/>
      <c r="JW416" s="47"/>
      <c r="JX416" s="47"/>
      <c r="JY416" s="47"/>
      <c r="JZ416" s="47"/>
      <c r="KA416" s="47"/>
      <c r="KB416" s="47"/>
      <c r="KC416" s="47"/>
      <c r="KD416" s="47"/>
      <c r="KE416" s="47"/>
      <c r="KF416" s="47"/>
      <c r="KG416" s="47"/>
      <c r="KH416" s="47"/>
      <c r="KI416" s="47"/>
      <c r="KJ416" s="47"/>
      <c r="KK416" s="47"/>
      <c r="KL416" s="47"/>
      <c r="KM416" s="47"/>
      <c r="KN416" s="47"/>
      <c r="KO416" s="47"/>
      <c r="KP416" s="47"/>
      <c r="KQ416" s="47"/>
      <c r="KR416" s="47"/>
      <c r="KS416" s="47"/>
      <c r="KT416" s="47"/>
      <c r="KU416" s="47"/>
      <c r="KV416" s="47"/>
      <c r="KW416" s="47"/>
      <c r="KX416" s="47"/>
      <c r="KY416" s="47"/>
      <c r="KZ416" s="47"/>
      <c r="LA416" s="47"/>
      <c r="LB416" s="47"/>
      <c r="LC416" s="47"/>
      <c r="LD416" s="47"/>
      <c r="LE416" s="47"/>
      <c r="LF416" s="47"/>
      <c r="LG416" s="47"/>
      <c r="LH416" s="47"/>
      <c r="LI416" s="47"/>
      <c r="LJ416" s="47"/>
      <c r="LK416" s="47"/>
      <c r="LL416" s="47"/>
      <c r="LM416" s="47"/>
      <c r="LN416" s="47"/>
      <c r="LO416" s="47"/>
      <c r="LP416" s="47"/>
      <c r="LQ416" s="47"/>
      <c r="LR416" s="47"/>
      <c r="LS416" s="47"/>
      <c r="LT416" s="47"/>
      <c r="LU416" s="47"/>
      <c r="LV416" s="47"/>
      <c r="LW416" s="47"/>
      <c r="LX416" s="47"/>
      <c r="LY416" s="47"/>
      <c r="LZ416" s="47"/>
      <c r="MA416" s="47"/>
      <c r="MB416" s="47"/>
      <c r="MC416" s="47"/>
      <c r="MD416" s="47"/>
      <c r="ME416" s="47"/>
      <c r="MF416" s="47"/>
      <c r="MG416" s="47"/>
      <c r="MH416" s="47"/>
      <c r="MI416" s="47"/>
      <c r="MJ416" s="47"/>
      <c r="MK416" s="47"/>
      <c r="ML416" s="47"/>
      <c r="MM416" s="47"/>
      <c r="MN416" s="47"/>
      <c r="MO416" s="47"/>
      <c r="MP416" s="47"/>
      <c r="MQ416" s="47"/>
      <c r="MR416" s="47"/>
      <c r="MS416" s="47"/>
      <c r="MT416" s="47"/>
      <c r="MU416" s="47"/>
      <c r="MV416" s="47"/>
      <c r="MW416" s="47"/>
      <c r="MX416" s="47"/>
      <c r="MY416" s="47"/>
      <c r="MZ416" s="47"/>
      <c r="NA416" s="47"/>
      <c r="NB416" s="47"/>
      <c r="NC416" s="47"/>
      <c r="ND416" s="47"/>
      <c r="NE416" s="47"/>
      <c r="NF416" s="47"/>
      <c r="NG416" s="47"/>
      <c r="NH416" s="47"/>
      <c r="NI416" s="47"/>
      <c r="NJ416" s="47"/>
      <c r="NK416" s="47"/>
      <c r="NL416" s="47"/>
      <c r="NM416" s="47"/>
      <c r="NN416" s="47"/>
      <c r="NO416" s="47"/>
      <c r="NP416" s="47"/>
      <c r="NQ416" s="47"/>
      <c r="NR416" s="47"/>
      <c r="NS416" s="47"/>
      <c r="NT416" s="47"/>
      <c r="NU416" s="47"/>
      <c r="NV416" s="47"/>
      <c r="NW416" s="47"/>
      <c r="NX416" s="47"/>
      <c r="NY416" s="47"/>
      <c r="NZ416" s="47"/>
      <c r="OA416" s="47"/>
      <c r="OB416" s="47"/>
      <c r="OC416" s="47"/>
      <c r="OD416" s="47"/>
      <c r="OE416" s="47"/>
      <c r="OF416" s="47"/>
      <c r="OG416" s="47"/>
      <c r="OH416" s="47"/>
      <c r="OI416" s="47"/>
      <c r="OJ416" s="47"/>
      <c r="OK416" s="47"/>
      <c r="OL416" s="47"/>
      <c r="OM416" s="47"/>
      <c r="ON416" s="47"/>
      <c r="OO416" s="47"/>
      <c r="OP416" s="47"/>
      <c r="OQ416" s="47"/>
      <c r="OR416" s="47"/>
      <c r="OS416" s="47"/>
      <c r="OT416" s="47"/>
      <c r="OU416" s="47"/>
      <c r="OV416" s="47"/>
      <c r="OW416" s="47"/>
      <c r="OX416" s="47"/>
      <c r="OY416" s="47"/>
      <c r="OZ416" s="47"/>
      <c r="PA416" s="47"/>
      <c r="PB416" s="47"/>
      <c r="PC416" s="47"/>
      <c r="PD416" s="47"/>
      <c r="PE416" s="47"/>
      <c r="PF416" s="47"/>
      <c r="PG416" s="47"/>
      <c r="PH416" s="47"/>
      <c r="PI416" s="47"/>
      <c r="PJ416" s="47"/>
      <c r="PK416" s="47"/>
      <c r="PL416" s="47"/>
      <c r="PM416" s="47"/>
      <c r="PN416" s="47"/>
      <c r="PO416" s="47"/>
      <c r="PP416" s="47"/>
      <c r="PQ416" s="47"/>
      <c r="PR416" s="47"/>
      <c r="PS416" s="47"/>
      <c r="PT416" s="47"/>
      <c r="PU416" s="47"/>
      <c r="PV416" s="47"/>
      <c r="PW416" s="47"/>
      <c r="PX416" s="47"/>
      <c r="PY416" s="47"/>
      <c r="PZ416" s="47"/>
      <c r="QA416" s="47"/>
      <c r="QB416" s="47"/>
      <c r="QC416" s="47"/>
      <c r="QD416" s="47"/>
      <c r="QE416" s="47"/>
      <c r="QF416" s="47"/>
      <c r="QG416" s="47"/>
      <c r="QH416" s="47"/>
      <c r="QI416" s="47"/>
      <c r="QJ416" s="47"/>
      <c r="QK416" s="47"/>
      <c r="QL416" s="47"/>
      <c r="QM416" s="47"/>
      <c r="QN416" s="47"/>
      <c r="QO416" s="47"/>
      <c r="QP416" s="47"/>
      <c r="QQ416" s="47"/>
      <c r="QR416" s="47"/>
      <c r="QS416" s="47"/>
      <c r="QT416" s="47"/>
      <c r="QU416" s="47"/>
      <c r="QV416" s="47"/>
      <c r="QW416" s="47"/>
      <c r="QX416" s="47"/>
      <c r="QY416" s="47"/>
      <c r="QZ416" s="47"/>
      <c r="RA416" s="47"/>
      <c r="RB416" s="47"/>
      <c r="RC416" s="47"/>
      <c r="RD416" s="47"/>
      <c r="RE416" s="47"/>
      <c r="RF416" s="47"/>
      <c r="RG416" s="47"/>
      <c r="RH416" s="47"/>
      <c r="RI416" s="47"/>
      <c r="RJ416" s="47"/>
      <c r="RK416" s="47"/>
      <c r="RL416" s="47"/>
      <c r="RM416" s="47"/>
      <c r="RN416" s="47"/>
      <c r="RO416" s="47"/>
      <c r="RP416" s="47"/>
      <c r="RQ416" s="47"/>
      <c r="RR416" s="47"/>
      <c r="RS416" s="47"/>
      <c r="RT416" s="47"/>
      <c r="RU416" s="47"/>
      <c r="RV416" s="47"/>
      <c r="RW416" s="47"/>
      <c r="RX416" s="47"/>
      <c r="RY416" s="47"/>
      <c r="RZ416" s="47"/>
      <c r="SA416" s="47"/>
      <c r="SB416" s="47"/>
      <c r="SC416" s="47"/>
      <c r="SD416" s="47"/>
      <c r="SE416" s="47"/>
      <c r="SF416" s="47"/>
      <c r="SG416" s="47"/>
      <c r="SH416" s="47"/>
      <c r="SI416" s="47"/>
      <c r="SJ416" s="47"/>
      <c r="SK416" s="47"/>
      <c r="SL416" s="47"/>
      <c r="SM416" s="47"/>
      <c r="SN416" s="47"/>
    </row>
    <row r="417" spans="1:508" s="48" customFormat="1" ht="15" customHeight="1">
      <c r="A417" s="99"/>
      <c r="B417" s="86"/>
      <c r="C417" s="35" t="s">
        <v>8</v>
      </c>
      <c r="D417" s="20">
        <v>0</v>
      </c>
      <c r="E417" s="20">
        <v>0</v>
      </c>
      <c r="F417" s="20">
        <v>0</v>
      </c>
      <c r="G417" s="1">
        <v>0</v>
      </c>
      <c r="H417" s="135"/>
      <c r="I417" s="58" t="s">
        <v>28</v>
      </c>
      <c r="J417" s="1">
        <f>(J414+0.5*J415)/J413</f>
        <v>0.25</v>
      </c>
      <c r="K417" s="75"/>
      <c r="L417" s="75"/>
      <c r="M417" s="77"/>
      <c r="N417" s="50"/>
      <c r="O417" s="54"/>
      <c r="P417" s="51"/>
      <c r="Q417" s="51"/>
      <c r="R417" s="51"/>
      <c r="S417" s="49"/>
      <c r="T417" s="52"/>
      <c r="U417" s="53"/>
      <c r="V417" s="53"/>
      <c r="W417" s="54"/>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c r="BC417" s="47"/>
      <c r="BD417" s="47"/>
      <c r="BE417" s="47"/>
      <c r="BF417" s="47"/>
      <c r="BG417" s="47"/>
      <c r="BH417" s="47"/>
      <c r="BI417" s="47"/>
      <c r="BJ417" s="47"/>
      <c r="BK417" s="47"/>
      <c r="BL417" s="47"/>
      <c r="BM417" s="47"/>
      <c r="BN417" s="47"/>
      <c r="BO417" s="47"/>
      <c r="BP417" s="47"/>
      <c r="BQ417" s="47"/>
      <c r="BR417" s="47"/>
      <c r="BS417" s="47"/>
      <c r="BT417" s="47"/>
      <c r="BU417" s="47"/>
      <c r="BV417" s="47"/>
      <c r="BW417" s="47"/>
      <c r="BX417" s="47"/>
      <c r="BY417" s="47"/>
      <c r="BZ417" s="47"/>
      <c r="CA417" s="47"/>
      <c r="CB417" s="47"/>
      <c r="CC417" s="47"/>
      <c r="CD417" s="47"/>
      <c r="CE417" s="47"/>
      <c r="CF417" s="47"/>
      <c r="CG417" s="47"/>
      <c r="CH417" s="47"/>
      <c r="CI417" s="47"/>
      <c r="CJ417" s="47"/>
      <c r="CK417" s="47"/>
      <c r="CL417" s="47"/>
      <c r="CM417" s="47"/>
      <c r="CN417" s="47"/>
      <c r="CO417" s="47"/>
      <c r="CP417" s="47"/>
      <c r="CQ417" s="47"/>
      <c r="CR417" s="47"/>
      <c r="CS417" s="47"/>
      <c r="CT417" s="47"/>
      <c r="CU417" s="47"/>
      <c r="CV417" s="47"/>
      <c r="CW417" s="47"/>
      <c r="CX417" s="47"/>
      <c r="CY417" s="47"/>
      <c r="CZ417" s="47"/>
      <c r="DA417" s="47"/>
      <c r="DB417" s="47"/>
      <c r="DC417" s="47"/>
      <c r="DD417" s="47"/>
      <c r="DE417" s="47"/>
      <c r="DF417" s="47"/>
      <c r="DG417" s="47"/>
      <c r="DH417" s="47"/>
      <c r="DI417" s="47"/>
      <c r="DJ417" s="47"/>
      <c r="DK417" s="47"/>
      <c r="DL417" s="47"/>
      <c r="DM417" s="47"/>
      <c r="DN417" s="47"/>
      <c r="DO417" s="47"/>
      <c r="DP417" s="47"/>
      <c r="DQ417" s="47"/>
      <c r="DR417" s="47"/>
      <c r="DS417" s="47"/>
      <c r="DT417" s="47"/>
      <c r="DU417" s="47"/>
      <c r="DV417" s="47"/>
      <c r="DW417" s="47"/>
      <c r="DX417" s="47"/>
      <c r="DY417" s="47"/>
      <c r="DZ417" s="47"/>
      <c r="EA417" s="47"/>
      <c r="EB417" s="47"/>
      <c r="EC417" s="47"/>
      <c r="ED417" s="47"/>
      <c r="EE417" s="47"/>
      <c r="EF417" s="47"/>
      <c r="EG417" s="47"/>
      <c r="EH417" s="47"/>
      <c r="EI417" s="47"/>
      <c r="EJ417" s="47"/>
      <c r="EK417" s="47"/>
      <c r="EL417" s="47"/>
      <c r="EM417" s="47"/>
      <c r="EN417" s="47"/>
      <c r="EO417" s="47"/>
      <c r="EP417" s="47"/>
      <c r="EQ417" s="47"/>
      <c r="ER417" s="47"/>
      <c r="ES417" s="47"/>
      <c r="ET417" s="47"/>
      <c r="EU417" s="47"/>
      <c r="EV417" s="47"/>
      <c r="EW417" s="47"/>
      <c r="EX417" s="47"/>
      <c r="EY417" s="47"/>
      <c r="EZ417" s="47"/>
      <c r="FA417" s="47"/>
      <c r="FB417" s="47"/>
      <c r="FC417" s="47"/>
      <c r="FD417" s="47"/>
      <c r="FE417" s="47"/>
      <c r="FF417" s="47"/>
      <c r="FG417" s="47"/>
      <c r="FH417" s="47"/>
      <c r="FI417" s="47"/>
      <c r="FJ417" s="47"/>
      <c r="FK417" s="47"/>
      <c r="FL417" s="47"/>
      <c r="FM417" s="47"/>
      <c r="FN417" s="47"/>
      <c r="FO417" s="47"/>
      <c r="FP417" s="47"/>
      <c r="FQ417" s="47"/>
      <c r="FR417" s="47"/>
      <c r="FS417" s="47"/>
      <c r="FT417" s="47"/>
      <c r="FU417" s="47"/>
      <c r="FV417" s="47"/>
      <c r="FW417" s="47"/>
      <c r="FX417" s="47"/>
      <c r="FY417" s="47"/>
      <c r="FZ417" s="47"/>
      <c r="GA417" s="47"/>
      <c r="GB417" s="47"/>
      <c r="GC417" s="47"/>
      <c r="GD417" s="47"/>
      <c r="GE417" s="47"/>
      <c r="GF417" s="47"/>
      <c r="GG417" s="47"/>
      <c r="GH417" s="47"/>
      <c r="GI417" s="47"/>
      <c r="GJ417" s="47"/>
      <c r="GK417" s="47"/>
      <c r="GL417" s="47"/>
      <c r="GM417" s="47"/>
      <c r="GN417" s="47"/>
      <c r="GO417" s="47"/>
      <c r="GP417" s="47"/>
      <c r="GQ417" s="47"/>
      <c r="GR417" s="47"/>
      <c r="GS417" s="47"/>
      <c r="GT417" s="47"/>
      <c r="GU417" s="47"/>
      <c r="GV417" s="47"/>
      <c r="GW417" s="47"/>
      <c r="GX417" s="47"/>
      <c r="GY417" s="47"/>
      <c r="GZ417" s="47"/>
      <c r="HA417" s="47"/>
      <c r="HB417" s="47"/>
      <c r="HC417" s="47"/>
      <c r="HD417" s="47"/>
      <c r="HE417" s="47"/>
      <c r="HF417" s="47"/>
      <c r="HG417" s="47"/>
      <c r="HH417" s="47"/>
      <c r="HI417" s="47"/>
      <c r="HJ417" s="47"/>
      <c r="HK417" s="47"/>
      <c r="HL417" s="47"/>
      <c r="HM417" s="47"/>
      <c r="HN417" s="47"/>
      <c r="HO417" s="47"/>
      <c r="HP417" s="47"/>
      <c r="HQ417" s="47"/>
      <c r="HR417" s="47"/>
      <c r="HS417" s="47"/>
      <c r="HT417" s="47"/>
      <c r="HU417" s="47"/>
      <c r="HV417" s="47"/>
      <c r="HW417" s="47"/>
      <c r="HX417" s="47"/>
      <c r="HY417" s="47"/>
      <c r="HZ417" s="47"/>
      <c r="IA417" s="47"/>
      <c r="IB417" s="47"/>
      <c r="IC417" s="47"/>
      <c r="ID417" s="47"/>
      <c r="IE417" s="47"/>
      <c r="IF417" s="47"/>
      <c r="IG417" s="47"/>
      <c r="IH417" s="47"/>
      <c r="II417" s="47"/>
      <c r="IJ417" s="47"/>
      <c r="IK417" s="47"/>
      <c r="IL417" s="47"/>
      <c r="IM417" s="47"/>
      <c r="IN417" s="47"/>
      <c r="IO417" s="47"/>
      <c r="IP417" s="47"/>
      <c r="IQ417" s="47"/>
      <c r="IR417" s="47"/>
      <c r="IS417" s="47"/>
      <c r="IT417" s="47"/>
      <c r="IU417" s="47"/>
      <c r="IV417" s="47"/>
      <c r="IW417" s="47"/>
      <c r="IX417" s="47"/>
      <c r="IY417" s="47"/>
      <c r="IZ417" s="47"/>
      <c r="JA417" s="47"/>
      <c r="JB417" s="47"/>
      <c r="JC417" s="47"/>
      <c r="JD417" s="47"/>
      <c r="JE417" s="47"/>
      <c r="JF417" s="47"/>
      <c r="JG417" s="47"/>
      <c r="JH417" s="47"/>
      <c r="JI417" s="47"/>
      <c r="JJ417" s="47"/>
      <c r="JK417" s="47"/>
      <c r="JL417" s="47"/>
      <c r="JM417" s="47"/>
      <c r="JN417" s="47"/>
      <c r="JO417" s="47"/>
      <c r="JP417" s="47"/>
      <c r="JQ417" s="47"/>
      <c r="JR417" s="47"/>
      <c r="JS417" s="47"/>
      <c r="JT417" s="47"/>
      <c r="JU417" s="47"/>
      <c r="JV417" s="47"/>
      <c r="JW417" s="47"/>
      <c r="JX417" s="47"/>
      <c r="JY417" s="47"/>
      <c r="JZ417" s="47"/>
      <c r="KA417" s="47"/>
      <c r="KB417" s="47"/>
      <c r="KC417" s="47"/>
      <c r="KD417" s="47"/>
      <c r="KE417" s="47"/>
      <c r="KF417" s="47"/>
      <c r="KG417" s="47"/>
      <c r="KH417" s="47"/>
      <c r="KI417" s="47"/>
      <c r="KJ417" s="47"/>
      <c r="KK417" s="47"/>
      <c r="KL417" s="47"/>
      <c r="KM417" s="47"/>
      <c r="KN417" s="47"/>
      <c r="KO417" s="47"/>
      <c r="KP417" s="47"/>
      <c r="KQ417" s="47"/>
      <c r="KR417" s="47"/>
      <c r="KS417" s="47"/>
      <c r="KT417" s="47"/>
      <c r="KU417" s="47"/>
      <c r="KV417" s="47"/>
      <c r="KW417" s="47"/>
      <c r="KX417" s="47"/>
      <c r="KY417" s="47"/>
      <c r="KZ417" s="47"/>
      <c r="LA417" s="47"/>
      <c r="LB417" s="47"/>
      <c r="LC417" s="47"/>
      <c r="LD417" s="47"/>
      <c r="LE417" s="47"/>
      <c r="LF417" s="47"/>
      <c r="LG417" s="47"/>
      <c r="LH417" s="47"/>
      <c r="LI417" s="47"/>
      <c r="LJ417" s="47"/>
      <c r="LK417" s="47"/>
      <c r="LL417" s="47"/>
      <c r="LM417" s="47"/>
      <c r="LN417" s="47"/>
      <c r="LO417" s="47"/>
      <c r="LP417" s="47"/>
      <c r="LQ417" s="47"/>
      <c r="LR417" s="47"/>
      <c r="LS417" s="47"/>
      <c r="LT417" s="47"/>
      <c r="LU417" s="47"/>
      <c r="LV417" s="47"/>
      <c r="LW417" s="47"/>
      <c r="LX417" s="47"/>
      <c r="LY417" s="47"/>
      <c r="LZ417" s="47"/>
      <c r="MA417" s="47"/>
      <c r="MB417" s="47"/>
      <c r="MC417" s="47"/>
      <c r="MD417" s="47"/>
      <c r="ME417" s="47"/>
      <c r="MF417" s="47"/>
      <c r="MG417" s="47"/>
      <c r="MH417" s="47"/>
      <c r="MI417" s="47"/>
      <c r="MJ417" s="47"/>
      <c r="MK417" s="47"/>
      <c r="ML417" s="47"/>
      <c r="MM417" s="47"/>
      <c r="MN417" s="47"/>
      <c r="MO417" s="47"/>
      <c r="MP417" s="47"/>
      <c r="MQ417" s="47"/>
      <c r="MR417" s="47"/>
      <c r="MS417" s="47"/>
      <c r="MT417" s="47"/>
      <c r="MU417" s="47"/>
      <c r="MV417" s="47"/>
      <c r="MW417" s="47"/>
      <c r="MX417" s="47"/>
      <c r="MY417" s="47"/>
      <c r="MZ417" s="47"/>
      <c r="NA417" s="47"/>
      <c r="NB417" s="47"/>
      <c r="NC417" s="47"/>
      <c r="ND417" s="47"/>
      <c r="NE417" s="47"/>
      <c r="NF417" s="47"/>
      <c r="NG417" s="47"/>
      <c r="NH417" s="47"/>
      <c r="NI417" s="47"/>
      <c r="NJ417" s="47"/>
      <c r="NK417" s="47"/>
      <c r="NL417" s="47"/>
      <c r="NM417" s="47"/>
      <c r="NN417" s="47"/>
      <c r="NO417" s="47"/>
      <c r="NP417" s="47"/>
      <c r="NQ417" s="47"/>
      <c r="NR417" s="47"/>
      <c r="NS417" s="47"/>
      <c r="NT417" s="47"/>
      <c r="NU417" s="47"/>
      <c r="NV417" s="47"/>
      <c r="NW417" s="47"/>
      <c r="NX417" s="47"/>
      <c r="NY417" s="47"/>
      <c r="NZ417" s="47"/>
      <c r="OA417" s="47"/>
      <c r="OB417" s="47"/>
      <c r="OC417" s="47"/>
      <c r="OD417" s="47"/>
      <c r="OE417" s="47"/>
      <c r="OF417" s="47"/>
      <c r="OG417" s="47"/>
      <c r="OH417" s="47"/>
      <c r="OI417" s="47"/>
      <c r="OJ417" s="47"/>
      <c r="OK417" s="47"/>
      <c r="OL417" s="47"/>
      <c r="OM417" s="47"/>
      <c r="ON417" s="47"/>
      <c r="OO417" s="47"/>
      <c r="OP417" s="47"/>
      <c r="OQ417" s="47"/>
      <c r="OR417" s="47"/>
      <c r="OS417" s="47"/>
      <c r="OT417" s="47"/>
      <c r="OU417" s="47"/>
      <c r="OV417" s="47"/>
      <c r="OW417" s="47"/>
      <c r="OX417" s="47"/>
      <c r="OY417" s="47"/>
      <c r="OZ417" s="47"/>
      <c r="PA417" s="47"/>
      <c r="PB417" s="47"/>
      <c r="PC417" s="47"/>
      <c r="PD417" s="47"/>
      <c r="PE417" s="47"/>
      <c r="PF417" s="47"/>
      <c r="PG417" s="47"/>
      <c r="PH417" s="47"/>
      <c r="PI417" s="47"/>
      <c r="PJ417" s="47"/>
      <c r="PK417" s="47"/>
      <c r="PL417" s="47"/>
      <c r="PM417" s="47"/>
      <c r="PN417" s="47"/>
      <c r="PO417" s="47"/>
      <c r="PP417" s="47"/>
      <c r="PQ417" s="47"/>
      <c r="PR417" s="47"/>
      <c r="PS417" s="47"/>
      <c r="PT417" s="47"/>
      <c r="PU417" s="47"/>
      <c r="PV417" s="47"/>
      <c r="PW417" s="47"/>
      <c r="PX417" s="47"/>
      <c r="PY417" s="47"/>
      <c r="PZ417" s="47"/>
      <c r="QA417" s="47"/>
      <c r="QB417" s="47"/>
      <c r="QC417" s="47"/>
      <c r="QD417" s="47"/>
      <c r="QE417" s="47"/>
      <c r="QF417" s="47"/>
      <c r="QG417" s="47"/>
      <c r="QH417" s="47"/>
      <c r="QI417" s="47"/>
      <c r="QJ417" s="47"/>
      <c r="QK417" s="47"/>
      <c r="QL417" s="47"/>
      <c r="QM417" s="47"/>
      <c r="QN417" s="47"/>
      <c r="QO417" s="47"/>
      <c r="QP417" s="47"/>
      <c r="QQ417" s="47"/>
      <c r="QR417" s="47"/>
      <c r="QS417" s="47"/>
      <c r="QT417" s="47"/>
      <c r="QU417" s="47"/>
      <c r="QV417" s="47"/>
      <c r="QW417" s="47"/>
      <c r="QX417" s="47"/>
      <c r="QY417" s="47"/>
      <c r="QZ417" s="47"/>
      <c r="RA417" s="47"/>
      <c r="RB417" s="47"/>
      <c r="RC417" s="47"/>
      <c r="RD417" s="47"/>
      <c r="RE417" s="47"/>
      <c r="RF417" s="47"/>
      <c r="RG417" s="47"/>
      <c r="RH417" s="47"/>
      <c r="RI417" s="47"/>
      <c r="RJ417" s="47"/>
      <c r="RK417" s="47"/>
      <c r="RL417" s="47"/>
      <c r="RM417" s="47"/>
      <c r="RN417" s="47"/>
      <c r="RO417" s="47"/>
      <c r="RP417" s="47"/>
      <c r="RQ417" s="47"/>
      <c r="RR417" s="47"/>
      <c r="RS417" s="47"/>
      <c r="RT417" s="47"/>
      <c r="RU417" s="47"/>
      <c r="RV417" s="47"/>
      <c r="RW417" s="47"/>
      <c r="RX417" s="47"/>
      <c r="RY417" s="47"/>
      <c r="RZ417" s="47"/>
      <c r="SA417" s="47"/>
      <c r="SB417" s="47"/>
      <c r="SC417" s="47"/>
      <c r="SD417" s="47"/>
      <c r="SE417" s="47"/>
      <c r="SF417" s="47"/>
      <c r="SG417" s="47"/>
      <c r="SH417" s="47"/>
      <c r="SI417" s="47"/>
      <c r="SJ417" s="47"/>
      <c r="SK417" s="47"/>
      <c r="SL417" s="47"/>
      <c r="SM417" s="47"/>
      <c r="SN417" s="47"/>
    </row>
    <row r="418" spans="1:508" s="48" customFormat="1" ht="15" customHeight="1">
      <c r="A418" s="131" t="s">
        <v>180</v>
      </c>
      <c r="B418" s="94" t="s">
        <v>181</v>
      </c>
      <c r="C418" s="35" t="s">
        <v>4</v>
      </c>
      <c r="D418" s="20">
        <f>D419+D420+D421+D422</f>
        <v>48166.940999999999</v>
      </c>
      <c r="E418" s="20">
        <f t="shared" ref="E418" si="147">E419+E420+E421+E422</f>
        <v>23336.978469999998</v>
      </c>
      <c r="F418" s="20">
        <f>F419+F420+F421+F422</f>
        <v>23336.978469999998</v>
      </c>
      <c r="G418" s="45">
        <f>E418/D418</f>
        <v>0.48450198383991211</v>
      </c>
      <c r="H418" s="73" t="s">
        <v>182</v>
      </c>
      <c r="I418" s="94" t="s">
        <v>183</v>
      </c>
      <c r="J418" s="78" t="s">
        <v>145</v>
      </c>
      <c r="K418" s="75" t="s">
        <v>9</v>
      </c>
      <c r="L418" s="75"/>
      <c r="M418" s="77">
        <v>824</v>
      </c>
      <c r="N418" s="50"/>
      <c r="O418" s="54"/>
      <c r="P418" s="51"/>
      <c r="Q418" s="51"/>
      <c r="R418" s="51"/>
      <c r="S418" s="49"/>
      <c r="T418" s="52"/>
      <c r="U418" s="53"/>
      <c r="V418" s="53"/>
      <c r="W418" s="54"/>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47"/>
      <c r="BC418" s="47"/>
      <c r="BD418" s="47"/>
      <c r="BE418" s="47"/>
      <c r="BF418" s="47"/>
      <c r="BG418" s="47"/>
      <c r="BH418" s="47"/>
      <c r="BI418" s="47"/>
      <c r="BJ418" s="47"/>
      <c r="BK418" s="47"/>
      <c r="BL418" s="47"/>
      <c r="BM418" s="47"/>
      <c r="BN418" s="47"/>
      <c r="BO418" s="47"/>
      <c r="BP418" s="47"/>
      <c r="BQ418" s="47"/>
      <c r="BR418" s="47"/>
      <c r="BS418" s="47"/>
      <c r="BT418" s="47"/>
      <c r="BU418" s="47"/>
      <c r="BV418" s="47"/>
      <c r="BW418" s="47"/>
      <c r="BX418" s="47"/>
      <c r="BY418" s="47"/>
      <c r="BZ418" s="47"/>
      <c r="CA418" s="47"/>
      <c r="CB418" s="47"/>
      <c r="CC418" s="47"/>
      <c r="CD418" s="47"/>
      <c r="CE418" s="47"/>
      <c r="CF418" s="47"/>
      <c r="CG418" s="47"/>
      <c r="CH418" s="47"/>
      <c r="CI418" s="47"/>
      <c r="CJ418" s="47"/>
      <c r="CK418" s="47"/>
      <c r="CL418" s="47"/>
      <c r="CM418" s="47"/>
      <c r="CN418" s="47"/>
      <c r="CO418" s="47"/>
      <c r="CP418" s="47"/>
      <c r="CQ418" s="47"/>
      <c r="CR418" s="47"/>
      <c r="CS418" s="47"/>
      <c r="CT418" s="47"/>
      <c r="CU418" s="47"/>
      <c r="CV418" s="47"/>
      <c r="CW418" s="47"/>
      <c r="CX418" s="47"/>
      <c r="CY418" s="47"/>
      <c r="CZ418" s="47"/>
      <c r="DA418" s="47"/>
      <c r="DB418" s="47"/>
      <c r="DC418" s="47"/>
      <c r="DD418" s="47"/>
      <c r="DE418" s="47"/>
      <c r="DF418" s="47"/>
      <c r="DG418" s="47"/>
      <c r="DH418" s="47"/>
      <c r="DI418" s="47"/>
      <c r="DJ418" s="47"/>
      <c r="DK418" s="47"/>
      <c r="DL418" s="47"/>
      <c r="DM418" s="47"/>
      <c r="DN418" s="47"/>
      <c r="DO418" s="47"/>
      <c r="DP418" s="47"/>
      <c r="DQ418" s="47"/>
      <c r="DR418" s="47"/>
      <c r="DS418" s="47"/>
      <c r="DT418" s="47"/>
      <c r="DU418" s="47"/>
      <c r="DV418" s="47"/>
      <c r="DW418" s="47"/>
      <c r="DX418" s="47"/>
      <c r="DY418" s="47"/>
      <c r="DZ418" s="47"/>
      <c r="EA418" s="47"/>
      <c r="EB418" s="47"/>
      <c r="EC418" s="47"/>
      <c r="ED418" s="47"/>
      <c r="EE418" s="47"/>
      <c r="EF418" s="47"/>
      <c r="EG418" s="47"/>
      <c r="EH418" s="47"/>
      <c r="EI418" s="47"/>
      <c r="EJ418" s="47"/>
      <c r="EK418" s="47"/>
      <c r="EL418" s="47"/>
      <c r="EM418" s="47"/>
      <c r="EN418" s="47"/>
      <c r="EO418" s="47"/>
      <c r="EP418" s="47"/>
      <c r="EQ418" s="47"/>
      <c r="ER418" s="47"/>
      <c r="ES418" s="47"/>
      <c r="ET418" s="47"/>
      <c r="EU418" s="47"/>
      <c r="EV418" s="47"/>
      <c r="EW418" s="47"/>
      <c r="EX418" s="47"/>
      <c r="EY418" s="47"/>
      <c r="EZ418" s="47"/>
      <c r="FA418" s="47"/>
      <c r="FB418" s="47"/>
      <c r="FC418" s="47"/>
      <c r="FD418" s="47"/>
      <c r="FE418" s="47"/>
      <c r="FF418" s="47"/>
      <c r="FG418" s="47"/>
      <c r="FH418" s="47"/>
      <c r="FI418" s="47"/>
      <c r="FJ418" s="47"/>
      <c r="FK418" s="47"/>
      <c r="FL418" s="47"/>
      <c r="FM418" s="47"/>
      <c r="FN418" s="47"/>
      <c r="FO418" s="47"/>
      <c r="FP418" s="47"/>
      <c r="FQ418" s="47"/>
      <c r="FR418" s="47"/>
      <c r="FS418" s="47"/>
      <c r="FT418" s="47"/>
      <c r="FU418" s="47"/>
      <c r="FV418" s="47"/>
      <c r="FW418" s="47"/>
      <c r="FX418" s="47"/>
      <c r="FY418" s="47"/>
      <c r="FZ418" s="47"/>
      <c r="GA418" s="47"/>
      <c r="GB418" s="47"/>
      <c r="GC418" s="47"/>
      <c r="GD418" s="47"/>
      <c r="GE418" s="47"/>
      <c r="GF418" s="47"/>
      <c r="GG418" s="47"/>
      <c r="GH418" s="47"/>
      <c r="GI418" s="47"/>
      <c r="GJ418" s="47"/>
      <c r="GK418" s="47"/>
      <c r="GL418" s="47"/>
      <c r="GM418" s="47"/>
      <c r="GN418" s="47"/>
      <c r="GO418" s="47"/>
      <c r="GP418" s="47"/>
      <c r="GQ418" s="47"/>
      <c r="GR418" s="47"/>
      <c r="GS418" s="47"/>
      <c r="GT418" s="47"/>
      <c r="GU418" s="47"/>
      <c r="GV418" s="47"/>
      <c r="GW418" s="47"/>
      <c r="GX418" s="47"/>
      <c r="GY418" s="47"/>
      <c r="GZ418" s="47"/>
      <c r="HA418" s="47"/>
      <c r="HB418" s="47"/>
      <c r="HC418" s="47"/>
      <c r="HD418" s="47"/>
      <c r="HE418" s="47"/>
      <c r="HF418" s="47"/>
      <c r="HG418" s="47"/>
      <c r="HH418" s="47"/>
      <c r="HI418" s="47"/>
      <c r="HJ418" s="47"/>
      <c r="HK418" s="47"/>
      <c r="HL418" s="47"/>
      <c r="HM418" s="47"/>
      <c r="HN418" s="47"/>
      <c r="HO418" s="47"/>
      <c r="HP418" s="47"/>
      <c r="HQ418" s="47"/>
      <c r="HR418" s="47"/>
      <c r="HS418" s="47"/>
      <c r="HT418" s="47"/>
      <c r="HU418" s="47"/>
      <c r="HV418" s="47"/>
      <c r="HW418" s="47"/>
      <c r="HX418" s="47"/>
      <c r="HY418" s="47"/>
      <c r="HZ418" s="47"/>
      <c r="IA418" s="47"/>
      <c r="IB418" s="47"/>
      <c r="IC418" s="47"/>
      <c r="ID418" s="47"/>
      <c r="IE418" s="47"/>
      <c r="IF418" s="47"/>
      <c r="IG418" s="47"/>
      <c r="IH418" s="47"/>
      <c r="II418" s="47"/>
      <c r="IJ418" s="47"/>
      <c r="IK418" s="47"/>
      <c r="IL418" s="47"/>
      <c r="IM418" s="47"/>
      <c r="IN418" s="47"/>
      <c r="IO418" s="47"/>
      <c r="IP418" s="47"/>
      <c r="IQ418" s="47"/>
      <c r="IR418" s="47"/>
      <c r="IS418" s="47"/>
      <c r="IT418" s="47"/>
      <c r="IU418" s="47"/>
      <c r="IV418" s="47"/>
      <c r="IW418" s="47"/>
      <c r="IX418" s="47"/>
      <c r="IY418" s="47"/>
      <c r="IZ418" s="47"/>
      <c r="JA418" s="47"/>
      <c r="JB418" s="47"/>
      <c r="JC418" s="47"/>
      <c r="JD418" s="47"/>
      <c r="JE418" s="47"/>
      <c r="JF418" s="47"/>
      <c r="JG418" s="47"/>
      <c r="JH418" s="47"/>
      <c r="JI418" s="47"/>
      <c r="JJ418" s="47"/>
      <c r="JK418" s="47"/>
      <c r="JL418" s="47"/>
      <c r="JM418" s="47"/>
      <c r="JN418" s="47"/>
      <c r="JO418" s="47"/>
      <c r="JP418" s="47"/>
      <c r="JQ418" s="47"/>
      <c r="JR418" s="47"/>
      <c r="JS418" s="47"/>
      <c r="JT418" s="47"/>
      <c r="JU418" s="47"/>
      <c r="JV418" s="47"/>
      <c r="JW418" s="47"/>
      <c r="JX418" s="47"/>
      <c r="JY418" s="47"/>
      <c r="JZ418" s="47"/>
      <c r="KA418" s="47"/>
      <c r="KB418" s="47"/>
      <c r="KC418" s="47"/>
      <c r="KD418" s="47"/>
      <c r="KE418" s="47"/>
      <c r="KF418" s="47"/>
      <c r="KG418" s="47"/>
      <c r="KH418" s="47"/>
      <c r="KI418" s="47"/>
      <c r="KJ418" s="47"/>
      <c r="KK418" s="47"/>
      <c r="KL418" s="47"/>
      <c r="KM418" s="47"/>
      <c r="KN418" s="47"/>
      <c r="KO418" s="47"/>
      <c r="KP418" s="47"/>
      <c r="KQ418" s="47"/>
      <c r="KR418" s="47"/>
      <c r="KS418" s="47"/>
      <c r="KT418" s="47"/>
      <c r="KU418" s="47"/>
      <c r="KV418" s="47"/>
      <c r="KW418" s="47"/>
      <c r="KX418" s="47"/>
      <c r="KY418" s="47"/>
      <c r="KZ418" s="47"/>
      <c r="LA418" s="47"/>
      <c r="LB418" s="47"/>
      <c r="LC418" s="47"/>
      <c r="LD418" s="47"/>
      <c r="LE418" s="47"/>
      <c r="LF418" s="47"/>
      <c r="LG418" s="47"/>
      <c r="LH418" s="47"/>
      <c r="LI418" s="47"/>
      <c r="LJ418" s="47"/>
      <c r="LK418" s="47"/>
      <c r="LL418" s="47"/>
      <c r="LM418" s="47"/>
      <c r="LN418" s="47"/>
      <c r="LO418" s="47"/>
      <c r="LP418" s="47"/>
      <c r="LQ418" s="47"/>
      <c r="LR418" s="47"/>
      <c r="LS418" s="47"/>
      <c r="LT418" s="47"/>
      <c r="LU418" s="47"/>
      <c r="LV418" s="47"/>
      <c r="LW418" s="47"/>
      <c r="LX418" s="47"/>
      <c r="LY418" s="47"/>
      <c r="LZ418" s="47"/>
      <c r="MA418" s="47"/>
      <c r="MB418" s="47"/>
      <c r="MC418" s="47"/>
      <c r="MD418" s="47"/>
      <c r="ME418" s="47"/>
      <c r="MF418" s="47"/>
      <c r="MG418" s="47"/>
      <c r="MH418" s="47"/>
      <c r="MI418" s="47"/>
      <c r="MJ418" s="47"/>
      <c r="MK418" s="47"/>
      <c r="ML418" s="47"/>
      <c r="MM418" s="47"/>
      <c r="MN418" s="47"/>
      <c r="MO418" s="47"/>
      <c r="MP418" s="47"/>
      <c r="MQ418" s="47"/>
      <c r="MR418" s="47"/>
      <c r="MS418" s="47"/>
      <c r="MT418" s="47"/>
      <c r="MU418" s="47"/>
      <c r="MV418" s="47"/>
      <c r="MW418" s="47"/>
      <c r="MX418" s="47"/>
      <c r="MY418" s="47"/>
      <c r="MZ418" s="47"/>
      <c r="NA418" s="47"/>
      <c r="NB418" s="47"/>
      <c r="NC418" s="47"/>
      <c r="ND418" s="47"/>
      <c r="NE418" s="47"/>
      <c r="NF418" s="47"/>
      <c r="NG418" s="47"/>
      <c r="NH418" s="47"/>
      <c r="NI418" s="47"/>
      <c r="NJ418" s="47"/>
      <c r="NK418" s="47"/>
      <c r="NL418" s="47"/>
      <c r="NM418" s="47"/>
      <c r="NN418" s="47"/>
      <c r="NO418" s="47"/>
      <c r="NP418" s="47"/>
      <c r="NQ418" s="47"/>
      <c r="NR418" s="47"/>
      <c r="NS418" s="47"/>
      <c r="NT418" s="47"/>
      <c r="NU418" s="47"/>
      <c r="NV418" s="47"/>
      <c r="NW418" s="47"/>
      <c r="NX418" s="47"/>
      <c r="NY418" s="47"/>
      <c r="NZ418" s="47"/>
      <c r="OA418" s="47"/>
      <c r="OB418" s="47"/>
      <c r="OC418" s="47"/>
      <c r="OD418" s="47"/>
      <c r="OE418" s="47"/>
      <c r="OF418" s="47"/>
      <c r="OG418" s="47"/>
      <c r="OH418" s="47"/>
      <c r="OI418" s="47"/>
      <c r="OJ418" s="47"/>
      <c r="OK418" s="47"/>
      <c r="OL418" s="47"/>
      <c r="OM418" s="47"/>
      <c r="ON418" s="47"/>
      <c r="OO418" s="47"/>
      <c r="OP418" s="47"/>
      <c r="OQ418" s="47"/>
      <c r="OR418" s="47"/>
      <c r="OS418" s="47"/>
      <c r="OT418" s="47"/>
      <c r="OU418" s="47"/>
      <c r="OV418" s="47"/>
      <c r="OW418" s="47"/>
      <c r="OX418" s="47"/>
      <c r="OY418" s="47"/>
      <c r="OZ418" s="47"/>
      <c r="PA418" s="47"/>
      <c r="PB418" s="47"/>
      <c r="PC418" s="47"/>
      <c r="PD418" s="47"/>
      <c r="PE418" s="47"/>
      <c r="PF418" s="47"/>
      <c r="PG418" s="47"/>
      <c r="PH418" s="47"/>
      <c r="PI418" s="47"/>
      <c r="PJ418" s="47"/>
      <c r="PK418" s="47"/>
      <c r="PL418" s="47"/>
      <c r="PM418" s="47"/>
      <c r="PN418" s="47"/>
      <c r="PO418" s="47"/>
      <c r="PP418" s="47"/>
      <c r="PQ418" s="47"/>
      <c r="PR418" s="47"/>
      <c r="PS418" s="47"/>
      <c r="PT418" s="47"/>
      <c r="PU418" s="47"/>
      <c r="PV418" s="47"/>
      <c r="PW418" s="47"/>
      <c r="PX418" s="47"/>
      <c r="PY418" s="47"/>
      <c r="PZ418" s="47"/>
      <c r="QA418" s="47"/>
      <c r="QB418" s="47"/>
      <c r="QC418" s="47"/>
      <c r="QD418" s="47"/>
      <c r="QE418" s="47"/>
      <c r="QF418" s="47"/>
      <c r="QG418" s="47"/>
      <c r="QH418" s="47"/>
      <c r="QI418" s="47"/>
      <c r="QJ418" s="47"/>
      <c r="QK418" s="47"/>
      <c r="QL418" s="47"/>
      <c r="QM418" s="47"/>
      <c r="QN418" s="47"/>
      <c r="QO418" s="47"/>
      <c r="QP418" s="47"/>
      <c r="QQ418" s="47"/>
      <c r="QR418" s="47"/>
      <c r="QS418" s="47"/>
      <c r="QT418" s="47"/>
      <c r="QU418" s="47"/>
      <c r="QV418" s="47"/>
      <c r="QW418" s="47"/>
      <c r="QX418" s="47"/>
      <c r="QY418" s="47"/>
      <c r="QZ418" s="47"/>
      <c r="RA418" s="47"/>
      <c r="RB418" s="47"/>
      <c r="RC418" s="47"/>
      <c r="RD418" s="47"/>
      <c r="RE418" s="47"/>
      <c r="RF418" s="47"/>
      <c r="RG418" s="47"/>
      <c r="RH418" s="47"/>
      <c r="RI418" s="47"/>
      <c r="RJ418" s="47"/>
      <c r="RK418" s="47"/>
      <c r="RL418" s="47"/>
      <c r="RM418" s="47"/>
      <c r="RN418" s="47"/>
      <c r="RO418" s="47"/>
      <c r="RP418" s="47"/>
      <c r="RQ418" s="47"/>
      <c r="RR418" s="47"/>
      <c r="RS418" s="47"/>
      <c r="RT418" s="47"/>
      <c r="RU418" s="47"/>
      <c r="RV418" s="47"/>
      <c r="RW418" s="47"/>
      <c r="RX418" s="47"/>
      <c r="RY418" s="47"/>
      <c r="RZ418" s="47"/>
      <c r="SA418" s="47"/>
      <c r="SB418" s="47"/>
      <c r="SC418" s="47"/>
      <c r="SD418" s="47"/>
      <c r="SE418" s="47"/>
      <c r="SF418" s="47"/>
      <c r="SG418" s="47"/>
      <c r="SH418" s="47"/>
      <c r="SI418" s="47"/>
      <c r="SJ418" s="47"/>
      <c r="SK418" s="47"/>
      <c r="SL418" s="47"/>
      <c r="SM418" s="47"/>
      <c r="SN418" s="47"/>
    </row>
    <row r="419" spans="1:508" s="48" customFormat="1" ht="12.75">
      <c r="A419" s="132"/>
      <c r="B419" s="85"/>
      <c r="C419" s="35" t="s">
        <v>5</v>
      </c>
      <c r="D419" s="20">
        <v>48166.940999999999</v>
      </c>
      <c r="E419" s="20">
        <f>23336978.47/1000</f>
        <v>23336.978469999998</v>
      </c>
      <c r="F419" s="20">
        <f>E419</f>
        <v>23336.978469999998</v>
      </c>
      <c r="G419" s="1">
        <f>E419/D419</f>
        <v>0.48450198383991211</v>
      </c>
      <c r="H419" s="73"/>
      <c r="I419" s="85"/>
      <c r="J419" s="79"/>
      <c r="K419" s="75"/>
      <c r="L419" s="75"/>
      <c r="M419" s="77"/>
      <c r="N419" s="50"/>
      <c r="O419" s="54"/>
      <c r="P419" s="51"/>
      <c r="Q419" s="51"/>
      <c r="R419" s="51"/>
      <c r="S419" s="49"/>
      <c r="T419" s="52"/>
      <c r="U419" s="53"/>
      <c r="V419" s="53"/>
      <c r="W419" s="54"/>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c r="BC419" s="47"/>
      <c r="BD419" s="47"/>
      <c r="BE419" s="47"/>
      <c r="BF419" s="47"/>
      <c r="BG419" s="47"/>
      <c r="BH419" s="47"/>
      <c r="BI419" s="47"/>
      <c r="BJ419" s="47"/>
      <c r="BK419" s="47"/>
      <c r="BL419" s="47"/>
      <c r="BM419" s="47"/>
      <c r="BN419" s="47"/>
      <c r="BO419" s="47"/>
      <c r="BP419" s="47"/>
      <c r="BQ419" s="47"/>
      <c r="BR419" s="47"/>
      <c r="BS419" s="47"/>
      <c r="BT419" s="47"/>
      <c r="BU419" s="47"/>
      <c r="BV419" s="47"/>
      <c r="BW419" s="47"/>
      <c r="BX419" s="47"/>
      <c r="BY419" s="47"/>
      <c r="BZ419" s="47"/>
      <c r="CA419" s="47"/>
      <c r="CB419" s="47"/>
      <c r="CC419" s="47"/>
      <c r="CD419" s="47"/>
      <c r="CE419" s="47"/>
      <c r="CF419" s="47"/>
      <c r="CG419" s="47"/>
      <c r="CH419" s="47"/>
      <c r="CI419" s="47"/>
      <c r="CJ419" s="47"/>
      <c r="CK419" s="47"/>
      <c r="CL419" s="47"/>
      <c r="CM419" s="47"/>
      <c r="CN419" s="47"/>
      <c r="CO419" s="47"/>
      <c r="CP419" s="47"/>
      <c r="CQ419" s="47"/>
      <c r="CR419" s="47"/>
      <c r="CS419" s="47"/>
      <c r="CT419" s="47"/>
      <c r="CU419" s="47"/>
      <c r="CV419" s="47"/>
      <c r="CW419" s="47"/>
      <c r="CX419" s="47"/>
      <c r="CY419" s="47"/>
      <c r="CZ419" s="47"/>
      <c r="DA419" s="47"/>
      <c r="DB419" s="47"/>
      <c r="DC419" s="47"/>
      <c r="DD419" s="47"/>
      <c r="DE419" s="47"/>
      <c r="DF419" s="47"/>
      <c r="DG419" s="47"/>
      <c r="DH419" s="47"/>
      <c r="DI419" s="47"/>
      <c r="DJ419" s="47"/>
      <c r="DK419" s="47"/>
      <c r="DL419" s="47"/>
      <c r="DM419" s="47"/>
      <c r="DN419" s="47"/>
      <c r="DO419" s="47"/>
      <c r="DP419" s="47"/>
      <c r="DQ419" s="47"/>
      <c r="DR419" s="47"/>
      <c r="DS419" s="47"/>
      <c r="DT419" s="47"/>
      <c r="DU419" s="47"/>
      <c r="DV419" s="47"/>
      <c r="DW419" s="47"/>
      <c r="DX419" s="47"/>
      <c r="DY419" s="47"/>
      <c r="DZ419" s="47"/>
      <c r="EA419" s="47"/>
      <c r="EB419" s="47"/>
      <c r="EC419" s="47"/>
      <c r="ED419" s="47"/>
      <c r="EE419" s="47"/>
      <c r="EF419" s="47"/>
      <c r="EG419" s="47"/>
      <c r="EH419" s="47"/>
      <c r="EI419" s="47"/>
      <c r="EJ419" s="47"/>
      <c r="EK419" s="47"/>
      <c r="EL419" s="47"/>
      <c r="EM419" s="47"/>
      <c r="EN419" s="47"/>
      <c r="EO419" s="47"/>
      <c r="EP419" s="47"/>
      <c r="EQ419" s="47"/>
      <c r="ER419" s="47"/>
      <c r="ES419" s="47"/>
      <c r="ET419" s="47"/>
      <c r="EU419" s="47"/>
      <c r="EV419" s="47"/>
      <c r="EW419" s="47"/>
      <c r="EX419" s="47"/>
      <c r="EY419" s="47"/>
      <c r="EZ419" s="47"/>
      <c r="FA419" s="47"/>
      <c r="FB419" s="47"/>
      <c r="FC419" s="47"/>
      <c r="FD419" s="47"/>
      <c r="FE419" s="47"/>
      <c r="FF419" s="47"/>
      <c r="FG419" s="47"/>
      <c r="FH419" s="47"/>
      <c r="FI419" s="47"/>
      <c r="FJ419" s="47"/>
      <c r="FK419" s="47"/>
      <c r="FL419" s="47"/>
      <c r="FM419" s="47"/>
      <c r="FN419" s="47"/>
      <c r="FO419" s="47"/>
      <c r="FP419" s="47"/>
      <c r="FQ419" s="47"/>
      <c r="FR419" s="47"/>
      <c r="FS419" s="47"/>
      <c r="FT419" s="47"/>
      <c r="FU419" s="47"/>
      <c r="FV419" s="47"/>
      <c r="FW419" s="47"/>
      <c r="FX419" s="47"/>
      <c r="FY419" s="47"/>
      <c r="FZ419" s="47"/>
      <c r="GA419" s="47"/>
      <c r="GB419" s="47"/>
      <c r="GC419" s="47"/>
      <c r="GD419" s="47"/>
      <c r="GE419" s="47"/>
      <c r="GF419" s="47"/>
      <c r="GG419" s="47"/>
      <c r="GH419" s="47"/>
      <c r="GI419" s="47"/>
      <c r="GJ419" s="47"/>
      <c r="GK419" s="47"/>
      <c r="GL419" s="47"/>
      <c r="GM419" s="47"/>
      <c r="GN419" s="47"/>
      <c r="GO419" s="47"/>
      <c r="GP419" s="47"/>
      <c r="GQ419" s="47"/>
      <c r="GR419" s="47"/>
      <c r="GS419" s="47"/>
      <c r="GT419" s="47"/>
      <c r="GU419" s="47"/>
      <c r="GV419" s="47"/>
      <c r="GW419" s="47"/>
      <c r="GX419" s="47"/>
      <c r="GY419" s="47"/>
      <c r="GZ419" s="47"/>
      <c r="HA419" s="47"/>
      <c r="HB419" s="47"/>
      <c r="HC419" s="47"/>
      <c r="HD419" s="47"/>
      <c r="HE419" s="47"/>
      <c r="HF419" s="47"/>
      <c r="HG419" s="47"/>
      <c r="HH419" s="47"/>
      <c r="HI419" s="47"/>
      <c r="HJ419" s="47"/>
      <c r="HK419" s="47"/>
      <c r="HL419" s="47"/>
      <c r="HM419" s="47"/>
      <c r="HN419" s="47"/>
      <c r="HO419" s="47"/>
      <c r="HP419" s="47"/>
      <c r="HQ419" s="47"/>
      <c r="HR419" s="47"/>
      <c r="HS419" s="47"/>
      <c r="HT419" s="47"/>
      <c r="HU419" s="47"/>
      <c r="HV419" s="47"/>
      <c r="HW419" s="47"/>
      <c r="HX419" s="47"/>
      <c r="HY419" s="47"/>
      <c r="HZ419" s="47"/>
      <c r="IA419" s="47"/>
      <c r="IB419" s="47"/>
      <c r="IC419" s="47"/>
      <c r="ID419" s="47"/>
      <c r="IE419" s="47"/>
      <c r="IF419" s="47"/>
      <c r="IG419" s="47"/>
      <c r="IH419" s="47"/>
      <c r="II419" s="47"/>
      <c r="IJ419" s="47"/>
      <c r="IK419" s="47"/>
      <c r="IL419" s="47"/>
      <c r="IM419" s="47"/>
      <c r="IN419" s="47"/>
      <c r="IO419" s="47"/>
      <c r="IP419" s="47"/>
      <c r="IQ419" s="47"/>
      <c r="IR419" s="47"/>
      <c r="IS419" s="47"/>
      <c r="IT419" s="47"/>
      <c r="IU419" s="47"/>
      <c r="IV419" s="47"/>
      <c r="IW419" s="47"/>
      <c r="IX419" s="47"/>
      <c r="IY419" s="47"/>
      <c r="IZ419" s="47"/>
      <c r="JA419" s="47"/>
      <c r="JB419" s="47"/>
      <c r="JC419" s="47"/>
      <c r="JD419" s="47"/>
      <c r="JE419" s="47"/>
      <c r="JF419" s="47"/>
      <c r="JG419" s="47"/>
      <c r="JH419" s="47"/>
      <c r="JI419" s="47"/>
      <c r="JJ419" s="47"/>
      <c r="JK419" s="47"/>
      <c r="JL419" s="47"/>
      <c r="JM419" s="47"/>
      <c r="JN419" s="47"/>
      <c r="JO419" s="47"/>
      <c r="JP419" s="47"/>
      <c r="JQ419" s="47"/>
      <c r="JR419" s="47"/>
      <c r="JS419" s="47"/>
      <c r="JT419" s="47"/>
      <c r="JU419" s="47"/>
      <c r="JV419" s="47"/>
      <c r="JW419" s="47"/>
      <c r="JX419" s="47"/>
      <c r="JY419" s="47"/>
      <c r="JZ419" s="47"/>
      <c r="KA419" s="47"/>
      <c r="KB419" s="47"/>
      <c r="KC419" s="47"/>
      <c r="KD419" s="47"/>
      <c r="KE419" s="47"/>
      <c r="KF419" s="47"/>
      <c r="KG419" s="47"/>
      <c r="KH419" s="47"/>
      <c r="KI419" s="47"/>
      <c r="KJ419" s="47"/>
      <c r="KK419" s="47"/>
      <c r="KL419" s="47"/>
      <c r="KM419" s="47"/>
      <c r="KN419" s="47"/>
      <c r="KO419" s="47"/>
      <c r="KP419" s="47"/>
      <c r="KQ419" s="47"/>
      <c r="KR419" s="47"/>
      <c r="KS419" s="47"/>
      <c r="KT419" s="47"/>
      <c r="KU419" s="47"/>
      <c r="KV419" s="47"/>
      <c r="KW419" s="47"/>
      <c r="KX419" s="47"/>
      <c r="KY419" s="47"/>
      <c r="KZ419" s="47"/>
      <c r="LA419" s="47"/>
      <c r="LB419" s="47"/>
      <c r="LC419" s="47"/>
      <c r="LD419" s="47"/>
      <c r="LE419" s="47"/>
      <c r="LF419" s="47"/>
      <c r="LG419" s="47"/>
      <c r="LH419" s="47"/>
      <c r="LI419" s="47"/>
      <c r="LJ419" s="47"/>
      <c r="LK419" s="47"/>
      <c r="LL419" s="47"/>
      <c r="LM419" s="47"/>
      <c r="LN419" s="47"/>
      <c r="LO419" s="47"/>
      <c r="LP419" s="47"/>
      <c r="LQ419" s="47"/>
      <c r="LR419" s="47"/>
      <c r="LS419" s="47"/>
      <c r="LT419" s="47"/>
      <c r="LU419" s="47"/>
      <c r="LV419" s="47"/>
      <c r="LW419" s="47"/>
      <c r="LX419" s="47"/>
      <c r="LY419" s="47"/>
      <c r="LZ419" s="47"/>
      <c r="MA419" s="47"/>
      <c r="MB419" s="47"/>
      <c r="MC419" s="47"/>
      <c r="MD419" s="47"/>
      <c r="ME419" s="47"/>
      <c r="MF419" s="47"/>
      <c r="MG419" s="47"/>
      <c r="MH419" s="47"/>
      <c r="MI419" s="47"/>
      <c r="MJ419" s="47"/>
      <c r="MK419" s="47"/>
      <c r="ML419" s="47"/>
      <c r="MM419" s="47"/>
      <c r="MN419" s="47"/>
      <c r="MO419" s="47"/>
      <c r="MP419" s="47"/>
      <c r="MQ419" s="47"/>
      <c r="MR419" s="47"/>
      <c r="MS419" s="47"/>
      <c r="MT419" s="47"/>
      <c r="MU419" s="47"/>
      <c r="MV419" s="47"/>
      <c r="MW419" s="47"/>
      <c r="MX419" s="47"/>
      <c r="MY419" s="47"/>
      <c r="MZ419" s="47"/>
      <c r="NA419" s="47"/>
      <c r="NB419" s="47"/>
      <c r="NC419" s="47"/>
      <c r="ND419" s="47"/>
      <c r="NE419" s="47"/>
      <c r="NF419" s="47"/>
      <c r="NG419" s="47"/>
      <c r="NH419" s="47"/>
      <c r="NI419" s="47"/>
      <c r="NJ419" s="47"/>
      <c r="NK419" s="47"/>
      <c r="NL419" s="47"/>
      <c r="NM419" s="47"/>
      <c r="NN419" s="47"/>
      <c r="NO419" s="47"/>
      <c r="NP419" s="47"/>
      <c r="NQ419" s="47"/>
      <c r="NR419" s="47"/>
      <c r="NS419" s="47"/>
      <c r="NT419" s="47"/>
      <c r="NU419" s="47"/>
      <c r="NV419" s="47"/>
      <c r="NW419" s="47"/>
      <c r="NX419" s="47"/>
      <c r="NY419" s="47"/>
      <c r="NZ419" s="47"/>
      <c r="OA419" s="47"/>
      <c r="OB419" s="47"/>
      <c r="OC419" s="47"/>
      <c r="OD419" s="47"/>
      <c r="OE419" s="47"/>
      <c r="OF419" s="47"/>
      <c r="OG419" s="47"/>
      <c r="OH419" s="47"/>
      <c r="OI419" s="47"/>
      <c r="OJ419" s="47"/>
      <c r="OK419" s="47"/>
      <c r="OL419" s="47"/>
      <c r="OM419" s="47"/>
      <c r="ON419" s="47"/>
      <c r="OO419" s="47"/>
      <c r="OP419" s="47"/>
      <c r="OQ419" s="47"/>
      <c r="OR419" s="47"/>
      <c r="OS419" s="47"/>
      <c r="OT419" s="47"/>
      <c r="OU419" s="47"/>
      <c r="OV419" s="47"/>
      <c r="OW419" s="47"/>
      <c r="OX419" s="47"/>
      <c r="OY419" s="47"/>
      <c r="OZ419" s="47"/>
      <c r="PA419" s="47"/>
      <c r="PB419" s="47"/>
      <c r="PC419" s="47"/>
      <c r="PD419" s="47"/>
      <c r="PE419" s="47"/>
      <c r="PF419" s="47"/>
      <c r="PG419" s="47"/>
      <c r="PH419" s="47"/>
      <c r="PI419" s="47"/>
      <c r="PJ419" s="47"/>
      <c r="PK419" s="47"/>
      <c r="PL419" s="47"/>
      <c r="PM419" s="47"/>
      <c r="PN419" s="47"/>
      <c r="PO419" s="47"/>
      <c r="PP419" s="47"/>
      <c r="PQ419" s="47"/>
      <c r="PR419" s="47"/>
      <c r="PS419" s="47"/>
      <c r="PT419" s="47"/>
      <c r="PU419" s="47"/>
      <c r="PV419" s="47"/>
      <c r="PW419" s="47"/>
      <c r="PX419" s="47"/>
      <c r="PY419" s="47"/>
      <c r="PZ419" s="47"/>
      <c r="QA419" s="47"/>
      <c r="QB419" s="47"/>
      <c r="QC419" s="47"/>
      <c r="QD419" s="47"/>
      <c r="QE419" s="47"/>
      <c r="QF419" s="47"/>
      <c r="QG419" s="47"/>
      <c r="QH419" s="47"/>
      <c r="QI419" s="47"/>
      <c r="QJ419" s="47"/>
      <c r="QK419" s="47"/>
      <c r="QL419" s="47"/>
      <c r="QM419" s="47"/>
      <c r="QN419" s="47"/>
      <c r="QO419" s="47"/>
      <c r="QP419" s="47"/>
      <c r="QQ419" s="47"/>
      <c r="QR419" s="47"/>
      <c r="QS419" s="47"/>
      <c r="QT419" s="47"/>
      <c r="QU419" s="47"/>
      <c r="QV419" s="47"/>
      <c r="QW419" s="47"/>
      <c r="QX419" s="47"/>
      <c r="QY419" s="47"/>
      <c r="QZ419" s="47"/>
      <c r="RA419" s="47"/>
      <c r="RB419" s="47"/>
      <c r="RC419" s="47"/>
      <c r="RD419" s="47"/>
      <c r="RE419" s="47"/>
      <c r="RF419" s="47"/>
      <c r="RG419" s="47"/>
      <c r="RH419" s="47"/>
      <c r="RI419" s="47"/>
      <c r="RJ419" s="47"/>
      <c r="RK419" s="47"/>
      <c r="RL419" s="47"/>
      <c r="RM419" s="47"/>
      <c r="RN419" s="47"/>
      <c r="RO419" s="47"/>
      <c r="RP419" s="47"/>
      <c r="RQ419" s="47"/>
      <c r="RR419" s="47"/>
      <c r="RS419" s="47"/>
      <c r="RT419" s="47"/>
      <c r="RU419" s="47"/>
      <c r="RV419" s="47"/>
      <c r="RW419" s="47"/>
      <c r="RX419" s="47"/>
      <c r="RY419" s="47"/>
      <c r="RZ419" s="47"/>
      <c r="SA419" s="47"/>
      <c r="SB419" s="47"/>
      <c r="SC419" s="47"/>
      <c r="SD419" s="47"/>
      <c r="SE419" s="47"/>
      <c r="SF419" s="47"/>
      <c r="SG419" s="47"/>
      <c r="SH419" s="47"/>
      <c r="SI419" s="47"/>
      <c r="SJ419" s="47"/>
      <c r="SK419" s="47"/>
      <c r="SL419" s="47"/>
      <c r="SM419" s="47"/>
      <c r="SN419" s="47"/>
    </row>
    <row r="420" spans="1:508" s="48" customFormat="1" ht="12.75">
      <c r="A420" s="132"/>
      <c r="B420" s="85"/>
      <c r="C420" s="35" t="s">
        <v>6</v>
      </c>
      <c r="D420" s="20">
        <v>0</v>
      </c>
      <c r="E420" s="20">
        <v>0</v>
      </c>
      <c r="F420" s="20">
        <v>0</v>
      </c>
      <c r="G420" s="1">
        <v>0</v>
      </c>
      <c r="H420" s="73"/>
      <c r="I420" s="85"/>
      <c r="J420" s="79"/>
      <c r="K420" s="75"/>
      <c r="L420" s="75"/>
      <c r="M420" s="77"/>
      <c r="N420" s="50"/>
      <c r="O420" s="54"/>
      <c r="P420" s="51"/>
      <c r="Q420" s="51"/>
      <c r="R420" s="51"/>
      <c r="S420" s="49"/>
      <c r="T420" s="52"/>
      <c r="U420" s="53"/>
      <c r="V420" s="53"/>
      <c r="W420" s="54"/>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c r="BE420" s="47"/>
      <c r="BF420" s="47"/>
      <c r="BG420" s="47"/>
      <c r="BH420" s="47"/>
      <c r="BI420" s="47"/>
      <c r="BJ420" s="47"/>
      <c r="BK420" s="47"/>
      <c r="BL420" s="47"/>
      <c r="BM420" s="47"/>
      <c r="BN420" s="47"/>
      <c r="BO420" s="47"/>
      <c r="BP420" s="47"/>
      <c r="BQ420" s="47"/>
      <c r="BR420" s="47"/>
      <c r="BS420" s="47"/>
      <c r="BT420" s="47"/>
      <c r="BU420" s="47"/>
      <c r="BV420" s="47"/>
      <c r="BW420" s="47"/>
      <c r="BX420" s="47"/>
      <c r="BY420" s="47"/>
      <c r="BZ420" s="47"/>
      <c r="CA420" s="47"/>
      <c r="CB420" s="47"/>
      <c r="CC420" s="47"/>
      <c r="CD420" s="47"/>
      <c r="CE420" s="47"/>
      <c r="CF420" s="47"/>
      <c r="CG420" s="47"/>
      <c r="CH420" s="47"/>
      <c r="CI420" s="47"/>
      <c r="CJ420" s="47"/>
      <c r="CK420" s="47"/>
      <c r="CL420" s="47"/>
      <c r="CM420" s="47"/>
      <c r="CN420" s="47"/>
      <c r="CO420" s="47"/>
      <c r="CP420" s="47"/>
      <c r="CQ420" s="47"/>
      <c r="CR420" s="47"/>
      <c r="CS420" s="47"/>
      <c r="CT420" s="47"/>
      <c r="CU420" s="47"/>
      <c r="CV420" s="47"/>
      <c r="CW420" s="47"/>
      <c r="CX420" s="47"/>
      <c r="CY420" s="47"/>
      <c r="CZ420" s="47"/>
      <c r="DA420" s="47"/>
      <c r="DB420" s="47"/>
      <c r="DC420" s="47"/>
      <c r="DD420" s="47"/>
      <c r="DE420" s="47"/>
      <c r="DF420" s="47"/>
      <c r="DG420" s="47"/>
      <c r="DH420" s="47"/>
      <c r="DI420" s="47"/>
      <c r="DJ420" s="47"/>
      <c r="DK420" s="47"/>
      <c r="DL420" s="47"/>
      <c r="DM420" s="47"/>
      <c r="DN420" s="47"/>
      <c r="DO420" s="47"/>
      <c r="DP420" s="47"/>
      <c r="DQ420" s="47"/>
      <c r="DR420" s="47"/>
      <c r="DS420" s="47"/>
      <c r="DT420" s="47"/>
      <c r="DU420" s="47"/>
      <c r="DV420" s="47"/>
      <c r="DW420" s="47"/>
      <c r="DX420" s="47"/>
      <c r="DY420" s="47"/>
      <c r="DZ420" s="47"/>
      <c r="EA420" s="47"/>
      <c r="EB420" s="47"/>
      <c r="EC420" s="47"/>
      <c r="ED420" s="47"/>
      <c r="EE420" s="47"/>
      <c r="EF420" s="47"/>
      <c r="EG420" s="47"/>
      <c r="EH420" s="47"/>
      <c r="EI420" s="47"/>
      <c r="EJ420" s="47"/>
      <c r="EK420" s="47"/>
      <c r="EL420" s="47"/>
      <c r="EM420" s="47"/>
      <c r="EN420" s="47"/>
      <c r="EO420" s="47"/>
      <c r="EP420" s="47"/>
      <c r="EQ420" s="47"/>
      <c r="ER420" s="47"/>
      <c r="ES420" s="47"/>
      <c r="ET420" s="47"/>
      <c r="EU420" s="47"/>
      <c r="EV420" s="47"/>
      <c r="EW420" s="47"/>
      <c r="EX420" s="47"/>
      <c r="EY420" s="47"/>
      <c r="EZ420" s="47"/>
      <c r="FA420" s="47"/>
      <c r="FB420" s="47"/>
      <c r="FC420" s="47"/>
      <c r="FD420" s="47"/>
      <c r="FE420" s="47"/>
      <c r="FF420" s="47"/>
      <c r="FG420" s="47"/>
      <c r="FH420" s="47"/>
      <c r="FI420" s="47"/>
      <c r="FJ420" s="47"/>
      <c r="FK420" s="47"/>
      <c r="FL420" s="47"/>
      <c r="FM420" s="47"/>
      <c r="FN420" s="47"/>
      <c r="FO420" s="47"/>
      <c r="FP420" s="47"/>
      <c r="FQ420" s="47"/>
      <c r="FR420" s="47"/>
      <c r="FS420" s="47"/>
      <c r="FT420" s="47"/>
      <c r="FU420" s="47"/>
      <c r="FV420" s="47"/>
      <c r="FW420" s="47"/>
      <c r="FX420" s="47"/>
      <c r="FY420" s="47"/>
      <c r="FZ420" s="47"/>
      <c r="GA420" s="47"/>
      <c r="GB420" s="47"/>
      <c r="GC420" s="47"/>
      <c r="GD420" s="47"/>
      <c r="GE420" s="47"/>
      <c r="GF420" s="47"/>
      <c r="GG420" s="47"/>
      <c r="GH420" s="47"/>
      <c r="GI420" s="47"/>
      <c r="GJ420" s="47"/>
      <c r="GK420" s="47"/>
      <c r="GL420" s="47"/>
      <c r="GM420" s="47"/>
      <c r="GN420" s="47"/>
      <c r="GO420" s="47"/>
      <c r="GP420" s="47"/>
      <c r="GQ420" s="47"/>
      <c r="GR420" s="47"/>
      <c r="GS420" s="47"/>
      <c r="GT420" s="47"/>
      <c r="GU420" s="47"/>
      <c r="GV420" s="47"/>
      <c r="GW420" s="47"/>
      <c r="GX420" s="47"/>
      <c r="GY420" s="47"/>
      <c r="GZ420" s="47"/>
      <c r="HA420" s="47"/>
      <c r="HB420" s="47"/>
      <c r="HC420" s="47"/>
      <c r="HD420" s="47"/>
      <c r="HE420" s="47"/>
      <c r="HF420" s="47"/>
      <c r="HG420" s="47"/>
      <c r="HH420" s="47"/>
      <c r="HI420" s="47"/>
      <c r="HJ420" s="47"/>
      <c r="HK420" s="47"/>
      <c r="HL420" s="47"/>
      <c r="HM420" s="47"/>
      <c r="HN420" s="47"/>
      <c r="HO420" s="47"/>
      <c r="HP420" s="47"/>
      <c r="HQ420" s="47"/>
      <c r="HR420" s="47"/>
      <c r="HS420" s="47"/>
      <c r="HT420" s="47"/>
      <c r="HU420" s="47"/>
      <c r="HV420" s="47"/>
      <c r="HW420" s="47"/>
      <c r="HX420" s="47"/>
      <c r="HY420" s="47"/>
      <c r="HZ420" s="47"/>
      <c r="IA420" s="47"/>
      <c r="IB420" s="47"/>
      <c r="IC420" s="47"/>
      <c r="ID420" s="47"/>
      <c r="IE420" s="47"/>
      <c r="IF420" s="47"/>
      <c r="IG420" s="47"/>
      <c r="IH420" s="47"/>
      <c r="II420" s="47"/>
      <c r="IJ420" s="47"/>
      <c r="IK420" s="47"/>
      <c r="IL420" s="47"/>
      <c r="IM420" s="47"/>
      <c r="IN420" s="47"/>
      <c r="IO420" s="47"/>
      <c r="IP420" s="47"/>
      <c r="IQ420" s="47"/>
      <c r="IR420" s="47"/>
      <c r="IS420" s="47"/>
      <c r="IT420" s="47"/>
      <c r="IU420" s="47"/>
      <c r="IV420" s="47"/>
      <c r="IW420" s="47"/>
      <c r="IX420" s="47"/>
      <c r="IY420" s="47"/>
      <c r="IZ420" s="47"/>
      <c r="JA420" s="47"/>
      <c r="JB420" s="47"/>
      <c r="JC420" s="47"/>
      <c r="JD420" s="47"/>
      <c r="JE420" s="47"/>
      <c r="JF420" s="47"/>
      <c r="JG420" s="47"/>
      <c r="JH420" s="47"/>
      <c r="JI420" s="47"/>
      <c r="JJ420" s="47"/>
      <c r="JK420" s="47"/>
      <c r="JL420" s="47"/>
      <c r="JM420" s="47"/>
      <c r="JN420" s="47"/>
      <c r="JO420" s="47"/>
      <c r="JP420" s="47"/>
      <c r="JQ420" s="47"/>
      <c r="JR420" s="47"/>
      <c r="JS420" s="47"/>
      <c r="JT420" s="47"/>
      <c r="JU420" s="47"/>
      <c r="JV420" s="47"/>
      <c r="JW420" s="47"/>
      <c r="JX420" s="47"/>
      <c r="JY420" s="47"/>
      <c r="JZ420" s="47"/>
      <c r="KA420" s="47"/>
      <c r="KB420" s="47"/>
      <c r="KC420" s="47"/>
      <c r="KD420" s="47"/>
      <c r="KE420" s="47"/>
      <c r="KF420" s="47"/>
      <c r="KG420" s="47"/>
      <c r="KH420" s="47"/>
      <c r="KI420" s="47"/>
      <c r="KJ420" s="47"/>
      <c r="KK420" s="47"/>
      <c r="KL420" s="47"/>
      <c r="KM420" s="47"/>
      <c r="KN420" s="47"/>
      <c r="KO420" s="47"/>
      <c r="KP420" s="47"/>
      <c r="KQ420" s="47"/>
      <c r="KR420" s="47"/>
      <c r="KS420" s="47"/>
      <c r="KT420" s="47"/>
      <c r="KU420" s="47"/>
      <c r="KV420" s="47"/>
      <c r="KW420" s="47"/>
      <c r="KX420" s="47"/>
      <c r="KY420" s="47"/>
      <c r="KZ420" s="47"/>
      <c r="LA420" s="47"/>
      <c r="LB420" s="47"/>
      <c r="LC420" s="47"/>
      <c r="LD420" s="47"/>
      <c r="LE420" s="47"/>
      <c r="LF420" s="47"/>
      <c r="LG420" s="47"/>
      <c r="LH420" s="47"/>
      <c r="LI420" s="47"/>
      <c r="LJ420" s="47"/>
      <c r="LK420" s="47"/>
      <c r="LL420" s="47"/>
      <c r="LM420" s="47"/>
      <c r="LN420" s="47"/>
      <c r="LO420" s="47"/>
      <c r="LP420" s="47"/>
      <c r="LQ420" s="47"/>
      <c r="LR420" s="47"/>
      <c r="LS420" s="47"/>
      <c r="LT420" s="47"/>
      <c r="LU420" s="47"/>
      <c r="LV420" s="47"/>
      <c r="LW420" s="47"/>
      <c r="LX420" s="47"/>
      <c r="LY420" s="47"/>
      <c r="LZ420" s="47"/>
      <c r="MA420" s="47"/>
      <c r="MB420" s="47"/>
      <c r="MC420" s="47"/>
      <c r="MD420" s="47"/>
      <c r="ME420" s="47"/>
      <c r="MF420" s="47"/>
      <c r="MG420" s="47"/>
      <c r="MH420" s="47"/>
      <c r="MI420" s="47"/>
      <c r="MJ420" s="47"/>
      <c r="MK420" s="47"/>
      <c r="ML420" s="47"/>
      <c r="MM420" s="47"/>
      <c r="MN420" s="47"/>
      <c r="MO420" s="47"/>
      <c r="MP420" s="47"/>
      <c r="MQ420" s="47"/>
      <c r="MR420" s="47"/>
      <c r="MS420" s="47"/>
      <c r="MT420" s="47"/>
      <c r="MU420" s="47"/>
      <c r="MV420" s="47"/>
      <c r="MW420" s="47"/>
      <c r="MX420" s="47"/>
      <c r="MY420" s="47"/>
      <c r="MZ420" s="47"/>
      <c r="NA420" s="47"/>
      <c r="NB420" s="47"/>
      <c r="NC420" s="47"/>
      <c r="ND420" s="47"/>
      <c r="NE420" s="47"/>
      <c r="NF420" s="47"/>
      <c r="NG420" s="47"/>
      <c r="NH420" s="47"/>
      <c r="NI420" s="47"/>
      <c r="NJ420" s="47"/>
      <c r="NK420" s="47"/>
      <c r="NL420" s="47"/>
      <c r="NM420" s="47"/>
      <c r="NN420" s="47"/>
      <c r="NO420" s="47"/>
      <c r="NP420" s="47"/>
      <c r="NQ420" s="47"/>
      <c r="NR420" s="47"/>
      <c r="NS420" s="47"/>
      <c r="NT420" s="47"/>
      <c r="NU420" s="47"/>
      <c r="NV420" s="47"/>
      <c r="NW420" s="47"/>
      <c r="NX420" s="47"/>
      <c r="NY420" s="47"/>
      <c r="NZ420" s="47"/>
      <c r="OA420" s="47"/>
      <c r="OB420" s="47"/>
      <c r="OC420" s="47"/>
      <c r="OD420" s="47"/>
      <c r="OE420" s="47"/>
      <c r="OF420" s="47"/>
      <c r="OG420" s="47"/>
      <c r="OH420" s="47"/>
      <c r="OI420" s="47"/>
      <c r="OJ420" s="47"/>
      <c r="OK420" s="47"/>
      <c r="OL420" s="47"/>
      <c r="OM420" s="47"/>
      <c r="ON420" s="47"/>
      <c r="OO420" s="47"/>
      <c r="OP420" s="47"/>
      <c r="OQ420" s="47"/>
      <c r="OR420" s="47"/>
      <c r="OS420" s="47"/>
      <c r="OT420" s="47"/>
      <c r="OU420" s="47"/>
      <c r="OV420" s="47"/>
      <c r="OW420" s="47"/>
      <c r="OX420" s="47"/>
      <c r="OY420" s="47"/>
      <c r="OZ420" s="47"/>
      <c r="PA420" s="47"/>
      <c r="PB420" s="47"/>
      <c r="PC420" s="47"/>
      <c r="PD420" s="47"/>
      <c r="PE420" s="47"/>
      <c r="PF420" s="47"/>
      <c r="PG420" s="47"/>
      <c r="PH420" s="47"/>
      <c r="PI420" s="47"/>
      <c r="PJ420" s="47"/>
      <c r="PK420" s="47"/>
      <c r="PL420" s="47"/>
      <c r="PM420" s="47"/>
      <c r="PN420" s="47"/>
      <c r="PO420" s="47"/>
      <c r="PP420" s="47"/>
      <c r="PQ420" s="47"/>
      <c r="PR420" s="47"/>
      <c r="PS420" s="47"/>
      <c r="PT420" s="47"/>
      <c r="PU420" s="47"/>
      <c r="PV420" s="47"/>
      <c r="PW420" s="47"/>
      <c r="PX420" s="47"/>
      <c r="PY420" s="47"/>
      <c r="PZ420" s="47"/>
      <c r="QA420" s="47"/>
      <c r="QB420" s="47"/>
      <c r="QC420" s="47"/>
      <c r="QD420" s="47"/>
      <c r="QE420" s="47"/>
      <c r="QF420" s="47"/>
      <c r="QG420" s="47"/>
      <c r="QH420" s="47"/>
      <c r="QI420" s="47"/>
      <c r="QJ420" s="47"/>
      <c r="QK420" s="47"/>
      <c r="QL420" s="47"/>
      <c r="QM420" s="47"/>
      <c r="QN420" s="47"/>
      <c r="QO420" s="47"/>
      <c r="QP420" s="47"/>
      <c r="QQ420" s="47"/>
      <c r="QR420" s="47"/>
      <c r="QS420" s="47"/>
      <c r="QT420" s="47"/>
      <c r="QU420" s="47"/>
      <c r="QV420" s="47"/>
      <c r="QW420" s="47"/>
      <c r="QX420" s="47"/>
      <c r="QY420" s="47"/>
      <c r="QZ420" s="47"/>
      <c r="RA420" s="47"/>
      <c r="RB420" s="47"/>
      <c r="RC420" s="47"/>
      <c r="RD420" s="47"/>
      <c r="RE420" s="47"/>
      <c r="RF420" s="47"/>
      <c r="RG420" s="47"/>
      <c r="RH420" s="47"/>
      <c r="RI420" s="47"/>
      <c r="RJ420" s="47"/>
      <c r="RK420" s="47"/>
      <c r="RL420" s="47"/>
      <c r="RM420" s="47"/>
      <c r="RN420" s="47"/>
      <c r="RO420" s="47"/>
      <c r="RP420" s="47"/>
      <c r="RQ420" s="47"/>
      <c r="RR420" s="47"/>
      <c r="RS420" s="47"/>
      <c r="RT420" s="47"/>
      <c r="RU420" s="47"/>
      <c r="RV420" s="47"/>
      <c r="RW420" s="47"/>
      <c r="RX420" s="47"/>
      <c r="RY420" s="47"/>
      <c r="RZ420" s="47"/>
      <c r="SA420" s="47"/>
      <c r="SB420" s="47"/>
      <c r="SC420" s="47"/>
      <c r="SD420" s="47"/>
      <c r="SE420" s="47"/>
      <c r="SF420" s="47"/>
      <c r="SG420" s="47"/>
      <c r="SH420" s="47"/>
      <c r="SI420" s="47"/>
      <c r="SJ420" s="47"/>
      <c r="SK420" s="47"/>
      <c r="SL420" s="47"/>
      <c r="SM420" s="47"/>
      <c r="SN420" s="47"/>
    </row>
    <row r="421" spans="1:508" s="48" customFormat="1" ht="12.75">
      <c r="A421" s="132"/>
      <c r="B421" s="85"/>
      <c r="C421" s="35" t="s">
        <v>7</v>
      </c>
      <c r="D421" s="20">
        <v>0</v>
      </c>
      <c r="E421" s="20">
        <v>0</v>
      </c>
      <c r="F421" s="20">
        <v>0</v>
      </c>
      <c r="G421" s="1">
        <v>0</v>
      </c>
      <c r="H421" s="73"/>
      <c r="I421" s="85"/>
      <c r="J421" s="79"/>
      <c r="K421" s="75"/>
      <c r="L421" s="75"/>
      <c r="M421" s="77"/>
      <c r="N421" s="50"/>
      <c r="O421" s="54"/>
      <c r="P421" s="51"/>
      <c r="Q421" s="51"/>
      <c r="R421" s="51"/>
      <c r="S421" s="49"/>
      <c r="T421" s="52"/>
      <c r="U421" s="53"/>
      <c r="V421" s="53"/>
      <c r="W421" s="54"/>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c r="BA421" s="47"/>
      <c r="BB421" s="47"/>
      <c r="BC421" s="47"/>
      <c r="BD421" s="47"/>
      <c r="BE421" s="47"/>
      <c r="BF421" s="47"/>
      <c r="BG421" s="47"/>
      <c r="BH421" s="47"/>
      <c r="BI421" s="47"/>
      <c r="BJ421" s="47"/>
      <c r="BK421" s="47"/>
      <c r="BL421" s="47"/>
      <c r="BM421" s="47"/>
      <c r="BN421" s="47"/>
      <c r="BO421" s="47"/>
      <c r="BP421" s="47"/>
      <c r="BQ421" s="47"/>
      <c r="BR421" s="47"/>
      <c r="BS421" s="47"/>
      <c r="BT421" s="47"/>
      <c r="BU421" s="47"/>
      <c r="BV421" s="47"/>
      <c r="BW421" s="47"/>
      <c r="BX421" s="47"/>
      <c r="BY421" s="47"/>
      <c r="BZ421" s="47"/>
      <c r="CA421" s="47"/>
      <c r="CB421" s="47"/>
      <c r="CC421" s="47"/>
      <c r="CD421" s="47"/>
      <c r="CE421" s="47"/>
      <c r="CF421" s="47"/>
      <c r="CG421" s="47"/>
      <c r="CH421" s="47"/>
      <c r="CI421" s="47"/>
      <c r="CJ421" s="47"/>
      <c r="CK421" s="47"/>
      <c r="CL421" s="47"/>
      <c r="CM421" s="47"/>
      <c r="CN421" s="47"/>
      <c r="CO421" s="47"/>
      <c r="CP421" s="47"/>
      <c r="CQ421" s="47"/>
      <c r="CR421" s="47"/>
      <c r="CS421" s="47"/>
      <c r="CT421" s="47"/>
      <c r="CU421" s="47"/>
      <c r="CV421" s="47"/>
      <c r="CW421" s="47"/>
      <c r="CX421" s="47"/>
      <c r="CY421" s="47"/>
      <c r="CZ421" s="47"/>
      <c r="DA421" s="47"/>
      <c r="DB421" s="47"/>
      <c r="DC421" s="47"/>
      <c r="DD421" s="47"/>
      <c r="DE421" s="47"/>
      <c r="DF421" s="47"/>
      <c r="DG421" s="47"/>
      <c r="DH421" s="47"/>
      <c r="DI421" s="47"/>
      <c r="DJ421" s="47"/>
      <c r="DK421" s="47"/>
      <c r="DL421" s="47"/>
      <c r="DM421" s="47"/>
      <c r="DN421" s="47"/>
      <c r="DO421" s="47"/>
      <c r="DP421" s="47"/>
      <c r="DQ421" s="47"/>
      <c r="DR421" s="47"/>
      <c r="DS421" s="47"/>
      <c r="DT421" s="47"/>
      <c r="DU421" s="47"/>
      <c r="DV421" s="47"/>
      <c r="DW421" s="47"/>
      <c r="DX421" s="47"/>
      <c r="DY421" s="47"/>
      <c r="DZ421" s="47"/>
      <c r="EA421" s="47"/>
      <c r="EB421" s="47"/>
      <c r="EC421" s="47"/>
      <c r="ED421" s="47"/>
      <c r="EE421" s="47"/>
      <c r="EF421" s="47"/>
      <c r="EG421" s="47"/>
      <c r="EH421" s="47"/>
      <c r="EI421" s="47"/>
      <c r="EJ421" s="47"/>
      <c r="EK421" s="47"/>
      <c r="EL421" s="47"/>
      <c r="EM421" s="47"/>
      <c r="EN421" s="47"/>
      <c r="EO421" s="47"/>
      <c r="EP421" s="47"/>
      <c r="EQ421" s="47"/>
      <c r="ER421" s="47"/>
      <c r="ES421" s="47"/>
      <c r="ET421" s="47"/>
      <c r="EU421" s="47"/>
      <c r="EV421" s="47"/>
      <c r="EW421" s="47"/>
      <c r="EX421" s="47"/>
      <c r="EY421" s="47"/>
      <c r="EZ421" s="47"/>
      <c r="FA421" s="47"/>
      <c r="FB421" s="47"/>
      <c r="FC421" s="47"/>
      <c r="FD421" s="47"/>
      <c r="FE421" s="47"/>
      <c r="FF421" s="47"/>
      <c r="FG421" s="47"/>
      <c r="FH421" s="47"/>
      <c r="FI421" s="47"/>
      <c r="FJ421" s="47"/>
      <c r="FK421" s="47"/>
      <c r="FL421" s="47"/>
      <c r="FM421" s="47"/>
      <c r="FN421" s="47"/>
      <c r="FO421" s="47"/>
      <c r="FP421" s="47"/>
      <c r="FQ421" s="47"/>
      <c r="FR421" s="47"/>
      <c r="FS421" s="47"/>
      <c r="FT421" s="47"/>
      <c r="FU421" s="47"/>
      <c r="FV421" s="47"/>
      <c r="FW421" s="47"/>
      <c r="FX421" s="47"/>
      <c r="FY421" s="47"/>
      <c r="FZ421" s="47"/>
      <c r="GA421" s="47"/>
      <c r="GB421" s="47"/>
      <c r="GC421" s="47"/>
      <c r="GD421" s="47"/>
      <c r="GE421" s="47"/>
      <c r="GF421" s="47"/>
      <c r="GG421" s="47"/>
      <c r="GH421" s="47"/>
      <c r="GI421" s="47"/>
      <c r="GJ421" s="47"/>
      <c r="GK421" s="47"/>
      <c r="GL421" s="47"/>
      <c r="GM421" s="47"/>
      <c r="GN421" s="47"/>
      <c r="GO421" s="47"/>
      <c r="GP421" s="47"/>
      <c r="GQ421" s="47"/>
      <c r="GR421" s="47"/>
      <c r="GS421" s="47"/>
      <c r="GT421" s="47"/>
      <c r="GU421" s="47"/>
      <c r="GV421" s="47"/>
      <c r="GW421" s="47"/>
      <c r="GX421" s="47"/>
      <c r="GY421" s="47"/>
      <c r="GZ421" s="47"/>
      <c r="HA421" s="47"/>
      <c r="HB421" s="47"/>
      <c r="HC421" s="47"/>
      <c r="HD421" s="47"/>
      <c r="HE421" s="47"/>
      <c r="HF421" s="47"/>
      <c r="HG421" s="47"/>
      <c r="HH421" s="47"/>
      <c r="HI421" s="47"/>
      <c r="HJ421" s="47"/>
      <c r="HK421" s="47"/>
      <c r="HL421" s="47"/>
      <c r="HM421" s="47"/>
      <c r="HN421" s="47"/>
      <c r="HO421" s="47"/>
      <c r="HP421" s="47"/>
      <c r="HQ421" s="47"/>
      <c r="HR421" s="47"/>
      <c r="HS421" s="47"/>
      <c r="HT421" s="47"/>
      <c r="HU421" s="47"/>
      <c r="HV421" s="47"/>
      <c r="HW421" s="47"/>
      <c r="HX421" s="47"/>
      <c r="HY421" s="47"/>
      <c r="HZ421" s="47"/>
      <c r="IA421" s="47"/>
      <c r="IB421" s="47"/>
      <c r="IC421" s="47"/>
      <c r="ID421" s="47"/>
      <c r="IE421" s="47"/>
      <c r="IF421" s="47"/>
      <c r="IG421" s="47"/>
      <c r="IH421" s="47"/>
      <c r="II421" s="47"/>
      <c r="IJ421" s="47"/>
      <c r="IK421" s="47"/>
      <c r="IL421" s="47"/>
      <c r="IM421" s="47"/>
      <c r="IN421" s="47"/>
      <c r="IO421" s="47"/>
      <c r="IP421" s="47"/>
      <c r="IQ421" s="47"/>
      <c r="IR421" s="47"/>
      <c r="IS421" s="47"/>
      <c r="IT421" s="47"/>
      <c r="IU421" s="47"/>
      <c r="IV421" s="47"/>
      <c r="IW421" s="47"/>
      <c r="IX421" s="47"/>
      <c r="IY421" s="47"/>
      <c r="IZ421" s="47"/>
      <c r="JA421" s="47"/>
      <c r="JB421" s="47"/>
      <c r="JC421" s="47"/>
      <c r="JD421" s="47"/>
      <c r="JE421" s="47"/>
      <c r="JF421" s="47"/>
      <c r="JG421" s="47"/>
      <c r="JH421" s="47"/>
      <c r="JI421" s="47"/>
      <c r="JJ421" s="47"/>
      <c r="JK421" s="47"/>
      <c r="JL421" s="47"/>
      <c r="JM421" s="47"/>
      <c r="JN421" s="47"/>
      <c r="JO421" s="47"/>
      <c r="JP421" s="47"/>
      <c r="JQ421" s="47"/>
      <c r="JR421" s="47"/>
      <c r="JS421" s="47"/>
      <c r="JT421" s="47"/>
      <c r="JU421" s="47"/>
      <c r="JV421" s="47"/>
      <c r="JW421" s="47"/>
      <c r="JX421" s="47"/>
      <c r="JY421" s="47"/>
      <c r="JZ421" s="47"/>
      <c r="KA421" s="47"/>
      <c r="KB421" s="47"/>
      <c r="KC421" s="47"/>
      <c r="KD421" s="47"/>
      <c r="KE421" s="47"/>
      <c r="KF421" s="47"/>
      <c r="KG421" s="47"/>
      <c r="KH421" s="47"/>
      <c r="KI421" s="47"/>
      <c r="KJ421" s="47"/>
      <c r="KK421" s="47"/>
      <c r="KL421" s="47"/>
      <c r="KM421" s="47"/>
      <c r="KN421" s="47"/>
      <c r="KO421" s="47"/>
      <c r="KP421" s="47"/>
      <c r="KQ421" s="47"/>
      <c r="KR421" s="47"/>
      <c r="KS421" s="47"/>
      <c r="KT421" s="47"/>
      <c r="KU421" s="47"/>
      <c r="KV421" s="47"/>
      <c r="KW421" s="47"/>
      <c r="KX421" s="47"/>
      <c r="KY421" s="47"/>
      <c r="KZ421" s="47"/>
      <c r="LA421" s="47"/>
      <c r="LB421" s="47"/>
      <c r="LC421" s="47"/>
      <c r="LD421" s="47"/>
      <c r="LE421" s="47"/>
      <c r="LF421" s="47"/>
      <c r="LG421" s="47"/>
      <c r="LH421" s="47"/>
      <c r="LI421" s="47"/>
      <c r="LJ421" s="47"/>
      <c r="LK421" s="47"/>
      <c r="LL421" s="47"/>
      <c r="LM421" s="47"/>
      <c r="LN421" s="47"/>
      <c r="LO421" s="47"/>
      <c r="LP421" s="47"/>
      <c r="LQ421" s="47"/>
      <c r="LR421" s="47"/>
      <c r="LS421" s="47"/>
      <c r="LT421" s="47"/>
      <c r="LU421" s="47"/>
      <c r="LV421" s="47"/>
      <c r="LW421" s="47"/>
      <c r="LX421" s="47"/>
      <c r="LY421" s="47"/>
      <c r="LZ421" s="47"/>
      <c r="MA421" s="47"/>
      <c r="MB421" s="47"/>
      <c r="MC421" s="47"/>
      <c r="MD421" s="47"/>
      <c r="ME421" s="47"/>
      <c r="MF421" s="47"/>
      <c r="MG421" s="47"/>
      <c r="MH421" s="47"/>
      <c r="MI421" s="47"/>
      <c r="MJ421" s="47"/>
      <c r="MK421" s="47"/>
      <c r="ML421" s="47"/>
      <c r="MM421" s="47"/>
      <c r="MN421" s="47"/>
      <c r="MO421" s="47"/>
      <c r="MP421" s="47"/>
      <c r="MQ421" s="47"/>
      <c r="MR421" s="47"/>
      <c r="MS421" s="47"/>
      <c r="MT421" s="47"/>
      <c r="MU421" s="47"/>
      <c r="MV421" s="47"/>
      <c r="MW421" s="47"/>
      <c r="MX421" s="47"/>
      <c r="MY421" s="47"/>
      <c r="MZ421" s="47"/>
      <c r="NA421" s="47"/>
      <c r="NB421" s="47"/>
      <c r="NC421" s="47"/>
      <c r="ND421" s="47"/>
      <c r="NE421" s="47"/>
      <c r="NF421" s="47"/>
      <c r="NG421" s="47"/>
      <c r="NH421" s="47"/>
      <c r="NI421" s="47"/>
      <c r="NJ421" s="47"/>
      <c r="NK421" s="47"/>
      <c r="NL421" s="47"/>
      <c r="NM421" s="47"/>
      <c r="NN421" s="47"/>
      <c r="NO421" s="47"/>
      <c r="NP421" s="47"/>
      <c r="NQ421" s="47"/>
      <c r="NR421" s="47"/>
      <c r="NS421" s="47"/>
      <c r="NT421" s="47"/>
      <c r="NU421" s="47"/>
      <c r="NV421" s="47"/>
      <c r="NW421" s="47"/>
      <c r="NX421" s="47"/>
      <c r="NY421" s="47"/>
      <c r="NZ421" s="47"/>
      <c r="OA421" s="47"/>
      <c r="OB421" s="47"/>
      <c r="OC421" s="47"/>
      <c r="OD421" s="47"/>
      <c r="OE421" s="47"/>
      <c r="OF421" s="47"/>
      <c r="OG421" s="47"/>
      <c r="OH421" s="47"/>
      <c r="OI421" s="47"/>
      <c r="OJ421" s="47"/>
      <c r="OK421" s="47"/>
      <c r="OL421" s="47"/>
      <c r="OM421" s="47"/>
      <c r="ON421" s="47"/>
      <c r="OO421" s="47"/>
      <c r="OP421" s="47"/>
      <c r="OQ421" s="47"/>
      <c r="OR421" s="47"/>
      <c r="OS421" s="47"/>
      <c r="OT421" s="47"/>
      <c r="OU421" s="47"/>
      <c r="OV421" s="47"/>
      <c r="OW421" s="47"/>
      <c r="OX421" s="47"/>
      <c r="OY421" s="47"/>
      <c r="OZ421" s="47"/>
      <c r="PA421" s="47"/>
      <c r="PB421" s="47"/>
      <c r="PC421" s="47"/>
      <c r="PD421" s="47"/>
      <c r="PE421" s="47"/>
      <c r="PF421" s="47"/>
      <c r="PG421" s="47"/>
      <c r="PH421" s="47"/>
      <c r="PI421" s="47"/>
      <c r="PJ421" s="47"/>
      <c r="PK421" s="47"/>
      <c r="PL421" s="47"/>
      <c r="PM421" s="47"/>
      <c r="PN421" s="47"/>
      <c r="PO421" s="47"/>
      <c r="PP421" s="47"/>
      <c r="PQ421" s="47"/>
      <c r="PR421" s="47"/>
      <c r="PS421" s="47"/>
      <c r="PT421" s="47"/>
      <c r="PU421" s="47"/>
      <c r="PV421" s="47"/>
      <c r="PW421" s="47"/>
      <c r="PX421" s="47"/>
      <c r="PY421" s="47"/>
      <c r="PZ421" s="47"/>
      <c r="QA421" s="47"/>
      <c r="QB421" s="47"/>
      <c r="QC421" s="47"/>
      <c r="QD421" s="47"/>
      <c r="QE421" s="47"/>
      <c r="QF421" s="47"/>
      <c r="QG421" s="47"/>
      <c r="QH421" s="47"/>
      <c r="QI421" s="47"/>
      <c r="QJ421" s="47"/>
      <c r="QK421" s="47"/>
      <c r="QL421" s="47"/>
      <c r="QM421" s="47"/>
      <c r="QN421" s="47"/>
      <c r="QO421" s="47"/>
      <c r="QP421" s="47"/>
      <c r="QQ421" s="47"/>
      <c r="QR421" s="47"/>
      <c r="QS421" s="47"/>
      <c r="QT421" s="47"/>
      <c r="QU421" s="47"/>
      <c r="QV421" s="47"/>
      <c r="QW421" s="47"/>
      <c r="QX421" s="47"/>
      <c r="QY421" s="47"/>
      <c r="QZ421" s="47"/>
      <c r="RA421" s="47"/>
      <c r="RB421" s="47"/>
      <c r="RC421" s="47"/>
      <c r="RD421" s="47"/>
      <c r="RE421" s="47"/>
      <c r="RF421" s="47"/>
      <c r="RG421" s="47"/>
      <c r="RH421" s="47"/>
      <c r="RI421" s="47"/>
      <c r="RJ421" s="47"/>
      <c r="RK421" s="47"/>
      <c r="RL421" s="47"/>
      <c r="RM421" s="47"/>
      <c r="RN421" s="47"/>
      <c r="RO421" s="47"/>
      <c r="RP421" s="47"/>
      <c r="RQ421" s="47"/>
      <c r="RR421" s="47"/>
      <c r="RS421" s="47"/>
      <c r="RT421" s="47"/>
      <c r="RU421" s="47"/>
      <c r="RV421" s="47"/>
      <c r="RW421" s="47"/>
      <c r="RX421" s="47"/>
      <c r="RY421" s="47"/>
      <c r="RZ421" s="47"/>
      <c r="SA421" s="47"/>
      <c r="SB421" s="47"/>
      <c r="SC421" s="47"/>
      <c r="SD421" s="47"/>
      <c r="SE421" s="47"/>
      <c r="SF421" s="47"/>
      <c r="SG421" s="47"/>
      <c r="SH421" s="47"/>
      <c r="SI421" s="47"/>
      <c r="SJ421" s="47"/>
      <c r="SK421" s="47"/>
      <c r="SL421" s="47"/>
      <c r="SM421" s="47"/>
      <c r="SN421" s="47"/>
    </row>
    <row r="422" spans="1:508" s="48" customFormat="1" ht="12.75">
      <c r="A422" s="133"/>
      <c r="B422" s="86"/>
      <c r="C422" s="35" t="s">
        <v>8</v>
      </c>
      <c r="D422" s="20">
        <v>0</v>
      </c>
      <c r="E422" s="20">
        <v>0</v>
      </c>
      <c r="F422" s="20">
        <v>0</v>
      </c>
      <c r="G422" s="1">
        <v>0</v>
      </c>
      <c r="H422" s="73"/>
      <c r="I422" s="86"/>
      <c r="J422" s="80"/>
      <c r="K422" s="75"/>
      <c r="L422" s="75"/>
      <c r="M422" s="77"/>
      <c r="N422" s="50"/>
      <c r="O422" s="54"/>
      <c r="P422" s="51"/>
      <c r="Q422" s="51"/>
      <c r="R422" s="51"/>
      <c r="S422" s="49"/>
      <c r="T422" s="52"/>
      <c r="U422" s="53"/>
      <c r="V422" s="53"/>
      <c r="W422" s="54"/>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c r="BC422" s="47"/>
      <c r="BD422" s="47"/>
      <c r="BE422" s="47"/>
      <c r="BF422" s="47"/>
      <c r="BG422" s="47"/>
      <c r="BH422" s="47"/>
      <c r="BI422" s="47"/>
      <c r="BJ422" s="47"/>
      <c r="BK422" s="47"/>
      <c r="BL422" s="47"/>
      <c r="BM422" s="47"/>
      <c r="BN422" s="47"/>
      <c r="BO422" s="47"/>
      <c r="BP422" s="47"/>
      <c r="BQ422" s="47"/>
      <c r="BR422" s="47"/>
      <c r="BS422" s="47"/>
      <c r="BT422" s="47"/>
      <c r="BU422" s="47"/>
      <c r="BV422" s="47"/>
      <c r="BW422" s="47"/>
      <c r="BX422" s="47"/>
      <c r="BY422" s="47"/>
      <c r="BZ422" s="47"/>
      <c r="CA422" s="47"/>
      <c r="CB422" s="47"/>
      <c r="CC422" s="47"/>
      <c r="CD422" s="47"/>
      <c r="CE422" s="47"/>
      <c r="CF422" s="47"/>
      <c r="CG422" s="47"/>
      <c r="CH422" s="47"/>
      <c r="CI422" s="47"/>
      <c r="CJ422" s="47"/>
      <c r="CK422" s="47"/>
      <c r="CL422" s="47"/>
      <c r="CM422" s="47"/>
      <c r="CN422" s="47"/>
      <c r="CO422" s="47"/>
      <c r="CP422" s="47"/>
      <c r="CQ422" s="47"/>
      <c r="CR422" s="47"/>
      <c r="CS422" s="47"/>
      <c r="CT422" s="47"/>
      <c r="CU422" s="47"/>
      <c r="CV422" s="47"/>
      <c r="CW422" s="47"/>
      <c r="CX422" s="47"/>
      <c r="CY422" s="47"/>
      <c r="CZ422" s="47"/>
      <c r="DA422" s="47"/>
      <c r="DB422" s="47"/>
      <c r="DC422" s="47"/>
      <c r="DD422" s="47"/>
      <c r="DE422" s="47"/>
      <c r="DF422" s="47"/>
      <c r="DG422" s="47"/>
      <c r="DH422" s="47"/>
      <c r="DI422" s="47"/>
      <c r="DJ422" s="47"/>
      <c r="DK422" s="47"/>
      <c r="DL422" s="47"/>
      <c r="DM422" s="47"/>
      <c r="DN422" s="47"/>
      <c r="DO422" s="47"/>
      <c r="DP422" s="47"/>
      <c r="DQ422" s="47"/>
      <c r="DR422" s="47"/>
      <c r="DS422" s="47"/>
      <c r="DT422" s="47"/>
      <c r="DU422" s="47"/>
      <c r="DV422" s="47"/>
      <c r="DW422" s="47"/>
      <c r="DX422" s="47"/>
      <c r="DY422" s="47"/>
      <c r="DZ422" s="47"/>
      <c r="EA422" s="47"/>
      <c r="EB422" s="47"/>
      <c r="EC422" s="47"/>
      <c r="ED422" s="47"/>
      <c r="EE422" s="47"/>
      <c r="EF422" s="47"/>
      <c r="EG422" s="47"/>
      <c r="EH422" s="47"/>
      <c r="EI422" s="47"/>
      <c r="EJ422" s="47"/>
      <c r="EK422" s="47"/>
      <c r="EL422" s="47"/>
      <c r="EM422" s="47"/>
      <c r="EN422" s="47"/>
      <c r="EO422" s="47"/>
      <c r="EP422" s="47"/>
      <c r="EQ422" s="47"/>
      <c r="ER422" s="47"/>
      <c r="ES422" s="47"/>
      <c r="ET422" s="47"/>
      <c r="EU422" s="47"/>
      <c r="EV422" s="47"/>
      <c r="EW422" s="47"/>
      <c r="EX422" s="47"/>
      <c r="EY422" s="47"/>
      <c r="EZ422" s="47"/>
      <c r="FA422" s="47"/>
      <c r="FB422" s="47"/>
      <c r="FC422" s="47"/>
      <c r="FD422" s="47"/>
      <c r="FE422" s="47"/>
      <c r="FF422" s="47"/>
      <c r="FG422" s="47"/>
      <c r="FH422" s="47"/>
      <c r="FI422" s="47"/>
      <c r="FJ422" s="47"/>
      <c r="FK422" s="47"/>
      <c r="FL422" s="47"/>
      <c r="FM422" s="47"/>
      <c r="FN422" s="47"/>
      <c r="FO422" s="47"/>
      <c r="FP422" s="47"/>
      <c r="FQ422" s="47"/>
      <c r="FR422" s="47"/>
      <c r="FS422" s="47"/>
      <c r="FT422" s="47"/>
      <c r="FU422" s="47"/>
      <c r="FV422" s="47"/>
      <c r="FW422" s="47"/>
      <c r="FX422" s="47"/>
      <c r="FY422" s="47"/>
      <c r="FZ422" s="47"/>
      <c r="GA422" s="47"/>
      <c r="GB422" s="47"/>
      <c r="GC422" s="47"/>
      <c r="GD422" s="47"/>
      <c r="GE422" s="47"/>
      <c r="GF422" s="47"/>
      <c r="GG422" s="47"/>
      <c r="GH422" s="47"/>
      <c r="GI422" s="47"/>
      <c r="GJ422" s="47"/>
      <c r="GK422" s="47"/>
      <c r="GL422" s="47"/>
      <c r="GM422" s="47"/>
      <c r="GN422" s="47"/>
      <c r="GO422" s="47"/>
      <c r="GP422" s="47"/>
      <c r="GQ422" s="47"/>
      <c r="GR422" s="47"/>
      <c r="GS422" s="47"/>
      <c r="GT422" s="47"/>
      <c r="GU422" s="47"/>
      <c r="GV422" s="47"/>
      <c r="GW422" s="47"/>
      <c r="GX422" s="47"/>
      <c r="GY422" s="47"/>
      <c r="GZ422" s="47"/>
      <c r="HA422" s="47"/>
      <c r="HB422" s="47"/>
      <c r="HC422" s="47"/>
      <c r="HD422" s="47"/>
      <c r="HE422" s="47"/>
      <c r="HF422" s="47"/>
      <c r="HG422" s="47"/>
      <c r="HH422" s="47"/>
      <c r="HI422" s="47"/>
      <c r="HJ422" s="47"/>
      <c r="HK422" s="47"/>
      <c r="HL422" s="47"/>
      <c r="HM422" s="47"/>
      <c r="HN422" s="47"/>
      <c r="HO422" s="47"/>
      <c r="HP422" s="47"/>
      <c r="HQ422" s="47"/>
      <c r="HR422" s="47"/>
      <c r="HS422" s="47"/>
      <c r="HT422" s="47"/>
      <c r="HU422" s="47"/>
      <c r="HV422" s="47"/>
      <c r="HW422" s="47"/>
      <c r="HX422" s="47"/>
      <c r="HY422" s="47"/>
      <c r="HZ422" s="47"/>
      <c r="IA422" s="47"/>
      <c r="IB422" s="47"/>
      <c r="IC422" s="47"/>
      <c r="ID422" s="47"/>
      <c r="IE422" s="47"/>
      <c r="IF422" s="47"/>
      <c r="IG422" s="47"/>
      <c r="IH422" s="47"/>
      <c r="II422" s="47"/>
      <c r="IJ422" s="47"/>
      <c r="IK422" s="47"/>
      <c r="IL422" s="47"/>
      <c r="IM422" s="47"/>
      <c r="IN422" s="47"/>
      <c r="IO422" s="47"/>
      <c r="IP422" s="47"/>
      <c r="IQ422" s="47"/>
      <c r="IR422" s="47"/>
      <c r="IS422" s="47"/>
      <c r="IT422" s="47"/>
      <c r="IU422" s="47"/>
      <c r="IV422" s="47"/>
      <c r="IW422" s="47"/>
      <c r="IX422" s="47"/>
      <c r="IY422" s="47"/>
      <c r="IZ422" s="47"/>
      <c r="JA422" s="47"/>
      <c r="JB422" s="47"/>
      <c r="JC422" s="47"/>
      <c r="JD422" s="47"/>
      <c r="JE422" s="47"/>
      <c r="JF422" s="47"/>
      <c r="JG422" s="47"/>
      <c r="JH422" s="47"/>
      <c r="JI422" s="47"/>
      <c r="JJ422" s="47"/>
      <c r="JK422" s="47"/>
      <c r="JL422" s="47"/>
      <c r="JM422" s="47"/>
      <c r="JN422" s="47"/>
      <c r="JO422" s="47"/>
      <c r="JP422" s="47"/>
      <c r="JQ422" s="47"/>
      <c r="JR422" s="47"/>
      <c r="JS422" s="47"/>
      <c r="JT422" s="47"/>
      <c r="JU422" s="47"/>
      <c r="JV422" s="47"/>
      <c r="JW422" s="47"/>
      <c r="JX422" s="47"/>
      <c r="JY422" s="47"/>
      <c r="JZ422" s="47"/>
      <c r="KA422" s="47"/>
      <c r="KB422" s="47"/>
      <c r="KC422" s="47"/>
      <c r="KD422" s="47"/>
      <c r="KE422" s="47"/>
      <c r="KF422" s="47"/>
      <c r="KG422" s="47"/>
      <c r="KH422" s="47"/>
      <c r="KI422" s="47"/>
      <c r="KJ422" s="47"/>
      <c r="KK422" s="47"/>
      <c r="KL422" s="47"/>
      <c r="KM422" s="47"/>
      <c r="KN422" s="47"/>
      <c r="KO422" s="47"/>
      <c r="KP422" s="47"/>
      <c r="KQ422" s="47"/>
      <c r="KR422" s="47"/>
      <c r="KS422" s="47"/>
      <c r="KT422" s="47"/>
      <c r="KU422" s="47"/>
      <c r="KV422" s="47"/>
      <c r="KW422" s="47"/>
      <c r="KX422" s="47"/>
      <c r="KY422" s="47"/>
      <c r="KZ422" s="47"/>
      <c r="LA422" s="47"/>
      <c r="LB422" s="47"/>
      <c r="LC422" s="47"/>
      <c r="LD422" s="47"/>
      <c r="LE422" s="47"/>
      <c r="LF422" s="47"/>
      <c r="LG422" s="47"/>
      <c r="LH422" s="47"/>
      <c r="LI422" s="47"/>
      <c r="LJ422" s="47"/>
      <c r="LK422" s="47"/>
      <c r="LL422" s="47"/>
      <c r="LM422" s="47"/>
      <c r="LN422" s="47"/>
      <c r="LO422" s="47"/>
      <c r="LP422" s="47"/>
      <c r="LQ422" s="47"/>
      <c r="LR422" s="47"/>
      <c r="LS422" s="47"/>
      <c r="LT422" s="47"/>
      <c r="LU422" s="47"/>
      <c r="LV422" s="47"/>
      <c r="LW422" s="47"/>
      <c r="LX422" s="47"/>
      <c r="LY422" s="47"/>
      <c r="LZ422" s="47"/>
      <c r="MA422" s="47"/>
      <c r="MB422" s="47"/>
      <c r="MC422" s="47"/>
      <c r="MD422" s="47"/>
      <c r="ME422" s="47"/>
      <c r="MF422" s="47"/>
      <c r="MG422" s="47"/>
      <c r="MH422" s="47"/>
      <c r="MI422" s="47"/>
      <c r="MJ422" s="47"/>
      <c r="MK422" s="47"/>
      <c r="ML422" s="47"/>
      <c r="MM422" s="47"/>
      <c r="MN422" s="47"/>
      <c r="MO422" s="47"/>
      <c r="MP422" s="47"/>
      <c r="MQ422" s="47"/>
      <c r="MR422" s="47"/>
      <c r="MS422" s="47"/>
      <c r="MT422" s="47"/>
      <c r="MU422" s="47"/>
      <c r="MV422" s="47"/>
      <c r="MW422" s="47"/>
      <c r="MX422" s="47"/>
      <c r="MY422" s="47"/>
      <c r="MZ422" s="47"/>
      <c r="NA422" s="47"/>
      <c r="NB422" s="47"/>
      <c r="NC422" s="47"/>
      <c r="ND422" s="47"/>
      <c r="NE422" s="47"/>
      <c r="NF422" s="47"/>
      <c r="NG422" s="47"/>
      <c r="NH422" s="47"/>
      <c r="NI422" s="47"/>
      <c r="NJ422" s="47"/>
      <c r="NK422" s="47"/>
      <c r="NL422" s="47"/>
      <c r="NM422" s="47"/>
      <c r="NN422" s="47"/>
      <c r="NO422" s="47"/>
      <c r="NP422" s="47"/>
      <c r="NQ422" s="47"/>
      <c r="NR422" s="47"/>
      <c r="NS422" s="47"/>
      <c r="NT422" s="47"/>
      <c r="NU422" s="47"/>
      <c r="NV422" s="47"/>
      <c r="NW422" s="47"/>
      <c r="NX422" s="47"/>
      <c r="NY422" s="47"/>
      <c r="NZ422" s="47"/>
      <c r="OA422" s="47"/>
      <c r="OB422" s="47"/>
      <c r="OC422" s="47"/>
      <c r="OD422" s="47"/>
      <c r="OE422" s="47"/>
      <c r="OF422" s="47"/>
      <c r="OG422" s="47"/>
      <c r="OH422" s="47"/>
      <c r="OI422" s="47"/>
      <c r="OJ422" s="47"/>
      <c r="OK422" s="47"/>
      <c r="OL422" s="47"/>
      <c r="OM422" s="47"/>
      <c r="ON422" s="47"/>
      <c r="OO422" s="47"/>
      <c r="OP422" s="47"/>
      <c r="OQ422" s="47"/>
      <c r="OR422" s="47"/>
      <c r="OS422" s="47"/>
      <c r="OT422" s="47"/>
      <c r="OU422" s="47"/>
      <c r="OV422" s="47"/>
      <c r="OW422" s="47"/>
      <c r="OX422" s="47"/>
      <c r="OY422" s="47"/>
      <c r="OZ422" s="47"/>
      <c r="PA422" s="47"/>
      <c r="PB422" s="47"/>
      <c r="PC422" s="47"/>
      <c r="PD422" s="47"/>
      <c r="PE422" s="47"/>
      <c r="PF422" s="47"/>
      <c r="PG422" s="47"/>
      <c r="PH422" s="47"/>
      <c r="PI422" s="47"/>
      <c r="PJ422" s="47"/>
      <c r="PK422" s="47"/>
      <c r="PL422" s="47"/>
      <c r="PM422" s="47"/>
      <c r="PN422" s="47"/>
      <c r="PO422" s="47"/>
      <c r="PP422" s="47"/>
      <c r="PQ422" s="47"/>
      <c r="PR422" s="47"/>
      <c r="PS422" s="47"/>
      <c r="PT422" s="47"/>
      <c r="PU422" s="47"/>
      <c r="PV422" s="47"/>
      <c r="PW422" s="47"/>
      <c r="PX422" s="47"/>
      <c r="PY422" s="47"/>
      <c r="PZ422" s="47"/>
      <c r="QA422" s="47"/>
      <c r="QB422" s="47"/>
      <c r="QC422" s="47"/>
      <c r="QD422" s="47"/>
      <c r="QE422" s="47"/>
      <c r="QF422" s="47"/>
      <c r="QG422" s="47"/>
      <c r="QH422" s="47"/>
      <c r="QI422" s="47"/>
      <c r="QJ422" s="47"/>
      <c r="QK422" s="47"/>
      <c r="QL422" s="47"/>
      <c r="QM422" s="47"/>
      <c r="QN422" s="47"/>
      <c r="QO422" s="47"/>
      <c r="QP422" s="47"/>
      <c r="QQ422" s="47"/>
      <c r="QR422" s="47"/>
      <c r="QS422" s="47"/>
      <c r="QT422" s="47"/>
      <c r="QU422" s="47"/>
      <c r="QV422" s="47"/>
      <c r="QW422" s="47"/>
      <c r="QX422" s="47"/>
      <c r="QY422" s="47"/>
      <c r="QZ422" s="47"/>
      <c r="RA422" s="47"/>
      <c r="RB422" s="47"/>
      <c r="RC422" s="47"/>
      <c r="RD422" s="47"/>
      <c r="RE422" s="47"/>
      <c r="RF422" s="47"/>
      <c r="RG422" s="47"/>
      <c r="RH422" s="47"/>
      <c r="RI422" s="47"/>
      <c r="RJ422" s="47"/>
      <c r="RK422" s="47"/>
      <c r="RL422" s="47"/>
      <c r="RM422" s="47"/>
      <c r="RN422" s="47"/>
      <c r="RO422" s="47"/>
      <c r="RP422" s="47"/>
      <c r="RQ422" s="47"/>
      <c r="RR422" s="47"/>
      <c r="RS422" s="47"/>
      <c r="RT422" s="47"/>
      <c r="RU422" s="47"/>
      <c r="RV422" s="47"/>
      <c r="RW422" s="47"/>
      <c r="RX422" s="47"/>
      <c r="RY422" s="47"/>
      <c r="RZ422" s="47"/>
      <c r="SA422" s="47"/>
      <c r="SB422" s="47"/>
      <c r="SC422" s="47"/>
      <c r="SD422" s="47"/>
      <c r="SE422" s="47"/>
      <c r="SF422" s="47"/>
      <c r="SG422" s="47"/>
      <c r="SH422" s="47"/>
      <c r="SI422" s="47"/>
      <c r="SJ422" s="47"/>
      <c r="SK422" s="47"/>
      <c r="SL422" s="47"/>
      <c r="SM422" s="47"/>
      <c r="SN422" s="47"/>
    </row>
    <row r="423" spans="1:508" s="48" customFormat="1" ht="12.75">
      <c r="A423" s="157" t="s">
        <v>184</v>
      </c>
      <c r="B423" s="73" t="s">
        <v>185</v>
      </c>
      <c r="C423" s="35" t="s">
        <v>4</v>
      </c>
      <c r="D423" s="20">
        <f>D424+D425+D426+D427</f>
        <v>1744.08</v>
      </c>
      <c r="E423" s="20">
        <f t="shared" ref="E423" si="148">E424+E425+E426+E427</f>
        <v>104.38513999999999</v>
      </c>
      <c r="F423" s="20">
        <f>F424+F425+F426+F427</f>
        <v>104.38513999999999</v>
      </c>
      <c r="G423" s="1">
        <f>E423/D423</f>
        <v>5.9851119214714921E-2</v>
      </c>
      <c r="H423" s="94" t="s">
        <v>186</v>
      </c>
      <c r="I423" s="94" t="s">
        <v>187</v>
      </c>
      <c r="J423" s="78" t="s">
        <v>146</v>
      </c>
      <c r="K423" s="75" t="s">
        <v>9</v>
      </c>
      <c r="L423" s="75" t="s">
        <v>330</v>
      </c>
      <c r="M423" s="77">
        <v>824</v>
      </c>
      <c r="N423" s="50"/>
      <c r="O423" s="54"/>
      <c r="P423" s="51"/>
      <c r="Q423" s="51"/>
      <c r="R423" s="51"/>
      <c r="S423" s="49"/>
      <c r="T423" s="52"/>
      <c r="U423" s="53"/>
      <c r="V423" s="53"/>
      <c r="W423" s="54"/>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c r="BA423" s="47"/>
      <c r="BB423" s="47"/>
      <c r="BC423" s="47"/>
      <c r="BD423" s="47"/>
      <c r="BE423" s="47"/>
      <c r="BF423" s="47"/>
      <c r="BG423" s="47"/>
      <c r="BH423" s="47"/>
      <c r="BI423" s="47"/>
      <c r="BJ423" s="47"/>
      <c r="BK423" s="47"/>
      <c r="BL423" s="47"/>
      <c r="BM423" s="47"/>
      <c r="BN423" s="47"/>
      <c r="BO423" s="47"/>
      <c r="BP423" s="47"/>
      <c r="BQ423" s="47"/>
      <c r="BR423" s="47"/>
      <c r="BS423" s="47"/>
      <c r="BT423" s="47"/>
      <c r="BU423" s="47"/>
      <c r="BV423" s="47"/>
      <c r="BW423" s="47"/>
      <c r="BX423" s="47"/>
      <c r="BY423" s="47"/>
      <c r="BZ423" s="47"/>
      <c r="CA423" s="47"/>
      <c r="CB423" s="47"/>
      <c r="CC423" s="47"/>
      <c r="CD423" s="47"/>
      <c r="CE423" s="47"/>
      <c r="CF423" s="47"/>
      <c r="CG423" s="47"/>
      <c r="CH423" s="47"/>
      <c r="CI423" s="47"/>
      <c r="CJ423" s="47"/>
      <c r="CK423" s="47"/>
      <c r="CL423" s="47"/>
      <c r="CM423" s="47"/>
      <c r="CN423" s="47"/>
      <c r="CO423" s="47"/>
      <c r="CP423" s="47"/>
      <c r="CQ423" s="47"/>
      <c r="CR423" s="47"/>
      <c r="CS423" s="47"/>
      <c r="CT423" s="47"/>
      <c r="CU423" s="47"/>
      <c r="CV423" s="47"/>
      <c r="CW423" s="47"/>
      <c r="CX423" s="47"/>
      <c r="CY423" s="47"/>
      <c r="CZ423" s="47"/>
      <c r="DA423" s="47"/>
      <c r="DB423" s="47"/>
      <c r="DC423" s="47"/>
      <c r="DD423" s="47"/>
      <c r="DE423" s="47"/>
      <c r="DF423" s="47"/>
      <c r="DG423" s="47"/>
      <c r="DH423" s="47"/>
      <c r="DI423" s="47"/>
      <c r="DJ423" s="47"/>
      <c r="DK423" s="47"/>
      <c r="DL423" s="47"/>
      <c r="DM423" s="47"/>
      <c r="DN423" s="47"/>
      <c r="DO423" s="47"/>
      <c r="DP423" s="47"/>
      <c r="DQ423" s="47"/>
      <c r="DR423" s="47"/>
      <c r="DS423" s="47"/>
      <c r="DT423" s="47"/>
      <c r="DU423" s="47"/>
      <c r="DV423" s="47"/>
      <c r="DW423" s="47"/>
      <c r="DX423" s="47"/>
      <c r="DY423" s="47"/>
      <c r="DZ423" s="47"/>
      <c r="EA423" s="47"/>
      <c r="EB423" s="47"/>
      <c r="EC423" s="47"/>
      <c r="ED423" s="47"/>
      <c r="EE423" s="47"/>
      <c r="EF423" s="47"/>
      <c r="EG423" s="47"/>
      <c r="EH423" s="47"/>
      <c r="EI423" s="47"/>
      <c r="EJ423" s="47"/>
      <c r="EK423" s="47"/>
      <c r="EL423" s="47"/>
      <c r="EM423" s="47"/>
      <c r="EN423" s="47"/>
      <c r="EO423" s="47"/>
      <c r="EP423" s="47"/>
      <c r="EQ423" s="47"/>
      <c r="ER423" s="47"/>
      <c r="ES423" s="47"/>
      <c r="ET423" s="47"/>
      <c r="EU423" s="47"/>
      <c r="EV423" s="47"/>
      <c r="EW423" s="47"/>
      <c r="EX423" s="47"/>
      <c r="EY423" s="47"/>
      <c r="EZ423" s="47"/>
      <c r="FA423" s="47"/>
      <c r="FB423" s="47"/>
      <c r="FC423" s="47"/>
      <c r="FD423" s="47"/>
      <c r="FE423" s="47"/>
      <c r="FF423" s="47"/>
      <c r="FG423" s="47"/>
      <c r="FH423" s="47"/>
      <c r="FI423" s="47"/>
      <c r="FJ423" s="47"/>
      <c r="FK423" s="47"/>
      <c r="FL423" s="47"/>
      <c r="FM423" s="47"/>
      <c r="FN423" s="47"/>
      <c r="FO423" s="47"/>
      <c r="FP423" s="47"/>
      <c r="FQ423" s="47"/>
      <c r="FR423" s="47"/>
      <c r="FS423" s="47"/>
      <c r="FT423" s="47"/>
      <c r="FU423" s="47"/>
      <c r="FV423" s="47"/>
      <c r="FW423" s="47"/>
      <c r="FX423" s="47"/>
      <c r="FY423" s="47"/>
      <c r="FZ423" s="47"/>
      <c r="GA423" s="47"/>
      <c r="GB423" s="47"/>
      <c r="GC423" s="47"/>
      <c r="GD423" s="47"/>
      <c r="GE423" s="47"/>
      <c r="GF423" s="47"/>
      <c r="GG423" s="47"/>
      <c r="GH423" s="47"/>
      <c r="GI423" s="47"/>
      <c r="GJ423" s="47"/>
      <c r="GK423" s="47"/>
      <c r="GL423" s="47"/>
      <c r="GM423" s="47"/>
      <c r="GN423" s="47"/>
      <c r="GO423" s="47"/>
      <c r="GP423" s="47"/>
      <c r="GQ423" s="47"/>
      <c r="GR423" s="47"/>
      <c r="GS423" s="47"/>
      <c r="GT423" s="47"/>
      <c r="GU423" s="47"/>
      <c r="GV423" s="47"/>
      <c r="GW423" s="47"/>
      <c r="GX423" s="47"/>
      <c r="GY423" s="47"/>
      <c r="GZ423" s="47"/>
      <c r="HA423" s="47"/>
      <c r="HB423" s="47"/>
      <c r="HC423" s="47"/>
      <c r="HD423" s="47"/>
      <c r="HE423" s="47"/>
      <c r="HF423" s="47"/>
      <c r="HG423" s="47"/>
      <c r="HH423" s="47"/>
      <c r="HI423" s="47"/>
      <c r="HJ423" s="47"/>
      <c r="HK423" s="47"/>
      <c r="HL423" s="47"/>
      <c r="HM423" s="47"/>
      <c r="HN423" s="47"/>
      <c r="HO423" s="47"/>
      <c r="HP423" s="47"/>
      <c r="HQ423" s="47"/>
      <c r="HR423" s="47"/>
      <c r="HS423" s="47"/>
      <c r="HT423" s="47"/>
      <c r="HU423" s="47"/>
      <c r="HV423" s="47"/>
      <c r="HW423" s="47"/>
      <c r="HX423" s="47"/>
      <c r="HY423" s="47"/>
      <c r="HZ423" s="47"/>
      <c r="IA423" s="47"/>
      <c r="IB423" s="47"/>
      <c r="IC423" s="47"/>
      <c r="ID423" s="47"/>
      <c r="IE423" s="47"/>
      <c r="IF423" s="47"/>
      <c r="IG423" s="47"/>
      <c r="IH423" s="47"/>
      <c r="II423" s="47"/>
      <c r="IJ423" s="47"/>
      <c r="IK423" s="47"/>
      <c r="IL423" s="47"/>
      <c r="IM423" s="47"/>
      <c r="IN423" s="47"/>
      <c r="IO423" s="47"/>
      <c r="IP423" s="47"/>
      <c r="IQ423" s="47"/>
      <c r="IR423" s="47"/>
      <c r="IS423" s="47"/>
      <c r="IT423" s="47"/>
      <c r="IU423" s="47"/>
      <c r="IV423" s="47"/>
      <c r="IW423" s="47"/>
      <c r="IX423" s="47"/>
      <c r="IY423" s="47"/>
      <c r="IZ423" s="47"/>
      <c r="JA423" s="47"/>
      <c r="JB423" s="47"/>
      <c r="JC423" s="47"/>
      <c r="JD423" s="47"/>
      <c r="JE423" s="47"/>
      <c r="JF423" s="47"/>
      <c r="JG423" s="47"/>
      <c r="JH423" s="47"/>
      <c r="JI423" s="47"/>
      <c r="JJ423" s="47"/>
      <c r="JK423" s="47"/>
      <c r="JL423" s="47"/>
      <c r="JM423" s="47"/>
      <c r="JN423" s="47"/>
      <c r="JO423" s="47"/>
      <c r="JP423" s="47"/>
      <c r="JQ423" s="47"/>
      <c r="JR423" s="47"/>
      <c r="JS423" s="47"/>
      <c r="JT423" s="47"/>
      <c r="JU423" s="47"/>
      <c r="JV423" s="47"/>
      <c r="JW423" s="47"/>
      <c r="JX423" s="47"/>
      <c r="JY423" s="47"/>
      <c r="JZ423" s="47"/>
      <c r="KA423" s="47"/>
      <c r="KB423" s="47"/>
      <c r="KC423" s="47"/>
      <c r="KD423" s="47"/>
      <c r="KE423" s="47"/>
      <c r="KF423" s="47"/>
      <c r="KG423" s="47"/>
      <c r="KH423" s="47"/>
      <c r="KI423" s="47"/>
      <c r="KJ423" s="47"/>
      <c r="KK423" s="47"/>
      <c r="KL423" s="47"/>
      <c r="KM423" s="47"/>
      <c r="KN423" s="47"/>
      <c r="KO423" s="47"/>
      <c r="KP423" s="47"/>
      <c r="KQ423" s="47"/>
      <c r="KR423" s="47"/>
      <c r="KS423" s="47"/>
      <c r="KT423" s="47"/>
      <c r="KU423" s="47"/>
      <c r="KV423" s="47"/>
      <c r="KW423" s="47"/>
      <c r="KX423" s="47"/>
      <c r="KY423" s="47"/>
      <c r="KZ423" s="47"/>
      <c r="LA423" s="47"/>
      <c r="LB423" s="47"/>
      <c r="LC423" s="47"/>
      <c r="LD423" s="47"/>
      <c r="LE423" s="47"/>
      <c r="LF423" s="47"/>
      <c r="LG423" s="47"/>
      <c r="LH423" s="47"/>
      <c r="LI423" s="47"/>
      <c r="LJ423" s="47"/>
      <c r="LK423" s="47"/>
      <c r="LL423" s="47"/>
      <c r="LM423" s="47"/>
      <c r="LN423" s="47"/>
      <c r="LO423" s="47"/>
      <c r="LP423" s="47"/>
      <c r="LQ423" s="47"/>
      <c r="LR423" s="47"/>
      <c r="LS423" s="47"/>
      <c r="LT423" s="47"/>
      <c r="LU423" s="47"/>
      <c r="LV423" s="47"/>
      <c r="LW423" s="47"/>
      <c r="LX423" s="47"/>
      <c r="LY423" s="47"/>
      <c r="LZ423" s="47"/>
      <c r="MA423" s="47"/>
      <c r="MB423" s="47"/>
      <c r="MC423" s="47"/>
      <c r="MD423" s="47"/>
      <c r="ME423" s="47"/>
      <c r="MF423" s="47"/>
      <c r="MG423" s="47"/>
      <c r="MH423" s="47"/>
      <c r="MI423" s="47"/>
      <c r="MJ423" s="47"/>
      <c r="MK423" s="47"/>
      <c r="ML423" s="47"/>
      <c r="MM423" s="47"/>
      <c r="MN423" s="47"/>
      <c r="MO423" s="47"/>
      <c r="MP423" s="47"/>
      <c r="MQ423" s="47"/>
      <c r="MR423" s="47"/>
      <c r="MS423" s="47"/>
      <c r="MT423" s="47"/>
      <c r="MU423" s="47"/>
      <c r="MV423" s="47"/>
      <c r="MW423" s="47"/>
      <c r="MX423" s="47"/>
      <c r="MY423" s="47"/>
      <c r="MZ423" s="47"/>
      <c r="NA423" s="47"/>
      <c r="NB423" s="47"/>
      <c r="NC423" s="47"/>
      <c r="ND423" s="47"/>
      <c r="NE423" s="47"/>
      <c r="NF423" s="47"/>
      <c r="NG423" s="47"/>
      <c r="NH423" s="47"/>
      <c r="NI423" s="47"/>
      <c r="NJ423" s="47"/>
      <c r="NK423" s="47"/>
      <c r="NL423" s="47"/>
      <c r="NM423" s="47"/>
      <c r="NN423" s="47"/>
      <c r="NO423" s="47"/>
      <c r="NP423" s="47"/>
      <c r="NQ423" s="47"/>
      <c r="NR423" s="47"/>
      <c r="NS423" s="47"/>
      <c r="NT423" s="47"/>
      <c r="NU423" s="47"/>
      <c r="NV423" s="47"/>
      <c r="NW423" s="47"/>
      <c r="NX423" s="47"/>
      <c r="NY423" s="47"/>
      <c r="NZ423" s="47"/>
      <c r="OA423" s="47"/>
      <c r="OB423" s="47"/>
      <c r="OC423" s="47"/>
      <c r="OD423" s="47"/>
      <c r="OE423" s="47"/>
      <c r="OF423" s="47"/>
      <c r="OG423" s="47"/>
      <c r="OH423" s="47"/>
      <c r="OI423" s="47"/>
      <c r="OJ423" s="47"/>
      <c r="OK423" s="47"/>
      <c r="OL423" s="47"/>
      <c r="OM423" s="47"/>
      <c r="ON423" s="47"/>
      <c r="OO423" s="47"/>
      <c r="OP423" s="47"/>
      <c r="OQ423" s="47"/>
      <c r="OR423" s="47"/>
      <c r="OS423" s="47"/>
      <c r="OT423" s="47"/>
      <c r="OU423" s="47"/>
      <c r="OV423" s="47"/>
      <c r="OW423" s="47"/>
      <c r="OX423" s="47"/>
      <c r="OY423" s="47"/>
      <c r="OZ423" s="47"/>
      <c r="PA423" s="47"/>
      <c r="PB423" s="47"/>
      <c r="PC423" s="47"/>
      <c r="PD423" s="47"/>
      <c r="PE423" s="47"/>
      <c r="PF423" s="47"/>
      <c r="PG423" s="47"/>
      <c r="PH423" s="47"/>
      <c r="PI423" s="47"/>
      <c r="PJ423" s="47"/>
      <c r="PK423" s="47"/>
      <c r="PL423" s="47"/>
      <c r="PM423" s="47"/>
      <c r="PN423" s="47"/>
      <c r="PO423" s="47"/>
      <c r="PP423" s="47"/>
      <c r="PQ423" s="47"/>
      <c r="PR423" s="47"/>
      <c r="PS423" s="47"/>
      <c r="PT423" s="47"/>
      <c r="PU423" s="47"/>
      <c r="PV423" s="47"/>
      <c r="PW423" s="47"/>
      <c r="PX423" s="47"/>
      <c r="PY423" s="47"/>
      <c r="PZ423" s="47"/>
      <c r="QA423" s="47"/>
      <c r="QB423" s="47"/>
      <c r="QC423" s="47"/>
      <c r="QD423" s="47"/>
      <c r="QE423" s="47"/>
      <c r="QF423" s="47"/>
      <c r="QG423" s="47"/>
      <c r="QH423" s="47"/>
      <c r="QI423" s="47"/>
      <c r="QJ423" s="47"/>
      <c r="QK423" s="47"/>
      <c r="QL423" s="47"/>
      <c r="QM423" s="47"/>
      <c r="QN423" s="47"/>
      <c r="QO423" s="47"/>
      <c r="QP423" s="47"/>
      <c r="QQ423" s="47"/>
      <c r="QR423" s="47"/>
      <c r="QS423" s="47"/>
      <c r="QT423" s="47"/>
      <c r="QU423" s="47"/>
      <c r="QV423" s="47"/>
      <c r="QW423" s="47"/>
      <c r="QX423" s="47"/>
      <c r="QY423" s="47"/>
      <c r="QZ423" s="47"/>
      <c r="RA423" s="47"/>
      <c r="RB423" s="47"/>
      <c r="RC423" s="47"/>
      <c r="RD423" s="47"/>
      <c r="RE423" s="47"/>
      <c r="RF423" s="47"/>
      <c r="RG423" s="47"/>
      <c r="RH423" s="47"/>
      <c r="RI423" s="47"/>
      <c r="RJ423" s="47"/>
      <c r="RK423" s="47"/>
      <c r="RL423" s="47"/>
      <c r="RM423" s="47"/>
      <c r="RN423" s="47"/>
      <c r="RO423" s="47"/>
      <c r="RP423" s="47"/>
      <c r="RQ423" s="47"/>
      <c r="RR423" s="47"/>
      <c r="RS423" s="47"/>
      <c r="RT423" s="47"/>
      <c r="RU423" s="47"/>
      <c r="RV423" s="47"/>
      <c r="RW423" s="47"/>
      <c r="RX423" s="47"/>
      <c r="RY423" s="47"/>
      <c r="RZ423" s="47"/>
      <c r="SA423" s="47"/>
      <c r="SB423" s="47"/>
      <c r="SC423" s="47"/>
      <c r="SD423" s="47"/>
      <c r="SE423" s="47"/>
      <c r="SF423" s="47"/>
      <c r="SG423" s="47"/>
      <c r="SH423" s="47"/>
      <c r="SI423" s="47"/>
      <c r="SJ423" s="47"/>
      <c r="SK423" s="47"/>
      <c r="SL423" s="47"/>
      <c r="SM423" s="47"/>
      <c r="SN423" s="47"/>
    </row>
    <row r="424" spans="1:508" s="48" customFormat="1" ht="12.75">
      <c r="A424" s="157"/>
      <c r="B424" s="73"/>
      <c r="C424" s="35" t="s">
        <v>5</v>
      </c>
      <c r="D424" s="20">
        <v>1744.08</v>
      </c>
      <c r="E424" s="20">
        <f>104385.14/1000</f>
        <v>104.38513999999999</v>
      </c>
      <c r="F424" s="20">
        <f>E424</f>
        <v>104.38513999999999</v>
      </c>
      <c r="G424" s="1">
        <f>E424/D424</f>
        <v>5.9851119214714921E-2</v>
      </c>
      <c r="H424" s="85"/>
      <c r="I424" s="85"/>
      <c r="J424" s="79"/>
      <c r="K424" s="75"/>
      <c r="L424" s="75"/>
      <c r="M424" s="77"/>
      <c r="N424" s="50"/>
      <c r="O424" s="54"/>
      <c r="P424" s="51"/>
      <c r="Q424" s="51"/>
      <c r="R424" s="51"/>
      <c r="S424" s="49"/>
      <c r="T424" s="52"/>
      <c r="U424" s="53"/>
      <c r="V424" s="53"/>
      <c r="W424" s="54"/>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c r="BA424" s="47"/>
      <c r="BB424" s="47"/>
      <c r="BC424" s="47"/>
      <c r="BD424" s="47"/>
      <c r="BE424" s="47"/>
      <c r="BF424" s="47"/>
      <c r="BG424" s="47"/>
      <c r="BH424" s="47"/>
      <c r="BI424" s="47"/>
      <c r="BJ424" s="47"/>
      <c r="BK424" s="47"/>
      <c r="BL424" s="47"/>
      <c r="BM424" s="47"/>
      <c r="BN424" s="47"/>
      <c r="BO424" s="47"/>
      <c r="BP424" s="47"/>
      <c r="BQ424" s="47"/>
      <c r="BR424" s="47"/>
      <c r="BS424" s="47"/>
      <c r="BT424" s="47"/>
      <c r="BU424" s="47"/>
      <c r="BV424" s="47"/>
      <c r="BW424" s="47"/>
      <c r="BX424" s="47"/>
      <c r="BY424" s="47"/>
      <c r="BZ424" s="47"/>
      <c r="CA424" s="47"/>
      <c r="CB424" s="47"/>
      <c r="CC424" s="47"/>
      <c r="CD424" s="47"/>
      <c r="CE424" s="47"/>
      <c r="CF424" s="47"/>
      <c r="CG424" s="47"/>
      <c r="CH424" s="47"/>
      <c r="CI424" s="47"/>
      <c r="CJ424" s="47"/>
      <c r="CK424" s="47"/>
      <c r="CL424" s="47"/>
      <c r="CM424" s="47"/>
      <c r="CN424" s="47"/>
      <c r="CO424" s="47"/>
      <c r="CP424" s="47"/>
      <c r="CQ424" s="47"/>
      <c r="CR424" s="47"/>
      <c r="CS424" s="47"/>
      <c r="CT424" s="47"/>
      <c r="CU424" s="47"/>
      <c r="CV424" s="47"/>
      <c r="CW424" s="47"/>
      <c r="CX424" s="47"/>
      <c r="CY424" s="47"/>
      <c r="CZ424" s="47"/>
      <c r="DA424" s="47"/>
      <c r="DB424" s="47"/>
      <c r="DC424" s="47"/>
      <c r="DD424" s="47"/>
      <c r="DE424" s="47"/>
      <c r="DF424" s="47"/>
      <c r="DG424" s="47"/>
      <c r="DH424" s="47"/>
      <c r="DI424" s="47"/>
      <c r="DJ424" s="47"/>
      <c r="DK424" s="47"/>
      <c r="DL424" s="47"/>
      <c r="DM424" s="47"/>
      <c r="DN424" s="47"/>
      <c r="DO424" s="47"/>
      <c r="DP424" s="47"/>
      <c r="DQ424" s="47"/>
      <c r="DR424" s="47"/>
      <c r="DS424" s="47"/>
      <c r="DT424" s="47"/>
      <c r="DU424" s="47"/>
      <c r="DV424" s="47"/>
      <c r="DW424" s="47"/>
      <c r="DX424" s="47"/>
      <c r="DY424" s="47"/>
      <c r="DZ424" s="47"/>
      <c r="EA424" s="47"/>
      <c r="EB424" s="47"/>
      <c r="EC424" s="47"/>
      <c r="ED424" s="47"/>
      <c r="EE424" s="47"/>
      <c r="EF424" s="47"/>
      <c r="EG424" s="47"/>
      <c r="EH424" s="47"/>
      <c r="EI424" s="47"/>
      <c r="EJ424" s="47"/>
      <c r="EK424" s="47"/>
      <c r="EL424" s="47"/>
      <c r="EM424" s="47"/>
      <c r="EN424" s="47"/>
      <c r="EO424" s="47"/>
      <c r="EP424" s="47"/>
      <c r="EQ424" s="47"/>
      <c r="ER424" s="47"/>
      <c r="ES424" s="47"/>
      <c r="ET424" s="47"/>
      <c r="EU424" s="47"/>
      <c r="EV424" s="47"/>
      <c r="EW424" s="47"/>
      <c r="EX424" s="47"/>
      <c r="EY424" s="47"/>
      <c r="EZ424" s="47"/>
      <c r="FA424" s="47"/>
      <c r="FB424" s="47"/>
      <c r="FC424" s="47"/>
      <c r="FD424" s="47"/>
      <c r="FE424" s="47"/>
      <c r="FF424" s="47"/>
      <c r="FG424" s="47"/>
      <c r="FH424" s="47"/>
      <c r="FI424" s="47"/>
      <c r="FJ424" s="47"/>
      <c r="FK424" s="47"/>
      <c r="FL424" s="47"/>
      <c r="FM424" s="47"/>
      <c r="FN424" s="47"/>
      <c r="FO424" s="47"/>
      <c r="FP424" s="47"/>
      <c r="FQ424" s="47"/>
      <c r="FR424" s="47"/>
      <c r="FS424" s="47"/>
      <c r="FT424" s="47"/>
      <c r="FU424" s="47"/>
      <c r="FV424" s="47"/>
      <c r="FW424" s="47"/>
      <c r="FX424" s="47"/>
      <c r="FY424" s="47"/>
      <c r="FZ424" s="47"/>
      <c r="GA424" s="47"/>
      <c r="GB424" s="47"/>
      <c r="GC424" s="47"/>
      <c r="GD424" s="47"/>
      <c r="GE424" s="47"/>
      <c r="GF424" s="47"/>
      <c r="GG424" s="47"/>
      <c r="GH424" s="47"/>
      <c r="GI424" s="47"/>
      <c r="GJ424" s="47"/>
      <c r="GK424" s="47"/>
      <c r="GL424" s="47"/>
      <c r="GM424" s="47"/>
      <c r="GN424" s="47"/>
      <c r="GO424" s="47"/>
      <c r="GP424" s="47"/>
      <c r="GQ424" s="47"/>
      <c r="GR424" s="47"/>
      <c r="GS424" s="47"/>
      <c r="GT424" s="47"/>
      <c r="GU424" s="47"/>
      <c r="GV424" s="47"/>
      <c r="GW424" s="47"/>
      <c r="GX424" s="47"/>
      <c r="GY424" s="47"/>
      <c r="GZ424" s="47"/>
      <c r="HA424" s="47"/>
      <c r="HB424" s="47"/>
      <c r="HC424" s="47"/>
      <c r="HD424" s="47"/>
      <c r="HE424" s="47"/>
      <c r="HF424" s="47"/>
      <c r="HG424" s="47"/>
      <c r="HH424" s="47"/>
      <c r="HI424" s="47"/>
      <c r="HJ424" s="47"/>
      <c r="HK424" s="47"/>
      <c r="HL424" s="47"/>
      <c r="HM424" s="47"/>
      <c r="HN424" s="47"/>
      <c r="HO424" s="47"/>
      <c r="HP424" s="47"/>
      <c r="HQ424" s="47"/>
      <c r="HR424" s="47"/>
      <c r="HS424" s="47"/>
      <c r="HT424" s="47"/>
      <c r="HU424" s="47"/>
      <c r="HV424" s="47"/>
      <c r="HW424" s="47"/>
      <c r="HX424" s="47"/>
      <c r="HY424" s="47"/>
      <c r="HZ424" s="47"/>
      <c r="IA424" s="47"/>
      <c r="IB424" s="47"/>
      <c r="IC424" s="47"/>
      <c r="ID424" s="47"/>
      <c r="IE424" s="47"/>
      <c r="IF424" s="47"/>
      <c r="IG424" s="47"/>
      <c r="IH424" s="47"/>
      <c r="II424" s="47"/>
      <c r="IJ424" s="47"/>
      <c r="IK424" s="47"/>
      <c r="IL424" s="47"/>
      <c r="IM424" s="47"/>
      <c r="IN424" s="47"/>
      <c r="IO424" s="47"/>
      <c r="IP424" s="47"/>
      <c r="IQ424" s="47"/>
      <c r="IR424" s="47"/>
      <c r="IS424" s="47"/>
      <c r="IT424" s="47"/>
      <c r="IU424" s="47"/>
      <c r="IV424" s="47"/>
      <c r="IW424" s="47"/>
      <c r="IX424" s="47"/>
      <c r="IY424" s="47"/>
      <c r="IZ424" s="47"/>
      <c r="JA424" s="47"/>
      <c r="JB424" s="47"/>
      <c r="JC424" s="47"/>
      <c r="JD424" s="47"/>
      <c r="JE424" s="47"/>
      <c r="JF424" s="47"/>
      <c r="JG424" s="47"/>
      <c r="JH424" s="47"/>
      <c r="JI424" s="47"/>
      <c r="JJ424" s="47"/>
      <c r="JK424" s="47"/>
      <c r="JL424" s="47"/>
      <c r="JM424" s="47"/>
      <c r="JN424" s="47"/>
      <c r="JO424" s="47"/>
      <c r="JP424" s="47"/>
      <c r="JQ424" s="47"/>
      <c r="JR424" s="47"/>
      <c r="JS424" s="47"/>
      <c r="JT424" s="47"/>
      <c r="JU424" s="47"/>
      <c r="JV424" s="47"/>
      <c r="JW424" s="47"/>
      <c r="JX424" s="47"/>
      <c r="JY424" s="47"/>
      <c r="JZ424" s="47"/>
      <c r="KA424" s="47"/>
      <c r="KB424" s="47"/>
      <c r="KC424" s="47"/>
      <c r="KD424" s="47"/>
      <c r="KE424" s="47"/>
      <c r="KF424" s="47"/>
      <c r="KG424" s="47"/>
      <c r="KH424" s="47"/>
      <c r="KI424" s="47"/>
      <c r="KJ424" s="47"/>
      <c r="KK424" s="47"/>
      <c r="KL424" s="47"/>
      <c r="KM424" s="47"/>
      <c r="KN424" s="47"/>
      <c r="KO424" s="47"/>
      <c r="KP424" s="47"/>
      <c r="KQ424" s="47"/>
      <c r="KR424" s="47"/>
      <c r="KS424" s="47"/>
      <c r="KT424" s="47"/>
      <c r="KU424" s="47"/>
      <c r="KV424" s="47"/>
      <c r="KW424" s="47"/>
      <c r="KX424" s="47"/>
      <c r="KY424" s="47"/>
      <c r="KZ424" s="47"/>
      <c r="LA424" s="47"/>
      <c r="LB424" s="47"/>
      <c r="LC424" s="47"/>
      <c r="LD424" s="47"/>
      <c r="LE424" s="47"/>
      <c r="LF424" s="47"/>
      <c r="LG424" s="47"/>
      <c r="LH424" s="47"/>
      <c r="LI424" s="47"/>
      <c r="LJ424" s="47"/>
      <c r="LK424" s="47"/>
      <c r="LL424" s="47"/>
      <c r="LM424" s="47"/>
      <c r="LN424" s="47"/>
      <c r="LO424" s="47"/>
      <c r="LP424" s="47"/>
      <c r="LQ424" s="47"/>
      <c r="LR424" s="47"/>
      <c r="LS424" s="47"/>
      <c r="LT424" s="47"/>
      <c r="LU424" s="47"/>
      <c r="LV424" s="47"/>
      <c r="LW424" s="47"/>
      <c r="LX424" s="47"/>
      <c r="LY424" s="47"/>
      <c r="LZ424" s="47"/>
      <c r="MA424" s="47"/>
      <c r="MB424" s="47"/>
      <c r="MC424" s="47"/>
      <c r="MD424" s="47"/>
      <c r="ME424" s="47"/>
      <c r="MF424" s="47"/>
      <c r="MG424" s="47"/>
      <c r="MH424" s="47"/>
      <c r="MI424" s="47"/>
      <c r="MJ424" s="47"/>
      <c r="MK424" s="47"/>
      <c r="ML424" s="47"/>
      <c r="MM424" s="47"/>
      <c r="MN424" s="47"/>
      <c r="MO424" s="47"/>
      <c r="MP424" s="47"/>
      <c r="MQ424" s="47"/>
      <c r="MR424" s="47"/>
      <c r="MS424" s="47"/>
      <c r="MT424" s="47"/>
      <c r="MU424" s="47"/>
      <c r="MV424" s="47"/>
      <c r="MW424" s="47"/>
      <c r="MX424" s="47"/>
      <c r="MY424" s="47"/>
      <c r="MZ424" s="47"/>
      <c r="NA424" s="47"/>
      <c r="NB424" s="47"/>
      <c r="NC424" s="47"/>
      <c r="ND424" s="47"/>
      <c r="NE424" s="47"/>
      <c r="NF424" s="47"/>
      <c r="NG424" s="47"/>
      <c r="NH424" s="47"/>
      <c r="NI424" s="47"/>
      <c r="NJ424" s="47"/>
      <c r="NK424" s="47"/>
      <c r="NL424" s="47"/>
      <c r="NM424" s="47"/>
      <c r="NN424" s="47"/>
      <c r="NO424" s="47"/>
      <c r="NP424" s="47"/>
      <c r="NQ424" s="47"/>
      <c r="NR424" s="47"/>
      <c r="NS424" s="47"/>
      <c r="NT424" s="47"/>
      <c r="NU424" s="47"/>
      <c r="NV424" s="47"/>
      <c r="NW424" s="47"/>
      <c r="NX424" s="47"/>
      <c r="NY424" s="47"/>
      <c r="NZ424" s="47"/>
      <c r="OA424" s="47"/>
      <c r="OB424" s="47"/>
      <c r="OC424" s="47"/>
      <c r="OD424" s="47"/>
      <c r="OE424" s="47"/>
      <c r="OF424" s="47"/>
      <c r="OG424" s="47"/>
      <c r="OH424" s="47"/>
      <c r="OI424" s="47"/>
      <c r="OJ424" s="47"/>
      <c r="OK424" s="47"/>
      <c r="OL424" s="47"/>
      <c r="OM424" s="47"/>
      <c r="ON424" s="47"/>
      <c r="OO424" s="47"/>
      <c r="OP424" s="47"/>
      <c r="OQ424" s="47"/>
      <c r="OR424" s="47"/>
      <c r="OS424" s="47"/>
      <c r="OT424" s="47"/>
      <c r="OU424" s="47"/>
      <c r="OV424" s="47"/>
      <c r="OW424" s="47"/>
      <c r="OX424" s="47"/>
      <c r="OY424" s="47"/>
      <c r="OZ424" s="47"/>
      <c r="PA424" s="47"/>
      <c r="PB424" s="47"/>
      <c r="PC424" s="47"/>
      <c r="PD424" s="47"/>
      <c r="PE424" s="47"/>
      <c r="PF424" s="47"/>
      <c r="PG424" s="47"/>
      <c r="PH424" s="47"/>
      <c r="PI424" s="47"/>
      <c r="PJ424" s="47"/>
      <c r="PK424" s="47"/>
      <c r="PL424" s="47"/>
      <c r="PM424" s="47"/>
      <c r="PN424" s="47"/>
      <c r="PO424" s="47"/>
      <c r="PP424" s="47"/>
      <c r="PQ424" s="47"/>
      <c r="PR424" s="47"/>
      <c r="PS424" s="47"/>
      <c r="PT424" s="47"/>
      <c r="PU424" s="47"/>
      <c r="PV424" s="47"/>
      <c r="PW424" s="47"/>
      <c r="PX424" s="47"/>
      <c r="PY424" s="47"/>
      <c r="PZ424" s="47"/>
      <c r="QA424" s="47"/>
      <c r="QB424" s="47"/>
      <c r="QC424" s="47"/>
      <c r="QD424" s="47"/>
      <c r="QE424" s="47"/>
      <c r="QF424" s="47"/>
      <c r="QG424" s="47"/>
      <c r="QH424" s="47"/>
      <c r="QI424" s="47"/>
      <c r="QJ424" s="47"/>
      <c r="QK424" s="47"/>
      <c r="QL424" s="47"/>
      <c r="QM424" s="47"/>
      <c r="QN424" s="47"/>
      <c r="QO424" s="47"/>
      <c r="QP424" s="47"/>
      <c r="QQ424" s="47"/>
      <c r="QR424" s="47"/>
      <c r="QS424" s="47"/>
      <c r="QT424" s="47"/>
      <c r="QU424" s="47"/>
      <c r="QV424" s="47"/>
      <c r="QW424" s="47"/>
      <c r="QX424" s="47"/>
      <c r="QY424" s="47"/>
      <c r="QZ424" s="47"/>
      <c r="RA424" s="47"/>
      <c r="RB424" s="47"/>
      <c r="RC424" s="47"/>
      <c r="RD424" s="47"/>
      <c r="RE424" s="47"/>
      <c r="RF424" s="47"/>
      <c r="RG424" s="47"/>
      <c r="RH424" s="47"/>
      <c r="RI424" s="47"/>
      <c r="RJ424" s="47"/>
      <c r="RK424" s="47"/>
      <c r="RL424" s="47"/>
      <c r="RM424" s="47"/>
      <c r="RN424" s="47"/>
      <c r="RO424" s="47"/>
      <c r="RP424" s="47"/>
      <c r="RQ424" s="47"/>
      <c r="RR424" s="47"/>
      <c r="RS424" s="47"/>
      <c r="RT424" s="47"/>
      <c r="RU424" s="47"/>
      <c r="RV424" s="47"/>
      <c r="RW424" s="47"/>
      <c r="RX424" s="47"/>
      <c r="RY424" s="47"/>
      <c r="RZ424" s="47"/>
      <c r="SA424" s="47"/>
      <c r="SB424" s="47"/>
      <c r="SC424" s="47"/>
      <c r="SD424" s="47"/>
      <c r="SE424" s="47"/>
      <c r="SF424" s="47"/>
      <c r="SG424" s="47"/>
      <c r="SH424" s="47"/>
      <c r="SI424" s="47"/>
      <c r="SJ424" s="47"/>
      <c r="SK424" s="47"/>
      <c r="SL424" s="47"/>
      <c r="SM424" s="47"/>
      <c r="SN424" s="47"/>
    </row>
    <row r="425" spans="1:508" s="48" customFormat="1" ht="12.75">
      <c r="A425" s="157"/>
      <c r="B425" s="73"/>
      <c r="C425" s="35" t="s">
        <v>6</v>
      </c>
      <c r="D425" s="20">
        <v>0</v>
      </c>
      <c r="E425" s="20">
        <v>0</v>
      </c>
      <c r="F425" s="20">
        <v>0</v>
      </c>
      <c r="G425" s="1">
        <v>0</v>
      </c>
      <c r="H425" s="85"/>
      <c r="I425" s="85"/>
      <c r="J425" s="79"/>
      <c r="K425" s="75"/>
      <c r="L425" s="75"/>
      <c r="M425" s="77"/>
      <c r="N425" s="50"/>
      <c r="O425" s="54"/>
      <c r="P425" s="51"/>
      <c r="Q425" s="51"/>
      <c r="R425" s="51"/>
      <c r="S425" s="49"/>
      <c r="T425" s="52"/>
      <c r="U425" s="53"/>
      <c r="V425" s="53"/>
      <c r="W425" s="54"/>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c r="BC425" s="47"/>
      <c r="BD425" s="47"/>
      <c r="BE425" s="47"/>
      <c r="BF425" s="47"/>
      <c r="BG425" s="47"/>
      <c r="BH425" s="47"/>
      <c r="BI425" s="47"/>
      <c r="BJ425" s="47"/>
      <c r="BK425" s="47"/>
      <c r="BL425" s="47"/>
      <c r="BM425" s="47"/>
      <c r="BN425" s="47"/>
      <c r="BO425" s="47"/>
      <c r="BP425" s="47"/>
      <c r="BQ425" s="47"/>
      <c r="BR425" s="47"/>
      <c r="BS425" s="47"/>
      <c r="BT425" s="47"/>
      <c r="BU425" s="47"/>
      <c r="BV425" s="47"/>
      <c r="BW425" s="47"/>
      <c r="BX425" s="47"/>
      <c r="BY425" s="47"/>
      <c r="BZ425" s="47"/>
      <c r="CA425" s="47"/>
      <c r="CB425" s="47"/>
      <c r="CC425" s="47"/>
      <c r="CD425" s="47"/>
      <c r="CE425" s="47"/>
      <c r="CF425" s="47"/>
      <c r="CG425" s="47"/>
      <c r="CH425" s="47"/>
      <c r="CI425" s="47"/>
      <c r="CJ425" s="47"/>
      <c r="CK425" s="47"/>
      <c r="CL425" s="47"/>
      <c r="CM425" s="47"/>
      <c r="CN425" s="47"/>
      <c r="CO425" s="47"/>
      <c r="CP425" s="47"/>
      <c r="CQ425" s="47"/>
      <c r="CR425" s="47"/>
      <c r="CS425" s="47"/>
      <c r="CT425" s="47"/>
      <c r="CU425" s="47"/>
      <c r="CV425" s="47"/>
      <c r="CW425" s="47"/>
      <c r="CX425" s="47"/>
      <c r="CY425" s="47"/>
      <c r="CZ425" s="47"/>
      <c r="DA425" s="47"/>
      <c r="DB425" s="47"/>
      <c r="DC425" s="47"/>
      <c r="DD425" s="47"/>
      <c r="DE425" s="47"/>
      <c r="DF425" s="47"/>
      <c r="DG425" s="47"/>
      <c r="DH425" s="47"/>
      <c r="DI425" s="47"/>
      <c r="DJ425" s="47"/>
      <c r="DK425" s="47"/>
      <c r="DL425" s="47"/>
      <c r="DM425" s="47"/>
      <c r="DN425" s="47"/>
      <c r="DO425" s="47"/>
      <c r="DP425" s="47"/>
      <c r="DQ425" s="47"/>
      <c r="DR425" s="47"/>
      <c r="DS425" s="47"/>
      <c r="DT425" s="47"/>
      <c r="DU425" s="47"/>
      <c r="DV425" s="47"/>
      <c r="DW425" s="47"/>
      <c r="DX425" s="47"/>
      <c r="DY425" s="47"/>
      <c r="DZ425" s="47"/>
      <c r="EA425" s="47"/>
      <c r="EB425" s="47"/>
      <c r="EC425" s="47"/>
      <c r="ED425" s="47"/>
      <c r="EE425" s="47"/>
      <c r="EF425" s="47"/>
      <c r="EG425" s="47"/>
      <c r="EH425" s="47"/>
      <c r="EI425" s="47"/>
      <c r="EJ425" s="47"/>
      <c r="EK425" s="47"/>
      <c r="EL425" s="47"/>
      <c r="EM425" s="47"/>
      <c r="EN425" s="47"/>
      <c r="EO425" s="47"/>
      <c r="EP425" s="47"/>
      <c r="EQ425" s="47"/>
      <c r="ER425" s="47"/>
      <c r="ES425" s="47"/>
      <c r="ET425" s="47"/>
      <c r="EU425" s="47"/>
      <c r="EV425" s="47"/>
      <c r="EW425" s="47"/>
      <c r="EX425" s="47"/>
      <c r="EY425" s="47"/>
      <c r="EZ425" s="47"/>
      <c r="FA425" s="47"/>
      <c r="FB425" s="47"/>
      <c r="FC425" s="47"/>
      <c r="FD425" s="47"/>
      <c r="FE425" s="47"/>
      <c r="FF425" s="47"/>
      <c r="FG425" s="47"/>
      <c r="FH425" s="47"/>
      <c r="FI425" s="47"/>
      <c r="FJ425" s="47"/>
      <c r="FK425" s="47"/>
      <c r="FL425" s="47"/>
      <c r="FM425" s="47"/>
      <c r="FN425" s="47"/>
      <c r="FO425" s="47"/>
      <c r="FP425" s="47"/>
      <c r="FQ425" s="47"/>
      <c r="FR425" s="47"/>
      <c r="FS425" s="47"/>
      <c r="FT425" s="47"/>
      <c r="FU425" s="47"/>
      <c r="FV425" s="47"/>
      <c r="FW425" s="47"/>
      <c r="FX425" s="47"/>
      <c r="FY425" s="47"/>
      <c r="FZ425" s="47"/>
      <c r="GA425" s="47"/>
      <c r="GB425" s="47"/>
      <c r="GC425" s="47"/>
      <c r="GD425" s="47"/>
      <c r="GE425" s="47"/>
      <c r="GF425" s="47"/>
      <c r="GG425" s="47"/>
      <c r="GH425" s="47"/>
      <c r="GI425" s="47"/>
      <c r="GJ425" s="47"/>
      <c r="GK425" s="47"/>
      <c r="GL425" s="47"/>
      <c r="GM425" s="47"/>
      <c r="GN425" s="47"/>
      <c r="GO425" s="47"/>
      <c r="GP425" s="47"/>
      <c r="GQ425" s="47"/>
      <c r="GR425" s="47"/>
      <c r="GS425" s="47"/>
      <c r="GT425" s="47"/>
      <c r="GU425" s="47"/>
      <c r="GV425" s="47"/>
      <c r="GW425" s="47"/>
      <c r="GX425" s="47"/>
      <c r="GY425" s="47"/>
      <c r="GZ425" s="47"/>
      <c r="HA425" s="47"/>
      <c r="HB425" s="47"/>
      <c r="HC425" s="47"/>
      <c r="HD425" s="47"/>
      <c r="HE425" s="47"/>
      <c r="HF425" s="47"/>
      <c r="HG425" s="47"/>
      <c r="HH425" s="47"/>
      <c r="HI425" s="47"/>
      <c r="HJ425" s="47"/>
      <c r="HK425" s="47"/>
      <c r="HL425" s="47"/>
      <c r="HM425" s="47"/>
      <c r="HN425" s="47"/>
      <c r="HO425" s="47"/>
      <c r="HP425" s="47"/>
      <c r="HQ425" s="47"/>
      <c r="HR425" s="47"/>
      <c r="HS425" s="47"/>
      <c r="HT425" s="47"/>
      <c r="HU425" s="47"/>
      <c r="HV425" s="47"/>
      <c r="HW425" s="47"/>
      <c r="HX425" s="47"/>
      <c r="HY425" s="47"/>
      <c r="HZ425" s="47"/>
      <c r="IA425" s="47"/>
      <c r="IB425" s="47"/>
      <c r="IC425" s="47"/>
      <c r="ID425" s="47"/>
      <c r="IE425" s="47"/>
      <c r="IF425" s="47"/>
      <c r="IG425" s="47"/>
      <c r="IH425" s="47"/>
      <c r="II425" s="47"/>
      <c r="IJ425" s="47"/>
      <c r="IK425" s="47"/>
      <c r="IL425" s="47"/>
      <c r="IM425" s="47"/>
      <c r="IN425" s="47"/>
      <c r="IO425" s="47"/>
      <c r="IP425" s="47"/>
      <c r="IQ425" s="47"/>
      <c r="IR425" s="47"/>
      <c r="IS425" s="47"/>
      <c r="IT425" s="47"/>
      <c r="IU425" s="47"/>
      <c r="IV425" s="47"/>
      <c r="IW425" s="47"/>
      <c r="IX425" s="47"/>
      <c r="IY425" s="47"/>
      <c r="IZ425" s="47"/>
      <c r="JA425" s="47"/>
      <c r="JB425" s="47"/>
      <c r="JC425" s="47"/>
      <c r="JD425" s="47"/>
      <c r="JE425" s="47"/>
      <c r="JF425" s="47"/>
      <c r="JG425" s="47"/>
      <c r="JH425" s="47"/>
      <c r="JI425" s="47"/>
      <c r="JJ425" s="47"/>
      <c r="JK425" s="47"/>
      <c r="JL425" s="47"/>
      <c r="JM425" s="47"/>
      <c r="JN425" s="47"/>
      <c r="JO425" s="47"/>
      <c r="JP425" s="47"/>
      <c r="JQ425" s="47"/>
      <c r="JR425" s="47"/>
      <c r="JS425" s="47"/>
      <c r="JT425" s="47"/>
      <c r="JU425" s="47"/>
      <c r="JV425" s="47"/>
      <c r="JW425" s="47"/>
      <c r="JX425" s="47"/>
      <c r="JY425" s="47"/>
      <c r="JZ425" s="47"/>
      <c r="KA425" s="47"/>
      <c r="KB425" s="47"/>
      <c r="KC425" s="47"/>
      <c r="KD425" s="47"/>
      <c r="KE425" s="47"/>
      <c r="KF425" s="47"/>
      <c r="KG425" s="47"/>
      <c r="KH425" s="47"/>
      <c r="KI425" s="47"/>
      <c r="KJ425" s="47"/>
      <c r="KK425" s="47"/>
      <c r="KL425" s="47"/>
      <c r="KM425" s="47"/>
      <c r="KN425" s="47"/>
      <c r="KO425" s="47"/>
      <c r="KP425" s="47"/>
      <c r="KQ425" s="47"/>
      <c r="KR425" s="47"/>
      <c r="KS425" s="47"/>
      <c r="KT425" s="47"/>
      <c r="KU425" s="47"/>
      <c r="KV425" s="47"/>
      <c r="KW425" s="47"/>
      <c r="KX425" s="47"/>
      <c r="KY425" s="47"/>
      <c r="KZ425" s="47"/>
      <c r="LA425" s="47"/>
      <c r="LB425" s="47"/>
      <c r="LC425" s="47"/>
      <c r="LD425" s="47"/>
      <c r="LE425" s="47"/>
      <c r="LF425" s="47"/>
      <c r="LG425" s="47"/>
      <c r="LH425" s="47"/>
      <c r="LI425" s="47"/>
      <c r="LJ425" s="47"/>
      <c r="LK425" s="47"/>
      <c r="LL425" s="47"/>
      <c r="LM425" s="47"/>
      <c r="LN425" s="47"/>
      <c r="LO425" s="47"/>
      <c r="LP425" s="47"/>
      <c r="LQ425" s="47"/>
      <c r="LR425" s="47"/>
      <c r="LS425" s="47"/>
      <c r="LT425" s="47"/>
      <c r="LU425" s="47"/>
      <c r="LV425" s="47"/>
      <c r="LW425" s="47"/>
      <c r="LX425" s="47"/>
      <c r="LY425" s="47"/>
      <c r="LZ425" s="47"/>
      <c r="MA425" s="47"/>
      <c r="MB425" s="47"/>
      <c r="MC425" s="47"/>
      <c r="MD425" s="47"/>
      <c r="ME425" s="47"/>
      <c r="MF425" s="47"/>
      <c r="MG425" s="47"/>
      <c r="MH425" s="47"/>
      <c r="MI425" s="47"/>
      <c r="MJ425" s="47"/>
      <c r="MK425" s="47"/>
      <c r="ML425" s="47"/>
      <c r="MM425" s="47"/>
      <c r="MN425" s="47"/>
      <c r="MO425" s="47"/>
      <c r="MP425" s="47"/>
      <c r="MQ425" s="47"/>
      <c r="MR425" s="47"/>
      <c r="MS425" s="47"/>
      <c r="MT425" s="47"/>
      <c r="MU425" s="47"/>
      <c r="MV425" s="47"/>
      <c r="MW425" s="47"/>
      <c r="MX425" s="47"/>
      <c r="MY425" s="47"/>
      <c r="MZ425" s="47"/>
      <c r="NA425" s="47"/>
      <c r="NB425" s="47"/>
      <c r="NC425" s="47"/>
      <c r="ND425" s="47"/>
      <c r="NE425" s="47"/>
      <c r="NF425" s="47"/>
      <c r="NG425" s="47"/>
      <c r="NH425" s="47"/>
      <c r="NI425" s="47"/>
      <c r="NJ425" s="47"/>
      <c r="NK425" s="47"/>
      <c r="NL425" s="47"/>
      <c r="NM425" s="47"/>
      <c r="NN425" s="47"/>
      <c r="NO425" s="47"/>
      <c r="NP425" s="47"/>
      <c r="NQ425" s="47"/>
      <c r="NR425" s="47"/>
      <c r="NS425" s="47"/>
      <c r="NT425" s="47"/>
      <c r="NU425" s="47"/>
      <c r="NV425" s="47"/>
      <c r="NW425" s="47"/>
      <c r="NX425" s="47"/>
      <c r="NY425" s="47"/>
      <c r="NZ425" s="47"/>
      <c r="OA425" s="47"/>
      <c r="OB425" s="47"/>
      <c r="OC425" s="47"/>
      <c r="OD425" s="47"/>
      <c r="OE425" s="47"/>
      <c r="OF425" s="47"/>
      <c r="OG425" s="47"/>
      <c r="OH425" s="47"/>
      <c r="OI425" s="47"/>
      <c r="OJ425" s="47"/>
      <c r="OK425" s="47"/>
      <c r="OL425" s="47"/>
      <c r="OM425" s="47"/>
      <c r="ON425" s="47"/>
      <c r="OO425" s="47"/>
      <c r="OP425" s="47"/>
      <c r="OQ425" s="47"/>
      <c r="OR425" s="47"/>
      <c r="OS425" s="47"/>
      <c r="OT425" s="47"/>
      <c r="OU425" s="47"/>
      <c r="OV425" s="47"/>
      <c r="OW425" s="47"/>
      <c r="OX425" s="47"/>
      <c r="OY425" s="47"/>
      <c r="OZ425" s="47"/>
      <c r="PA425" s="47"/>
      <c r="PB425" s="47"/>
      <c r="PC425" s="47"/>
      <c r="PD425" s="47"/>
      <c r="PE425" s="47"/>
      <c r="PF425" s="47"/>
      <c r="PG425" s="47"/>
      <c r="PH425" s="47"/>
      <c r="PI425" s="47"/>
      <c r="PJ425" s="47"/>
      <c r="PK425" s="47"/>
      <c r="PL425" s="47"/>
      <c r="PM425" s="47"/>
      <c r="PN425" s="47"/>
      <c r="PO425" s="47"/>
      <c r="PP425" s="47"/>
      <c r="PQ425" s="47"/>
      <c r="PR425" s="47"/>
      <c r="PS425" s="47"/>
      <c r="PT425" s="47"/>
      <c r="PU425" s="47"/>
      <c r="PV425" s="47"/>
      <c r="PW425" s="47"/>
      <c r="PX425" s="47"/>
      <c r="PY425" s="47"/>
      <c r="PZ425" s="47"/>
      <c r="QA425" s="47"/>
      <c r="QB425" s="47"/>
      <c r="QC425" s="47"/>
      <c r="QD425" s="47"/>
      <c r="QE425" s="47"/>
      <c r="QF425" s="47"/>
      <c r="QG425" s="47"/>
      <c r="QH425" s="47"/>
      <c r="QI425" s="47"/>
      <c r="QJ425" s="47"/>
      <c r="QK425" s="47"/>
      <c r="QL425" s="47"/>
      <c r="QM425" s="47"/>
      <c r="QN425" s="47"/>
      <c r="QO425" s="47"/>
      <c r="QP425" s="47"/>
      <c r="QQ425" s="47"/>
      <c r="QR425" s="47"/>
      <c r="QS425" s="47"/>
      <c r="QT425" s="47"/>
      <c r="QU425" s="47"/>
      <c r="QV425" s="47"/>
      <c r="QW425" s="47"/>
      <c r="QX425" s="47"/>
      <c r="QY425" s="47"/>
      <c r="QZ425" s="47"/>
      <c r="RA425" s="47"/>
      <c r="RB425" s="47"/>
      <c r="RC425" s="47"/>
      <c r="RD425" s="47"/>
      <c r="RE425" s="47"/>
      <c r="RF425" s="47"/>
      <c r="RG425" s="47"/>
      <c r="RH425" s="47"/>
      <c r="RI425" s="47"/>
      <c r="RJ425" s="47"/>
      <c r="RK425" s="47"/>
      <c r="RL425" s="47"/>
      <c r="RM425" s="47"/>
      <c r="RN425" s="47"/>
      <c r="RO425" s="47"/>
      <c r="RP425" s="47"/>
      <c r="RQ425" s="47"/>
      <c r="RR425" s="47"/>
      <c r="RS425" s="47"/>
      <c r="RT425" s="47"/>
      <c r="RU425" s="47"/>
      <c r="RV425" s="47"/>
      <c r="RW425" s="47"/>
      <c r="RX425" s="47"/>
      <c r="RY425" s="47"/>
      <c r="RZ425" s="47"/>
      <c r="SA425" s="47"/>
      <c r="SB425" s="47"/>
      <c r="SC425" s="47"/>
      <c r="SD425" s="47"/>
      <c r="SE425" s="47"/>
      <c r="SF425" s="47"/>
      <c r="SG425" s="47"/>
      <c r="SH425" s="47"/>
      <c r="SI425" s="47"/>
      <c r="SJ425" s="47"/>
      <c r="SK425" s="47"/>
      <c r="SL425" s="47"/>
      <c r="SM425" s="47"/>
      <c r="SN425" s="47"/>
    </row>
    <row r="426" spans="1:508" s="48" customFormat="1" ht="12.75">
      <c r="A426" s="157"/>
      <c r="B426" s="73"/>
      <c r="C426" s="35" t="s">
        <v>7</v>
      </c>
      <c r="D426" s="20">
        <v>0</v>
      </c>
      <c r="E426" s="20">
        <v>0</v>
      </c>
      <c r="F426" s="20">
        <v>0</v>
      </c>
      <c r="G426" s="1">
        <v>0</v>
      </c>
      <c r="H426" s="85"/>
      <c r="I426" s="85"/>
      <c r="J426" s="79"/>
      <c r="K426" s="75"/>
      <c r="L426" s="75"/>
      <c r="M426" s="77"/>
      <c r="N426" s="50"/>
      <c r="O426" s="54"/>
      <c r="P426" s="51"/>
      <c r="Q426" s="51"/>
      <c r="R426" s="51"/>
      <c r="S426" s="49"/>
      <c r="T426" s="52"/>
      <c r="U426" s="53"/>
      <c r="V426" s="53"/>
      <c r="W426" s="54"/>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c r="BA426" s="47"/>
      <c r="BB426" s="47"/>
      <c r="BC426" s="47"/>
      <c r="BD426" s="47"/>
      <c r="BE426" s="47"/>
      <c r="BF426" s="47"/>
      <c r="BG426" s="47"/>
      <c r="BH426" s="47"/>
      <c r="BI426" s="47"/>
      <c r="BJ426" s="47"/>
      <c r="BK426" s="47"/>
      <c r="BL426" s="47"/>
      <c r="BM426" s="47"/>
      <c r="BN426" s="47"/>
      <c r="BO426" s="47"/>
      <c r="BP426" s="47"/>
      <c r="BQ426" s="47"/>
      <c r="BR426" s="47"/>
      <c r="BS426" s="47"/>
      <c r="BT426" s="47"/>
      <c r="BU426" s="47"/>
      <c r="BV426" s="47"/>
      <c r="BW426" s="47"/>
      <c r="BX426" s="47"/>
      <c r="BY426" s="47"/>
      <c r="BZ426" s="47"/>
      <c r="CA426" s="47"/>
      <c r="CB426" s="47"/>
      <c r="CC426" s="47"/>
      <c r="CD426" s="47"/>
      <c r="CE426" s="47"/>
      <c r="CF426" s="47"/>
      <c r="CG426" s="47"/>
      <c r="CH426" s="47"/>
      <c r="CI426" s="47"/>
      <c r="CJ426" s="47"/>
      <c r="CK426" s="47"/>
      <c r="CL426" s="47"/>
      <c r="CM426" s="47"/>
      <c r="CN426" s="47"/>
      <c r="CO426" s="47"/>
      <c r="CP426" s="47"/>
      <c r="CQ426" s="47"/>
      <c r="CR426" s="47"/>
      <c r="CS426" s="47"/>
      <c r="CT426" s="47"/>
      <c r="CU426" s="47"/>
      <c r="CV426" s="47"/>
      <c r="CW426" s="47"/>
      <c r="CX426" s="47"/>
      <c r="CY426" s="47"/>
      <c r="CZ426" s="47"/>
      <c r="DA426" s="47"/>
      <c r="DB426" s="47"/>
      <c r="DC426" s="47"/>
      <c r="DD426" s="47"/>
      <c r="DE426" s="47"/>
      <c r="DF426" s="47"/>
      <c r="DG426" s="47"/>
      <c r="DH426" s="47"/>
      <c r="DI426" s="47"/>
      <c r="DJ426" s="47"/>
      <c r="DK426" s="47"/>
      <c r="DL426" s="47"/>
      <c r="DM426" s="47"/>
      <c r="DN426" s="47"/>
      <c r="DO426" s="47"/>
      <c r="DP426" s="47"/>
      <c r="DQ426" s="47"/>
      <c r="DR426" s="47"/>
      <c r="DS426" s="47"/>
      <c r="DT426" s="47"/>
      <c r="DU426" s="47"/>
      <c r="DV426" s="47"/>
      <c r="DW426" s="47"/>
      <c r="DX426" s="47"/>
      <c r="DY426" s="47"/>
      <c r="DZ426" s="47"/>
      <c r="EA426" s="47"/>
      <c r="EB426" s="47"/>
      <c r="EC426" s="47"/>
      <c r="ED426" s="47"/>
      <c r="EE426" s="47"/>
      <c r="EF426" s="47"/>
      <c r="EG426" s="47"/>
      <c r="EH426" s="47"/>
      <c r="EI426" s="47"/>
      <c r="EJ426" s="47"/>
      <c r="EK426" s="47"/>
      <c r="EL426" s="47"/>
      <c r="EM426" s="47"/>
      <c r="EN426" s="47"/>
      <c r="EO426" s="47"/>
      <c r="EP426" s="47"/>
      <c r="EQ426" s="47"/>
      <c r="ER426" s="47"/>
      <c r="ES426" s="47"/>
      <c r="ET426" s="47"/>
      <c r="EU426" s="47"/>
      <c r="EV426" s="47"/>
      <c r="EW426" s="47"/>
      <c r="EX426" s="47"/>
      <c r="EY426" s="47"/>
      <c r="EZ426" s="47"/>
      <c r="FA426" s="47"/>
      <c r="FB426" s="47"/>
      <c r="FC426" s="47"/>
      <c r="FD426" s="47"/>
      <c r="FE426" s="47"/>
      <c r="FF426" s="47"/>
      <c r="FG426" s="47"/>
      <c r="FH426" s="47"/>
      <c r="FI426" s="47"/>
      <c r="FJ426" s="47"/>
      <c r="FK426" s="47"/>
      <c r="FL426" s="47"/>
      <c r="FM426" s="47"/>
      <c r="FN426" s="47"/>
      <c r="FO426" s="47"/>
      <c r="FP426" s="47"/>
      <c r="FQ426" s="47"/>
      <c r="FR426" s="47"/>
      <c r="FS426" s="47"/>
      <c r="FT426" s="47"/>
      <c r="FU426" s="47"/>
      <c r="FV426" s="47"/>
      <c r="FW426" s="47"/>
      <c r="FX426" s="47"/>
      <c r="FY426" s="47"/>
      <c r="FZ426" s="47"/>
      <c r="GA426" s="47"/>
      <c r="GB426" s="47"/>
      <c r="GC426" s="47"/>
      <c r="GD426" s="47"/>
      <c r="GE426" s="47"/>
      <c r="GF426" s="47"/>
      <c r="GG426" s="47"/>
      <c r="GH426" s="47"/>
      <c r="GI426" s="47"/>
      <c r="GJ426" s="47"/>
      <c r="GK426" s="47"/>
      <c r="GL426" s="47"/>
      <c r="GM426" s="47"/>
      <c r="GN426" s="47"/>
      <c r="GO426" s="47"/>
      <c r="GP426" s="47"/>
      <c r="GQ426" s="47"/>
      <c r="GR426" s="47"/>
      <c r="GS426" s="47"/>
      <c r="GT426" s="47"/>
      <c r="GU426" s="47"/>
      <c r="GV426" s="47"/>
      <c r="GW426" s="47"/>
      <c r="GX426" s="47"/>
      <c r="GY426" s="47"/>
      <c r="GZ426" s="47"/>
      <c r="HA426" s="47"/>
      <c r="HB426" s="47"/>
      <c r="HC426" s="47"/>
      <c r="HD426" s="47"/>
      <c r="HE426" s="47"/>
      <c r="HF426" s="47"/>
      <c r="HG426" s="47"/>
      <c r="HH426" s="47"/>
      <c r="HI426" s="47"/>
      <c r="HJ426" s="47"/>
      <c r="HK426" s="47"/>
      <c r="HL426" s="47"/>
      <c r="HM426" s="47"/>
      <c r="HN426" s="47"/>
      <c r="HO426" s="47"/>
      <c r="HP426" s="47"/>
      <c r="HQ426" s="47"/>
      <c r="HR426" s="47"/>
      <c r="HS426" s="47"/>
      <c r="HT426" s="47"/>
      <c r="HU426" s="47"/>
      <c r="HV426" s="47"/>
      <c r="HW426" s="47"/>
      <c r="HX426" s="47"/>
      <c r="HY426" s="47"/>
      <c r="HZ426" s="47"/>
      <c r="IA426" s="47"/>
      <c r="IB426" s="47"/>
      <c r="IC426" s="47"/>
      <c r="ID426" s="47"/>
      <c r="IE426" s="47"/>
      <c r="IF426" s="47"/>
      <c r="IG426" s="47"/>
      <c r="IH426" s="47"/>
      <c r="II426" s="47"/>
      <c r="IJ426" s="47"/>
      <c r="IK426" s="47"/>
      <c r="IL426" s="47"/>
      <c r="IM426" s="47"/>
      <c r="IN426" s="47"/>
      <c r="IO426" s="47"/>
      <c r="IP426" s="47"/>
      <c r="IQ426" s="47"/>
      <c r="IR426" s="47"/>
      <c r="IS426" s="47"/>
      <c r="IT426" s="47"/>
      <c r="IU426" s="47"/>
      <c r="IV426" s="47"/>
      <c r="IW426" s="47"/>
      <c r="IX426" s="47"/>
      <c r="IY426" s="47"/>
      <c r="IZ426" s="47"/>
      <c r="JA426" s="47"/>
      <c r="JB426" s="47"/>
      <c r="JC426" s="47"/>
      <c r="JD426" s="47"/>
      <c r="JE426" s="47"/>
      <c r="JF426" s="47"/>
      <c r="JG426" s="47"/>
      <c r="JH426" s="47"/>
      <c r="JI426" s="47"/>
      <c r="JJ426" s="47"/>
      <c r="JK426" s="47"/>
      <c r="JL426" s="47"/>
      <c r="JM426" s="47"/>
      <c r="JN426" s="47"/>
      <c r="JO426" s="47"/>
      <c r="JP426" s="47"/>
      <c r="JQ426" s="47"/>
      <c r="JR426" s="47"/>
      <c r="JS426" s="47"/>
      <c r="JT426" s="47"/>
      <c r="JU426" s="47"/>
      <c r="JV426" s="47"/>
      <c r="JW426" s="47"/>
      <c r="JX426" s="47"/>
      <c r="JY426" s="47"/>
      <c r="JZ426" s="47"/>
      <c r="KA426" s="47"/>
      <c r="KB426" s="47"/>
      <c r="KC426" s="47"/>
      <c r="KD426" s="47"/>
      <c r="KE426" s="47"/>
      <c r="KF426" s="47"/>
      <c r="KG426" s="47"/>
      <c r="KH426" s="47"/>
      <c r="KI426" s="47"/>
      <c r="KJ426" s="47"/>
      <c r="KK426" s="47"/>
      <c r="KL426" s="47"/>
      <c r="KM426" s="47"/>
      <c r="KN426" s="47"/>
      <c r="KO426" s="47"/>
      <c r="KP426" s="47"/>
      <c r="KQ426" s="47"/>
      <c r="KR426" s="47"/>
      <c r="KS426" s="47"/>
      <c r="KT426" s="47"/>
      <c r="KU426" s="47"/>
      <c r="KV426" s="47"/>
      <c r="KW426" s="47"/>
      <c r="KX426" s="47"/>
      <c r="KY426" s="47"/>
      <c r="KZ426" s="47"/>
      <c r="LA426" s="47"/>
      <c r="LB426" s="47"/>
      <c r="LC426" s="47"/>
      <c r="LD426" s="47"/>
      <c r="LE426" s="47"/>
      <c r="LF426" s="47"/>
      <c r="LG426" s="47"/>
      <c r="LH426" s="47"/>
      <c r="LI426" s="47"/>
      <c r="LJ426" s="47"/>
      <c r="LK426" s="47"/>
      <c r="LL426" s="47"/>
      <c r="LM426" s="47"/>
      <c r="LN426" s="47"/>
      <c r="LO426" s="47"/>
      <c r="LP426" s="47"/>
      <c r="LQ426" s="47"/>
      <c r="LR426" s="47"/>
      <c r="LS426" s="47"/>
      <c r="LT426" s="47"/>
      <c r="LU426" s="47"/>
      <c r="LV426" s="47"/>
      <c r="LW426" s="47"/>
      <c r="LX426" s="47"/>
      <c r="LY426" s="47"/>
      <c r="LZ426" s="47"/>
      <c r="MA426" s="47"/>
      <c r="MB426" s="47"/>
      <c r="MC426" s="47"/>
      <c r="MD426" s="47"/>
      <c r="ME426" s="47"/>
      <c r="MF426" s="47"/>
      <c r="MG426" s="47"/>
      <c r="MH426" s="47"/>
      <c r="MI426" s="47"/>
      <c r="MJ426" s="47"/>
      <c r="MK426" s="47"/>
      <c r="ML426" s="47"/>
      <c r="MM426" s="47"/>
      <c r="MN426" s="47"/>
      <c r="MO426" s="47"/>
      <c r="MP426" s="47"/>
      <c r="MQ426" s="47"/>
      <c r="MR426" s="47"/>
      <c r="MS426" s="47"/>
      <c r="MT426" s="47"/>
      <c r="MU426" s="47"/>
      <c r="MV426" s="47"/>
      <c r="MW426" s="47"/>
      <c r="MX426" s="47"/>
      <c r="MY426" s="47"/>
      <c r="MZ426" s="47"/>
      <c r="NA426" s="47"/>
      <c r="NB426" s="47"/>
      <c r="NC426" s="47"/>
      <c r="ND426" s="47"/>
      <c r="NE426" s="47"/>
      <c r="NF426" s="47"/>
      <c r="NG426" s="47"/>
      <c r="NH426" s="47"/>
      <c r="NI426" s="47"/>
      <c r="NJ426" s="47"/>
      <c r="NK426" s="47"/>
      <c r="NL426" s="47"/>
      <c r="NM426" s="47"/>
      <c r="NN426" s="47"/>
      <c r="NO426" s="47"/>
      <c r="NP426" s="47"/>
      <c r="NQ426" s="47"/>
      <c r="NR426" s="47"/>
      <c r="NS426" s="47"/>
      <c r="NT426" s="47"/>
      <c r="NU426" s="47"/>
      <c r="NV426" s="47"/>
      <c r="NW426" s="47"/>
      <c r="NX426" s="47"/>
      <c r="NY426" s="47"/>
      <c r="NZ426" s="47"/>
      <c r="OA426" s="47"/>
      <c r="OB426" s="47"/>
      <c r="OC426" s="47"/>
      <c r="OD426" s="47"/>
      <c r="OE426" s="47"/>
      <c r="OF426" s="47"/>
      <c r="OG426" s="47"/>
      <c r="OH426" s="47"/>
      <c r="OI426" s="47"/>
      <c r="OJ426" s="47"/>
      <c r="OK426" s="47"/>
      <c r="OL426" s="47"/>
      <c r="OM426" s="47"/>
      <c r="ON426" s="47"/>
      <c r="OO426" s="47"/>
      <c r="OP426" s="47"/>
      <c r="OQ426" s="47"/>
      <c r="OR426" s="47"/>
      <c r="OS426" s="47"/>
      <c r="OT426" s="47"/>
      <c r="OU426" s="47"/>
      <c r="OV426" s="47"/>
      <c r="OW426" s="47"/>
      <c r="OX426" s="47"/>
      <c r="OY426" s="47"/>
      <c r="OZ426" s="47"/>
      <c r="PA426" s="47"/>
      <c r="PB426" s="47"/>
      <c r="PC426" s="47"/>
      <c r="PD426" s="47"/>
      <c r="PE426" s="47"/>
      <c r="PF426" s="47"/>
      <c r="PG426" s="47"/>
      <c r="PH426" s="47"/>
      <c r="PI426" s="47"/>
      <c r="PJ426" s="47"/>
      <c r="PK426" s="47"/>
      <c r="PL426" s="47"/>
      <c r="PM426" s="47"/>
      <c r="PN426" s="47"/>
      <c r="PO426" s="47"/>
      <c r="PP426" s="47"/>
      <c r="PQ426" s="47"/>
      <c r="PR426" s="47"/>
      <c r="PS426" s="47"/>
      <c r="PT426" s="47"/>
      <c r="PU426" s="47"/>
      <c r="PV426" s="47"/>
      <c r="PW426" s="47"/>
      <c r="PX426" s="47"/>
      <c r="PY426" s="47"/>
      <c r="PZ426" s="47"/>
      <c r="QA426" s="47"/>
      <c r="QB426" s="47"/>
      <c r="QC426" s="47"/>
      <c r="QD426" s="47"/>
      <c r="QE426" s="47"/>
      <c r="QF426" s="47"/>
      <c r="QG426" s="47"/>
      <c r="QH426" s="47"/>
      <c r="QI426" s="47"/>
      <c r="QJ426" s="47"/>
      <c r="QK426" s="47"/>
      <c r="QL426" s="47"/>
      <c r="QM426" s="47"/>
      <c r="QN426" s="47"/>
      <c r="QO426" s="47"/>
      <c r="QP426" s="47"/>
      <c r="QQ426" s="47"/>
      <c r="QR426" s="47"/>
      <c r="QS426" s="47"/>
      <c r="QT426" s="47"/>
      <c r="QU426" s="47"/>
      <c r="QV426" s="47"/>
      <c r="QW426" s="47"/>
      <c r="QX426" s="47"/>
      <c r="QY426" s="47"/>
      <c r="QZ426" s="47"/>
      <c r="RA426" s="47"/>
      <c r="RB426" s="47"/>
      <c r="RC426" s="47"/>
      <c r="RD426" s="47"/>
      <c r="RE426" s="47"/>
      <c r="RF426" s="47"/>
      <c r="RG426" s="47"/>
      <c r="RH426" s="47"/>
      <c r="RI426" s="47"/>
      <c r="RJ426" s="47"/>
      <c r="RK426" s="47"/>
      <c r="RL426" s="47"/>
      <c r="RM426" s="47"/>
      <c r="RN426" s="47"/>
      <c r="RO426" s="47"/>
      <c r="RP426" s="47"/>
      <c r="RQ426" s="47"/>
      <c r="RR426" s="47"/>
      <c r="RS426" s="47"/>
      <c r="RT426" s="47"/>
      <c r="RU426" s="47"/>
      <c r="RV426" s="47"/>
      <c r="RW426" s="47"/>
      <c r="RX426" s="47"/>
      <c r="RY426" s="47"/>
      <c r="RZ426" s="47"/>
      <c r="SA426" s="47"/>
      <c r="SB426" s="47"/>
      <c r="SC426" s="47"/>
      <c r="SD426" s="47"/>
      <c r="SE426" s="47"/>
      <c r="SF426" s="47"/>
      <c r="SG426" s="47"/>
      <c r="SH426" s="47"/>
      <c r="SI426" s="47"/>
      <c r="SJ426" s="47"/>
      <c r="SK426" s="47"/>
      <c r="SL426" s="47"/>
      <c r="SM426" s="47"/>
      <c r="SN426" s="47"/>
    </row>
    <row r="427" spans="1:508" s="48" customFormat="1" ht="42" customHeight="1">
      <c r="A427" s="157"/>
      <c r="B427" s="73"/>
      <c r="C427" s="35" t="s">
        <v>8</v>
      </c>
      <c r="D427" s="20">
        <v>0</v>
      </c>
      <c r="E427" s="20">
        <v>0</v>
      </c>
      <c r="F427" s="20">
        <v>0</v>
      </c>
      <c r="G427" s="1">
        <v>0</v>
      </c>
      <c r="H427" s="86"/>
      <c r="I427" s="86"/>
      <c r="J427" s="80"/>
      <c r="K427" s="75"/>
      <c r="L427" s="75"/>
      <c r="M427" s="77"/>
      <c r="N427" s="50"/>
      <c r="O427" s="54"/>
      <c r="P427" s="51"/>
      <c r="Q427" s="51"/>
      <c r="R427" s="51"/>
      <c r="S427" s="49"/>
      <c r="T427" s="52"/>
      <c r="U427" s="53"/>
      <c r="V427" s="53"/>
      <c r="W427" s="54"/>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c r="BC427" s="47"/>
      <c r="BD427" s="47"/>
      <c r="BE427" s="47"/>
      <c r="BF427" s="47"/>
      <c r="BG427" s="47"/>
      <c r="BH427" s="47"/>
      <c r="BI427" s="47"/>
      <c r="BJ427" s="47"/>
      <c r="BK427" s="47"/>
      <c r="BL427" s="47"/>
      <c r="BM427" s="47"/>
      <c r="BN427" s="47"/>
      <c r="BO427" s="47"/>
      <c r="BP427" s="47"/>
      <c r="BQ427" s="47"/>
      <c r="BR427" s="47"/>
      <c r="BS427" s="47"/>
      <c r="BT427" s="47"/>
      <c r="BU427" s="47"/>
      <c r="BV427" s="47"/>
      <c r="BW427" s="47"/>
      <c r="BX427" s="47"/>
      <c r="BY427" s="47"/>
      <c r="BZ427" s="47"/>
      <c r="CA427" s="47"/>
      <c r="CB427" s="47"/>
      <c r="CC427" s="47"/>
      <c r="CD427" s="47"/>
      <c r="CE427" s="47"/>
      <c r="CF427" s="47"/>
      <c r="CG427" s="47"/>
      <c r="CH427" s="47"/>
      <c r="CI427" s="47"/>
      <c r="CJ427" s="47"/>
      <c r="CK427" s="47"/>
      <c r="CL427" s="47"/>
      <c r="CM427" s="47"/>
      <c r="CN427" s="47"/>
      <c r="CO427" s="47"/>
      <c r="CP427" s="47"/>
      <c r="CQ427" s="47"/>
      <c r="CR427" s="47"/>
      <c r="CS427" s="47"/>
      <c r="CT427" s="47"/>
      <c r="CU427" s="47"/>
      <c r="CV427" s="47"/>
      <c r="CW427" s="47"/>
      <c r="CX427" s="47"/>
      <c r="CY427" s="47"/>
      <c r="CZ427" s="47"/>
      <c r="DA427" s="47"/>
      <c r="DB427" s="47"/>
      <c r="DC427" s="47"/>
      <c r="DD427" s="47"/>
      <c r="DE427" s="47"/>
      <c r="DF427" s="47"/>
      <c r="DG427" s="47"/>
      <c r="DH427" s="47"/>
      <c r="DI427" s="47"/>
      <c r="DJ427" s="47"/>
      <c r="DK427" s="47"/>
      <c r="DL427" s="47"/>
      <c r="DM427" s="47"/>
      <c r="DN427" s="47"/>
      <c r="DO427" s="47"/>
      <c r="DP427" s="47"/>
      <c r="DQ427" s="47"/>
      <c r="DR427" s="47"/>
      <c r="DS427" s="47"/>
      <c r="DT427" s="47"/>
      <c r="DU427" s="47"/>
      <c r="DV427" s="47"/>
      <c r="DW427" s="47"/>
      <c r="DX427" s="47"/>
      <c r="DY427" s="47"/>
      <c r="DZ427" s="47"/>
      <c r="EA427" s="47"/>
      <c r="EB427" s="47"/>
      <c r="EC427" s="47"/>
      <c r="ED427" s="47"/>
      <c r="EE427" s="47"/>
      <c r="EF427" s="47"/>
      <c r="EG427" s="47"/>
      <c r="EH427" s="47"/>
      <c r="EI427" s="47"/>
      <c r="EJ427" s="47"/>
      <c r="EK427" s="47"/>
      <c r="EL427" s="47"/>
      <c r="EM427" s="47"/>
      <c r="EN427" s="47"/>
      <c r="EO427" s="47"/>
      <c r="EP427" s="47"/>
      <c r="EQ427" s="47"/>
      <c r="ER427" s="47"/>
      <c r="ES427" s="47"/>
      <c r="ET427" s="47"/>
      <c r="EU427" s="47"/>
      <c r="EV427" s="47"/>
      <c r="EW427" s="47"/>
      <c r="EX427" s="47"/>
      <c r="EY427" s="47"/>
      <c r="EZ427" s="47"/>
      <c r="FA427" s="47"/>
      <c r="FB427" s="47"/>
      <c r="FC427" s="47"/>
      <c r="FD427" s="47"/>
      <c r="FE427" s="47"/>
      <c r="FF427" s="47"/>
      <c r="FG427" s="47"/>
      <c r="FH427" s="47"/>
      <c r="FI427" s="47"/>
      <c r="FJ427" s="47"/>
      <c r="FK427" s="47"/>
      <c r="FL427" s="47"/>
      <c r="FM427" s="47"/>
      <c r="FN427" s="47"/>
      <c r="FO427" s="47"/>
      <c r="FP427" s="47"/>
      <c r="FQ427" s="47"/>
      <c r="FR427" s="47"/>
      <c r="FS427" s="47"/>
      <c r="FT427" s="47"/>
      <c r="FU427" s="47"/>
      <c r="FV427" s="47"/>
      <c r="FW427" s="47"/>
      <c r="FX427" s="47"/>
      <c r="FY427" s="47"/>
      <c r="FZ427" s="47"/>
      <c r="GA427" s="47"/>
      <c r="GB427" s="47"/>
      <c r="GC427" s="47"/>
      <c r="GD427" s="47"/>
      <c r="GE427" s="47"/>
      <c r="GF427" s="47"/>
      <c r="GG427" s="47"/>
      <c r="GH427" s="47"/>
      <c r="GI427" s="47"/>
      <c r="GJ427" s="47"/>
      <c r="GK427" s="47"/>
      <c r="GL427" s="47"/>
      <c r="GM427" s="47"/>
      <c r="GN427" s="47"/>
      <c r="GO427" s="47"/>
      <c r="GP427" s="47"/>
      <c r="GQ427" s="47"/>
      <c r="GR427" s="47"/>
      <c r="GS427" s="47"/>
      <c r="GT427" s="47"/>
      <c r="GU427" s="47"/>
      <c r="GV427" s="47"/>
      <c r="GW427" s="47"/>
      <c r="GX427" s="47"/>
      <c r="GY427" s="47"/>
      <c r="GZ427" s="47"/>
      <c r="HA427" s="47"/>
      <c r="HB427" s="47"/>
      <c r="HC427" s="47"/>
      <c r="HD427" s="47"/>
      <c r="HE427" s="47"/>
      <c r="HF427" s="47"/>
      <c r="HG427" s="47"/>
      <c r="HH427" s="47"/>
      <c r="HI427" s="47"/>
      <c r="HJ427" s="47"/>
      <c r="HK427" s="47"/>
      <c r="HL427" s="47"/>
      <c r="HM427" s="47"/>
      <c r="HN427" s="47"/>
      <c r="HO427" s="47"/>
      <c r="HP427" s="47"/>
      <c r="HQ427" s="47"/>
      <c r="HR427" s="47"/>
      <c r="HS427" s="47"/>
      <c r="HT427" s="47"/>
      <c r="HU427" s="47"/>
      <c r="HV427" s="47"/>
      <c r="HW427" s="47"/>
      <c r="HX427" s="47"/>
      <c r="HY427" s="47"/>
      <c r="HZ427" s="47"/>
      <c r="IA427" s="47"/>
      <c r="IB427" s="47"/>
      <c r="IC427" s="47"/>
      <c r="ID427" s="47"/>
      <c r="IE427" s="47"/>
      <c r="IF427" s="47"/>
      <c r="IG427" s="47"/>
      <c r="IH427" s="47"/>
      <c r="II427" s="47"/>
      <c r="IJ427" s="47"/>
      <c r="IK427" s="47"/>
      <c r="IL427" s="47"/>
      <c r="IM427" s="47"/>
      <c r="IN427" s="47"/>
      <c r="IO427" s="47"/>
      <c r="IP427" s="47"/>
      <c r="IQ427" s="47"/>
      <c r="IR427" s="47"/>
      <c r="IS427" s="47"/>
      <c r="IT427" s="47"/>
      <c r="IU427" s="47"/>
      <c r="IV427" s="47"/>
      <c r="IW427" s="47"/>
      <c r="IX427" s="47"/>
      <c r="IY427" s="47"/>
      <c r="IZ427" s="47"/>
      <c r="JA427" s="47"/>
      <c r="JB427" s="47"/>
      <c r="JC427" s="47"/>
      <c r="JD427" s="47"/>
      <c r="JE427" s="47"/>
      <c r="JF427" s="47"/>
      <c r="JG427" s="47"/>
      <c r="JH427" s="47"/>
      <c r="JI427" s="47"/>
      <c r="JJ427" s="47"/>
      <c r="JK427" s="47"/>
      <c r="JL427" s="47"/>
      <c r="JM427" s="47"/>
      <c r="JN427" s="47"/>
      <c r="JO427" s="47"/>
      <c r="JP427" s="47"/>
      <c r="JQ427" s="47"/>
      <c r="JR427" s="47"/>
      <c r="JS427" s="47"/>
      <c r="JT427" s="47"/>
      <c r="JU427" s="47"/>
      <c r="JV427" s="47"/>
      <c r="JW427" s="47"/>
      <c r="JX427" s="47"/>
      <c r="JY427" s="47"/>
      <c r="JZ427" s="47"/>
      <c r="KA427" s="47"/>
      <c r="KB427" s="47"/>
      <c r="KC427" s="47"/>
      <c r="KD427" s="47"/>
      <c r="KE427" s="47"/>
      <c r="KF427" s="47"/>
      <c r="KG427" s="47"/>
      <c r="KH427" s="47"/>
      <c r="KI427" s="47"/>
      <c r="KJ427" s="47"/>
      <c r="KK427" s="47"/>
      <c r="KL427" s="47"/>
      <c r="KM427" s="47"/>
      <c r="KN427" s="47"/>
      <c r="KO427" s="47"/>
      <c r="KP427" s="47"/>
      <c r="KQ427" s="47"/>
      <c r="KR427" s="47"/>
      <c r="KS427" s="47"/>
      <c r="KT427" s="47"/>
      <c r="KU427" s="47"/>
      <c r="KV427" s="47"/>
      <c r="KW427" s="47"/>
      <c r="KX427" s="47"/>
      <c r="KY427" s="47"/>
      <c r="KZ427" s="47"/>
      <c r="LA427" s="47"/>
      <c r="LB427" s="47"/>
      <c r="LC427" s="47"/>
      <c r="LD427" s="47"/>
      <c r="LE427" s="47"/>
      <c r="LF427" s="47"/>
      <c r="LG427" s="47"/>
      <c r="LH427" s="47"/>
      <c r="LI427" s="47"/>
      <c r="LJ427" s="47"/>
      <c r="LK427" s="47"/>
      <c r="LL427" s="47"/>
      <c r="LM427" s="47"/>
      <c r="LN427" s="47"/>
      <c r="LO427" s="47"/>
      <c r="LP427" s="47"/>
      <c r="LQ427" s="47"/>
      <c r="LR427" s="47"/>
      <c r="LS427" s="47"/>
      <c r="LT427" s="47"/>
      <c r="LU427" s="47"/>
      <c r="LV427" s="47"/>
      <c r="LW427" s="47"/>
      <c r="LX427" s="47"/>
      <c r="LY427" s="47"/>
      <c r="LZ427" s="47"/>
      <c r="MA427" s="47"/>
      <c r="MB427" s="47"/>
      <c r="MC427" s="47"/>
      <c r="MD427" s="47"/>
      <c r="ME427" s="47"/>
      <c r="MF427" s="47"/>
      <c r="MG427" s="47"/>
      <c r="MH427" s="47"/>
      <c r="MI427" s="47"/>
      <c r="MJ427" s="47"/>
      <c r="MK427" s="47"/>
      <c r="ML427" s="47"/>
      <c r="MM427" s="47"/>
      <c r="MN427" s="47"/>
      <c r="MO427" s="47"/>
      <c r="MP427" s="47"/>
      <c r="MQ427" s="47"/>
      <c r="MR427" s="47"/>
      <c r="MS427" s="47"/>
      <c r="MT427" s="47"/>
      <c r="MU427" s="47"/>
      <c r="MV427" s="47"/>
      <c r="MW427" s="47"/>
      <c r="MX427" s="47"/>
      <c r="MY427" s="47"/>
      <c r="MZ427" s="47"/>
      <c r="NA427" s="47"/>
      <c r="NB427" s="47"/>
      <c r="NC427" s="47"/>
      <c r="ND427" s="47"/>
      <c r="NE427" s="47"/>
      <c r="NF427" s="47"/>
      <c r="NG427" s="47"/>
      <c r="NH427" s="47"/>
      <c r="NI427" s="47"/>
      <c r="NJ427" s="47"/>
      <c r="NK427" s="47"/>
      <c r="NL427" s="47"/>
      <c r="NM427" s="47"/>
      <c r="NN427" s="47"/>
      <c r="NO427" s="47"/>
      <c r="NP427" s="47"/>
      <c r="NQ427" s="47"/>
      <c r="NR427" s="47"/>
      <c r="NS427" s="47"/>
      <c r="NT427" s="47"/>
      <c r="NU427" s="47"/>
      <c r="NV427" s="47"/>
      <c r="NW427" s="47"/>
      <c r="NX427" s="47"/>
      <c r="NY427" s="47"/>
      <c r="NZ427" s="47"/>
      <c r="OA427" s="47"/>
      <c r="OB427" s="47"/>
      <c r="OC427" s="47"/>
      <c r="OD427" s="47"/>
      <c r="OE427" s="47"/>
      <c r="OF427" s="47"/>
      <c r="OG427" s="47"/>
      <c r="OH427" s="47"/>
      <c r="OI427" s="47"/>
      <c r="OJ427" s="47"/>
      <c r="OK427" s="47"/>
      <c r="OL427" s="47"/>
      <c r="OM427" s="47"/>
      <c r="ON427" s="47"/>
      <c r="OO427" s="47"/>
      <c r="OP427" s="47"/>
      <c r="OQ427" s="47"/>
      <c r="OR427" s="47"/>
      <c r="OS427" s="47"/>
      <c r="OT427" s="47"/>
      <c r="OU427" s="47"/>
      <c r="OV427" s="47"/>
      <c r="OW427" s="47"/>
      <c r="OX427" s="47"/>
      <c r="OY427" s="47"/>
      <c r="OZ427" s="47"/>
      <c r="PA427" s="47"/>
      <c r="PB427" s="47"/>
      <c r="PC427" s="47"/>
      <c r="PD427" s="47"/>
      <c r="PE427" s="47"/>
      <c r="PF427" s="47"/>
      <c r="PG427" s="47"/>
      <c r="PH427" s="47"/>
      <c r="PI427" s="47"/>
      <c r="PJ427" s="47"/>
      <c r="PK427" s="47"/>
      <c r="PL427" s="47"/>
      <c r="PM427" s="47"/>
      <c r="PN427" s="47"/>
      <c r="PO427" s="47"/>
      <c r="PP427" s="47"/>
      <c r="PQ427" s="47"/>
      <c r="PR427" s="47"/>
      <c r="PS427" s="47"/>
      <c r="PT427" s="47"/>
      <c r="PU427" s="47"/>
      <c r="PV427" s="47"/>
      <c r="PW427" s="47"/>
      <c r="PX427" s="47"/>
      <c r="PY427" s="47"/>
      <c r="PZ427" s="47"/>
      <c r="QA427" s="47"/>
      <c r="QB427" s="47"/>
      <c r="QC427" s="47"/>
      <c r="QD427" s="47"/>
      <c r="QE427" s="47"/>
      <c r="QF427" s="47"/>
      <c r="QG427" s="47"/>
      <c r="QH427" s="47"/>
      <c r="QI427" s="47"/>
      <c r="QJ427" s="47"/>
      <c r="QK427" s="47"/>
      <c r="QL427" s="47"/>
      <c r="QM427" s="47"/>
      <c r="QN427" s="47"/>
      <c r="QO427" s="47"/>
      <c r="QP427" s="47"/>
      <c r="QQ427" s="47"/>
      <c r="QR427" s="47"/>
      <c r="QS427" s="47"/>
      <c r="QT427" s="47"/>
      <c r="QU427" s="47"/>
      <c r="QV427" s="47"/>
      <c r="QW427" s="47"/>
      <c r="QX427" s="47"/>
      <c r="QY427" s="47"/>
      <c r="QZ427" s="47"/>
      <c r="RA427" s="47"/>
      <c r="RB427" s="47"/>
      <c r="RC427" s="47"/>
      <c r="RD427" s="47"/>
      <c r="RE427" s="47"/>
      <c r="RF427" s="47"/>
      <c r="RG427" s="47"/>
      <c r="RH427" s="47"/>
      <c r="RI427" s="47"/>
      <c r="RJ427" s="47"/>
      <c r="RK427" s="47"/>
      <c r="RL427" s="47"/>
      <c r="RM427" s="47"/>
      <c r="RN427" s="47"/>
      <c r="RO427" s="47"/>
      <c r="RP427" s="47"/>
      <c r="RQ427" s="47"/>
      <c r="RR427" s="47"/>
      <c r="RS427" s="47"/>
      <c r="RT427" s="47"/>
      <c r="RU427" s="47"/>
      <c r="RV427" s="47"/>
      <c r="RW427" s="47"/>
      <c r="RX427" s="47"/>
      <c r="RY427" s="47"/>
      <c r="RZ427" s="47"/>
      <c r="SA427" s="47"/>
      <c r="SB427" s="47"/>
      <c r="SC427" s="47"/>
      <c r="SD427" s="47"/>
      <c r="SE427" s="47"/>
      <c r="SF427" s="47"/>
      <c r="SG427" s="47"/>
      <c r="SH427" s="47"/>
      <c r="SI427" s="47"/>
      <c r="SJ427" s="47"/>
      <c r="SK427" s="47"/>
      <c r="SL427" s="47"/>
      <c r="SM427" s="47"/>
      <c r="SN427" s="47"/>
    </row>
    <row r="428" spans="1:508" s="48" customFormat="1" ht="15" customHeight="1">
      <c r="A428" s="157" t="s">
        <v>229</v>
      </c>
      <c r="B428" s="94" t="s">
        <v>230</v>
      </c>
      <c r="C428" s="35" t="s">
        <v>4</v>
      </c>
      <c r="D428" s="20">
        <v>25464.9</v>
      </c>
      <c r="E428" s="20">
        <f>E433</f>
        <v>11911.2</v>
      </c>
      <c r="F428" s="20">
        <f>F433</f>
        <v>12015.1</v>
      </c>
      <c r="G428" s="1">
        <f>F428/D428</f>
        <v>0.47182985207088973</v>
      </c>
      <c r="H428" s="100"/>
      <c r="I428" s="58" t="s">
        <v>24</v>
      </c>
      <c r="J428" s="57">
        <f>SUM(J429:J431)</f>
        <v>1</v>
      </c>
      <c r="K428" s="75" t="s">
        <v>41</v>
      </c>
      <c r="L428" s="75"/>
      <c r="M428" s="81">
        <v>834</v>
      </c>
      <c r="N428" s="50"/>
      <c r="O428" s="54"/>
      <c r="P428" s="51"/>
      <c r="Q428" s="51"/>
      <c r="R428" s="51"/>
      <c r="S428" s="49"/>
      <c r="T428" s="52"/>
      <c r="U428" s="53"/>
      <c r="V428" s="53"/>
      <c r="W428" s="54"/>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c r="BA428" s="47"/>
      <c r="BB428" s="47"/>
      <c r="BC428" s="47"/>
      <c r="BD428" s="47"/>
      <c r="BE428" s="47"/>
      <c r="BF428" s="47"/>
      <c r="BG428" s="47"/>
      <c r="BH428" s="47"/>
      <c r="BI428" s="47"/>
      <c r="BJ428" s="47"/>
      <c r="BK428" s="47"/>
      <c r="BL428" s="47"/>
      <c r="BM428" s="47"/>
      <c r="BN428" s="47"/>
      <c r="BO428" s="47"/>
      <c r="BP428" s="47"/>
      <c r="BQ428" s="47"/>
      <c r="BR428" s="47"/>
      <c r="BS428" s="47"/>
      <c r="BT428" s="47"/>
      <c r="BU428" s="47"/>
      <c r="BV428" s="47"/>
      <c r="BW428" s="47"/>
      <c r="BX428" s="47"/>
      <c r="BY428" s="47"/>
      <c r="BZ428" s="47"/>
      <c r="CA428" s="47"/>
      <c r="CB428" s="47"/>
      <c r="CC428" s="47"/>
      <c r="CD428" s="47"/>
      <c r="CE428" s="47"/>
      <c r="CF428" s="47"/>
      <c r="CG428" s="47"/>
      <c r="CH428" s="47"/>
      <c r="CI428" s="47"/>
      <c r="CJ428" s="47"/>
      <c r="CK428" s="47"/>
      <c r="CL428" s="47"/>
      <c r="CM428" s="47"/>
      <c r="CN428" s="47"/>
      <c r="CO428" s="47"/>
      <c r="CP428" s="47"/>
      <c r="CQ428" s="47"/>
      <c r="CR428" s="47"/>
      <c r="CS428" s="47"/>
      <c r="CT428" s="47"/>
      <c r="CU428" s="47"/>
      <c r="CV428" s="47"/>
      <c r="CW428" s="47"/>
      <c r="CX428" s="47"/>
      <c r="CY428" s="47"/>
      <c r="CZ428" s="47"/>
      <c r="DA428" s="47"/>
      <c r="DB428" s="47"/>
      <c r="DC428" s="47"/>
      <c r="DD428" s="47"/>
      <c r="DE428" s="47"/>
      <c r="DF428" s="47"/>
      <c r="DG428" s="47"/>
      <c r="DH428" s="47"/>
      <c r="DI428" s="47"/>
      <c r="DJ428" s="47"/>
      <c r="DK428" s="47"/>
      <c r="DL428" s="47"/>
      <c r="DM428" s="47"/>
      <c r="DN428" s="47"/>
      <c r="DO428" s="47"/>
      <c r="DP428" s="47"/>
      <c r="DQ428" s="47"/>
      <c r="DR428" s="47"/>
      <c r="DS428" s="47"/>
      <c r="DT428" s="47"/>
      <c r="DU428" s="47"/>
      <c r="DV428" s="47"/>
      <c r="DW428" s="47"/>
      <c r="DX428" s="47"/>
      <c r="DY428" s="47"/>
      <c r="DZ428" s="47"/>
      <c r="EA428" s="47"/>
      <c r="EB428" s="47"/>
      <c r="EC428" s="47"/>
      <c r="ED428" s="47"/>
      <c r="EE428" s="47"/>
      <c r="EF428" s="47"/>
      <c r="EG428" s="47"/>
      <c r="EH428" s="47"/>
      <c r="EI428" s="47"/>
      <c r="EJ428" s="47"/>
      <c r="EK428" s="47"/>
      <c r="EL428" s="47"/>
      <c r="EM428" s="47"/>
      <c r="EN428" s="47"/>
      <c r="EO428" s="47"/>
      <c r="EP428" s="47"/>
      <c r="EQ428" s="47"/>
      <c r="ER428" s="47"/>
      <c r="ES428" s="47"/>
      <c r="ET428" s="47"/>
      <c r="EU428" s="47"/>
      <c r="EV428" s="47"/>
      <c r="EW428" s="47"/>
      <c r="EX428" s="47"/>
      <c r="EY428" s="47"/>
      <c r="EZ428" s="47"/>
      <c r="FA428" s="47"/>
      <c r="FB428" s="47"/>
      <c r="FC428" s="47"/>
      <c r="FD428" s="47"/>
      <c r="FE428" s="47"/>
      <c r="FF428" s="47"/>
      <c r="FG428" s="47"/>
      <c r="FH428" s="47"/>
      <c r="FI428" s="47"/>
      <c r="FJ428" s="47"/>
      <c r="FK428" s="47"/>
      <c r="FL428" s="47"/>
      <c r="FM428" s="47"/>
      <c r="FN428" s="47"/>
      <c r="FO428" s="47"/>
      <c r="FP428" s="47"/>
      <c r="FQ428" s="47"/>
      <c r="FR428" s="47"/>
      <c r="FS428" s="47"/>
      <c r="FT428" s="47"/>
      <c r="FU428" s="47"/>
      <c r="FV428" s="47"/>
      <c r="FW428" s="47"/>
      <c r="FX428" s="47"/>
      <c r="FY428" s="47"/>
      <c r="FZ428" s="47"/>
      <c r="GA428" s="47"/>
      <c r="GB428" s="47"/>
      <c r="GC428" s="47"/>
      <c r="GD428" s="47"/>
      <c r="GE428" s="47"/>
      <c r="GF428" s="47"/>
      <c r="GG428" s="47"/>
      <c r="GH428" s="47"/>
      <c r="GI428" s="47"/>
      <c r="GJ428" s="47"/>
      <c r="GK428" s="47"/>
      <c r="GL428" s="47"/>
      <c r="GM428" s="47"/>
      <c r="GN428" s="47"/>
      <c r="GO428" s="47"/>
      <c r="GP428" s="47"/>
      <c r="GQ428" s="47"/>
      <c r="GR428" s="47"/>
      <c r="GS428" s="47"/>
      <c r="GT428" s="47"/>
      <c r="GU428" s="47"/>
      <c r="GV428" s="47"/>
      <c r="GW428" s="47"/>
      <c r="GX428" s="47"/>
      <c r="GY428" s="47"/>
      <c r="GZ428" s="47"/>
      <c r="HA428" s="47"/>
      <c r="HB428" s="47"/>
      <c r="HC428" s="47"/>
      <c r="HD428" s="47"/>
      <c r="HE428" s="47"/>
      <c r="HF428" s="47"/>
      <c r="HG428" s="47"/>
      <c r="HH428" s="47"/>
      <c r="HI428" s="47"/>
      <c r="HJ428" s="47"/>
      <c r="HK428" s="47"/>
      <c r="HL428" s="47"/>
      <c r="HM428" s="47"/>
      <c r="HN428" s="47"/>
      <c r="HO428" s="47"/>
      <c r="HP428" s="47"/>
      <c r="HQ428" s="47"/>
      <c r="HR428" s="47"/>
      <c r="HS428" s="47"/>
      <c r="HT428" s="47"/>
      <c r="HU428" s="47"/>
      <c r="HV428" s="47"/>
      <c r="HW428" s="47"/>
      <c r="HX428" s="47"/>
      <c r="HY428" s="47"/>
      <c r="HZ428" s="47"/>
      <c r="IA428" s="47"/>
      <c r="IB428" s="47"/>
      <c r="IC428" s="47"/>
      <c r="ID428" s="47"/>
      <c r="IE428" s="47"/>
      <c r="IF428" s="47"/>
      <c r="IG428" s="47"/>
      <c r="IH428" s="47"/>
      <c r="II428" s="47"/>
      <c r="IJ428" s="47"/>
      <c r="IK428" s="47"/>
      <c r="IL428" s="47"/>
      <c r="IM428" s="47"/>
      <c r="IN428" s="47"/>
      <c r="IO428" s="47"/>
      <c r="IP428" s="47"/>
      <c r="IQ428" s="47"/>
      <c r="IR428" s="47"/>
      <c r="IS428" s="47"/>
      <c r="IT428" s="47"/>
      <c r="IU428" s="47"/>
      <c r="IV428" s="47"/>
      <c r="IW428" s="47"/>
      <c r="IX428" s="47"/>
      <c r="IY428" s="47"/>
      <c r="IZ428" s="47"/>
      <c r="JA428" s="47"/>
      <c r="JB428" s="47"/>
      <c r="JC428" s="47"/>
      <c r="JD428" s="47"/>
      <c r="JE428" s="47"/>
      <c r="JF428" s="47"/>
      <c r="JG428" s="47"/>
      <c r="JH428" s="47"/>
      <c r="JI428" s="47"/>
      <c r="JJ428" s="47"/>
      <c r="JK428" s="47"/>
      <c r="JL428" s="47"/>
      <c r="JM428" s="47"/>
      <c r="JN428" s="47"/>
      <c r="JO428" s="47"/>
      <c r="JP428" s="47"/>
      <c r="JQ428" s="47"/>
      <c r="JR428" s="47"/>
      <c r="JS428" s="47"/>
      <c r="JT428" s="47"/>
      <c r="JU428" s="47"/>
      <c r="JV428" s="47"/>
      <c r="JW428" s="47"/>
      <c r="JX428" s="47"/>
      <c r="JY428" s="47"/>
      <c r="JZ428" s="47"/>
      <c r="KA428" s="47"/>
      <c r="KB428" s="47"/>
      <c r="KC428" s="47"/>
      <c r="KD428" s="47"/>
      <c r="KE428" s="47"/>
      <c r="KF428" s="47"/>
      <c r="KG428" s="47"/>
      <c r="KH428" s="47"/>
      <c r="KI428" s="47"/>
      <c r="KJ428" s="47"/>
      <c r="KK428" s="47"/>
      <c r="KL428" s="47"/>
      <c r="KM428" s="47"/>
      <c r="KN428" s="47"/>
      <c r="KO428" s="47"/>
      <c r="KP428" s="47"/>
      <c r="KQ428" s="47"/>
      <c r="KR428" s="47"/>
      <c r="KS428" s="47"/>
      <c r="KT428" s="47"/>
      <c r="KU428" s="47"/>
      <c r="KV428" s="47"/>
      <c r="KW428" s="47"/>
      <c r="KX428" s="47"/>
      <c r="KY428" s="47"/>
      <c r="KZ428" s="47"/>
      <c r="LA428" s="47"/>
      <c r="LB428" s="47"/>
      <c r="LC428" s="47"/>
      <c r="LD428" s="47"/>
      <c r="LE428" s="47"/>
      <c r="LF428" s="47"/>
      <c r="LG428" s="47"/>
      <c r="LH428" s="47"/>
      <c r="LI428" s="47"/>
      <c r="LJ428" s="47"/>
      <c r="LK428" s="47"/>
      <c r="LL428" s="47"/>
      <c r="LM428" s="47"/>
      <c r="LN428" s="47"/>
      <c r="LO428" s="47"/>
      <c r="LP428" s="47"/>
      <c r="LQ428" s="47"/>
      <c r="LR428" s="47"/>
      <c r="LS428" s="47"/>
      <c r="LT428" s="47"/>
      <c r="LU428" s="47"/>
      <c r="LV428" s="47"/>
      <c r="LW428" s="47"/>
      <c r="LX428" s="47"/>
      <c r="LY428" s="47"/>
      <c r="LZ428" s="47"/>
      <c r="MA428" s="47"/>
      <c r="MB428" s="47"/>
      <c r="MC428" s="47"/>
      <c r="MD428" s="47"/>
      <c r="ME428" s="47"/>
      <c r="MF428" s="47"/>
      <c r="MG428" s="47"/>
      <c r="MH428" s="47"/>
      <c r="MI428" s="47"/>
      <c r="MJ428" s="47"/>
      <c r="MK428" s="47"/>
      <c r="ML428" s="47"/>
      <c r="MM428" s="47"/>
      <c r="MN428" s="47"/>
      <c r="MO428" s="47"/>
      <c r="MP428" s="47"/>
      <c r="MQ428" s="47"/>
      <c r="MR428" s="47"/>
      <c r="MS428" s="47"/>
      <c r="MT428" s="47"/>
      <c r="MU428" s="47"/>
      <c r="MV428" s="47"/>
      <c r="MW428" s="47"/>
      <c r="MX428" s="47"/>
      <c r="MY428" s="47"/>
      <c r="MZ428" s="47"/>
      <c r="NA428" s="47"/>
      <c r="NB428" s="47"/>
      <c r="NC428" s="47"/>
      <c r="ND428" s="47"/>
      <c r="NE428" s="47"/>
      <c r="NF428" s="47"/>
      <c r="NG428" s="47"/>
      <c r="NH428" s="47"/>
      <c r="NI428" s="47"/>
      <c r="NJ428" s="47"/>
      <c r="NK428" s="47"/>
      <c r="NL428" s="47"/>
      <c r="NM428" s="47"/>
      <c r="NN428" s="47"/>
      <c r="NO428" s="47"/>
      <c r="NP428" s="47"/>
      <c r="NQ428" s="47"/>
      <c r="NR428" s="47"/>
      <c r="NS428" s="47"/>
      <c r="NT428" s="47"/>
      <c r="NU428" s="47"/>
      <c r="NV428" s="47"/>
      <c r="NW428" s="47"/>
      <c r="NX428" s="47"/>
      <c r="NY428" s="47"/>
      <c r="NZ428" s="47"/>
      <c r="OA428" s="47"/>
      <c r="OB428" s="47"/>
      <c r="OC428" s="47"/>
      <c r="OD428" s="47"/>
      <c r="OE428" s="47"/>
      <c r="OF428" s="47"/>
      <c r="OG428" s="47"/>
      <c r="OH428" s="47"/>
      <c r="OI428" s="47"/>
      <c r="OJ428" s="47"/>
      <c r="OK428" s="47"/>
      <c r="OL428" s="47"/>
      <c r="OM428" s="47"/>
      <c r="ON428" s="47"/>
      <c r="OO428" s="47"/>
      <c r="OP428" s="47"/>
      <c r="OQ428" s="47"/>
      <c r="OR428" s="47"/>
      <c r="OS428" s="47"/>
      <c r="OT428" s="47"/>
      <c r="OU428" s="47"/>
      <c r="OV428" s="47"/>
      <c r="OW428" s="47"/>
      <c r="OX428" s="47"/>
      <c r="OY428" s="47"/>
      <c r="OZ428" s="47"/>
      <c r="PA428" s="47"/>
      <c r="PB428" s="47"/>
      <c r="PC428" s="47"/>
      <c r="PD428" s="47"/>
      <c r="PE428" s="47"/>
      <c r="PF428" s="47"/>
      <c r="PG428" s="47"/>
      <c r="PH428" s="47"/>
      <c r="PI428" s="47"/>
      <c r="PJ428" s="47"/>
      <c r="PK428" s="47"/>
      <c r="PL428" s="47"/>
      <c r="PM428" s="47"/>
      <c r="PN428" s="47"/>
      <c r="PO428" s="47"/>
      <c r="PP428" s="47"/>
      <c r="PQ428" s="47"/>
      <c r="PR428" s="47"/>
      <c r="PS428" s="47"/>
      <c r="PT428" s="47"/>
      <c r="PU428" s="47"/>
      <c r="PV428" s="47"/>
      <c r="PW428" s="47"/>
      <c r="PX428" s="47"/>
      <c r="PY428" s="47"/>
      <c r="PZ428" s="47"/>
      <c r="QA428" s="47"/>
      <c r="QB428" s="47"/>
      <c r="QC428" s="47"/>
      <c r="QD428" s="47"/>
      <c r="QE428" s="47"/>
      <c r="QF428" s="47"/>
      <c r="QG428" s="47"/>
      <c r="QH428" s="47"/>
      <c r="QI428" s="47"/>
      <c r="QJ428" s="47"/>
      <c r="QK428" s="47"/>
      <c r="QL428" s="47"/>
      <c r="QM428" s="47"/>
      <c r="QN428" s="47"/>
      <c r="QO428" s="47"/>
      <c r="QP428" s="47"/>
      <c r="QQ428" s="47"/>
      <c r="QR428" s="47"/>
      <c r="QS428" s="47"/>
      <c r="QT428" s="47"/>
      <c r="QU428" s="47"/>
      <c r="QV428" s="47"/>
      <c r="QW428" s="47"/>
      <c r="QX428" s="47"/>
      <c r="QY428" s="47"/>
      <c r="QZ428" s="47"/>
      <c r="RA428" s="47"/>
      <c r="RB428" s="47"/>
      <c r="RC428" s="47"/>
      <c r="RD428" s="47"/>
      <c r="RE428" s="47"/>
      <c r="RF428" s="47"/>
      <c r="RG428" s="47"/>
      <c r="RH428" s="47"/>
      <c r="RI428" s="47"/>
      <c r="RJ428" s="47"/>
      <c r="RK428" s="47"/>
      <c r="RL428" s="47"/>
      <c r="RM428" s="47"/>
      <c r="RN428" s="47"/>
      <c r="RO428" s="47"/>
      <c r="RP428" s="47"/>
      <c r="RQ428" s="47"/>
      <c r="RR428" s="47"/>
      <c r="RS428" s="47"/>
      <c r="RT428" s="47"/>
      <c r="RU428" s="47"/>
      <c r="RV428" s="47"/>
      <c r="RW428" s="47"/>
      <c r="RX428" s="47"/>
      <c r="RY428" s="47"/>
      <c r="RZ428" s="47"/>
      <c r="SA428" s="47"/>
      <c r="SB428" s="47"/>
      <c r="SC428" s="47"/>
      <c r="SD428" s="47"/>
      <c r="SE428" s="47"/>
      <c r="SF428" s="47"/>
      <c r="SG428" s="47"/>
      <c r="SH428" s="47"/>
      <c r="SI428" s="47"/>
      <c r="SJ428" s="47"/>
      <c r="SK428" s="47"/>
      <c r="SL428" s="47"/>
      <c r="SM428" s="47"/>
      <c r="SN428" s="47"/>
    </row>
    <row r="429" spans="1:508" s="48" customFormat="1" ht="15" customHeight="1">
      <c r="A429" s="157"/>
      <c r="B429" s="85"/>
      <c r="C429" s="35" t="s">
        <v>5</v>
      </c>
      <c r="D429" s="20">
        <v>25464.9</v>
      </c>
      <c r="E429" s="20">
        <f>E434</f>
        <v>11911.2</v>
      </c>
      <c r="F429" s="20">
        <f>F434</f>
        <v>12015.1</v>
      </c>
      <c r="G429" s="1">
        <f>F429/D429</f>
        <v>0.47182985207088973</v>
      </c>
      <c r="H429" s="101"/>
      <c r="I429" s="58" t="s">
        <v>25</v>
      </c>
      <c r="J429" s="57">
        <v>0</v>
      </c>
      <c r="K429" s="75"/>
      <c r="L429" s="75"/>
      <c r="M429" s="82"/>
      <c r="N429" s="50"/>
      <c r="O429" s="54"/>
      <c r="P429" s="51"/>
      <c r="Q429" s="51"/>
      <c r="R429" s="51"/>
      <c r="S429" s="49"/>
      <c r="T429" s="52"/>
      <c r="U429" s="53"/>
      <c r="V429" s="53"/>
      <c r="W429" s="54"/>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47"/>
      <c r="BB429" s="47"/>
      <c r="BC429" s="47"/>
      <c r="BD429" s="47"/>
      <c r="BE429" s="47"/>
      <c r="BF429" s="47"/>
      <c r="BG429" s="47"/>
      <c r="BH429" s="47"/>
      <c r="BI429" s="47"/>
      <c r="BJ429" s="47"/>
      <c r="BK429" s="47"/>
      <c r="BL429" s="47"/>
      <c r="BM429" s="47"/>
      <c r="BN429" s="47"/>
      <c r="BO429" s="47"/>
      <c r="BP429" s="47"/>
      <c r="BQ429" s="47"/>
      <c r="BR429" s="47"/>
      <c r="BS429" s="47"/>
      <c r="BT429" s="47"/>
      <c r="BU429" s="47"/>
      <c r="BV429" s="47"/>
      <c r="BW429" s="47"/>
      <c r="BX429" s="47"/>
      <c r="BY429" s="47"/>
      <c r="BZ429" s="47"/>
      <c r="CA429" s="47"/>
      <c r="CB429" s="47"/>
      <c r="CC429" s="47"/>
      <c r="CD429" s="47"/>
      <c r="CE429" s="47"/>
      <c r="CF429" s="47"/>
      <c r="CG429" s="47"/>
      <c r="CH429" s="47"/>
      <c r="CI429" s="47"/>
      <c r="CJ429" s="47"/>
      <c r="CK429" s="47"/>
      <c r="CL429" s="47"/>
      <c r="CM429" s="47"/>
      <c r="CN429" s="47"/>
      <c r="CO429" s="47"/>
      <c r="CP429" s="47"/>
      <c r="CQ429" s="47"/>
      <c r="CR429" s="47"/>
      <c r="CS429" s="47"/>
      <c r="CT429" s="47"/>
      <c r="CU429" s="47"/>
      <c r="CV429" s="47"/>
      <c r="CW429" s="47"/>
      <c r="CX429" s="47"/>
      <c r="CY429" s="47"/>
      <c r="CZ429" s="47"/>
      <c r="DA429" s="47"/>
      <c r="DB429" s="47"/>
      <c r="DC429" s="47"/>
      <c r="DD429" s="47"/>
      <c r="DE429" s="47"/>
      <c r="DF429" s="47"/>
      <c r="DG429" s="47"/>
      <c r="DH429" s="47"/>
      <c r="DI429" s="47"/>
      <c r="DJ429" s="47"/>
      <c r="DK429" s="47"/>
      <c r="DL429" s="47"/>
      <c r="DM429" s="47"/>
      <c r="DN429" s="47"/>
      <c r="DO429" s="47"/>
      <c r="DP429" s="47"/>
      <c r="DQ429" s="47"/>
      <c r="DR429" s="47"/>
      <c r="DS429" s="47"/>
      <c r="DT429" s="47"/>
      <c r="DU429" s="47"/>
      <c r="DV429" s="47"/>
      <c r="DW429" s="47"/>
      <c r="DX429" s="47"/>
      <c r="DY429" s="47"/>
      <c r="DZ429" s="47"/>
      <c r="EA429" s="47"/>
      <c r="EB429" s="47"/>
      <c r="EC429" s="47"/>
      <c r="ED429" s="47"/>
      <c r="EE429" s="47"/>
      <c r="EF429" s="47"/>
      <c r="EG429" s="47"/>
      <c r="EH429" s="47"/>
      <c r="EI429" s="47"/>
      <c r="EJ429" s="47"/>
      <c r="EK429" s="47"/>
      <c r="EL429" s="47"/>
      <c r="EM429" s="47"/>
      <c r="EN429" s="47"/>
      <c r="EO429" s="47"/>
      <c r="EP429" s="47"/>
      <c r="EQ429" s="47"/>
      <c r="ER429" s="47"/>
      <c r="ES429" s="47"/>
      <c r="ET429" s="47"/>
      <c r="EU429" s="47"/>
      <c r="EV429" s="47"/>
      <c r="EW429" s="47"/>
      <c r="EX429" s="47"/>
      <c r="EY429" s="47"/>
      <c r="EZ429" s="47"/>
      <c r="FA429" s="47"/>
      <c r="FB429" s="47"/>
      <c r="FC429" s="47"/>
      <c r="FD429" s="47"/>
      <c r="FE429" s="47"/>
      <c r="FF429" s="47"/>
      <c r="FG429" s="47"/>
      <c r="FH429" s="47"/>
      <c r="FI429" s="47"/>
      <c r="FJ429" s="47"/>
      <c r="FK429" s="47"/>
      <c r="FL429" s="47"/>
      <c r="FM429" s="47"/>
      <c r="FN429" s="47"/>
      <c r="FO429" s="47"/>
      <c r="FP429" s="47"/>
      <c r="FQ429" s="47"/>
      <c r="FR429" s="47"/>
      <c r="FS429" s="47"/>
      <c r="FT429" s="47"/>
      <c r="FU429" s="47"/>
      <c r="FV429" s="47"/>
      <c r="FW429" s="47"/>
      <c r="FX429" s="47"/>
      <c r="FY429" s="47"/>
      <c r="FZ429" s="47"/>
      <c r="GA429" s="47"/>
      <c r="GB429" s="47"/>
      <c r="GC429" s="47"/>
      <c r="GD429" s="47"/>
      <c r="GE429" s="47"/>
      <c r="GF429" s="47"/>
      <c r="GG429" s="47"/>
      <c r="GH429" s="47"/>
      <c r="GI429" s="47"/>
      <c r="GJ429" s="47"/>
      <c r="GK429" s="47"/>
      <c r="GL429" s="47"/>
      <c r="GM429" s="47"/>
      <c r="GN429" s="47"/>
      <c r="GO429" s="47"/>
      <c r="GP429" s="47"/>
      <c r="GQ429" s="47"/>
      <c r="GR429" s="47"/>
      <c r="GS429" s="47"/>
      <c r="GT429" s="47"/>
      <c r="GU429" s="47"/>
      <c r="GV429" s="47"/>
      <c r="GW429" s="47"/>
      <c r="GX429" s="47"/>
      <c r="GY429" s="47"/>
      <c r="GZ429" s="47"/>
      <c r="HA429" s="47"/>
      <c r="HB429" s="47"/>
      <c r="HC429" s="47"/>
      <c r="HD429" s="47"/>
      <c r="HE429" s="47"/>
      <c r="HF429" s="47"/>
      <c r="HG429" s="47"/>
      <c r="HH429" s="47"/>
      <c r="HI429" s="47"/>
      <c r="HJ429" s="47"/>
      <c r="HK429" s="47"/>
      <c r="HL429" s="47"/>
      <c r="HM429" s="47"/>
      <c r="HN429" s="47"/>
      <c r="HO429" s="47"/>
      <c r="HP429" s="47"/>
      <c r="HQ429" s="47"/>
      <c r="HR429" s="47"/>
      <c r="HS429" s="47"/>
      <c r="HT429" s="47"/>
      <c r="HU429" s="47"/>
      <c r="HV429" s="47"/>
      <c r="HW429" s="47"/>
      <c r="HX429" s="47"/>
      <c r="HY429" s="47"/>
      <c r="HZ429" s="47"/>
      <c r="IA429" s="47"/>
      <c r="IB429" s="47"/>
      <c r="IC429" s="47"/>
      <c r="ID429" s="47"/>
      <c r="IE429" s="47"/>
      <c r="IF429" s="47"/>
      <c r="IG429" s="47"/>
      <c r="IH429" s="47"/>
      <c r="II429" s="47"/>
      <c r="IJ429" s="47"/>
      <c r="IK429" s="47"/>
      <c r="IL429" s="47"/>
      <c r="IM429" s="47"/>
      <c r="IN429" s="47"/>
      <c r="IO429" s="47"/>
      <c r="IP429" s="47"/>
      <c r="IQ429" s="47"/>
      <c r="IR429" s="47"/>
      <c r="IS429" s="47"/>
      <c r="IT429" s="47"/>
      <c r="IU429" s="47"/>
      <c r="IV429" s="47"/>
      <c r="IW429" s="47"/>
      <c r="IX429" s="47"/>
      <c r="IY429" s="47"/>
      <c r="IZ429" s="47"/>
      <c r="JA429" s="47"/>
      <c r="JB429" s="47"/>
      <c r="JC429" s="47"/>
      <c r="JD429" s="47"/>
      <c r="JE429" s="47"/>
      <c r="JF429" s="47"/>
      <c r="JG429" s="47"/>
      <c r="JH429" s="47"/>
      <c r="JI429" s="47"/>
      <c r="JJ429" s="47"/>
      <c r="JK429" s="47"/>
      <c r="JL429" s="47"/>
      <c r="JM429" s="47"/>
      <c r="JN429" s="47"/>
      <c r="JO429" s="47"/>
      <c r="JP429" s="47"/>
      <c r="JQ429" s="47"/>
      <c r="JR429" s="47"/>
      <c r="JS429" s="47"/>
      <c r="JT429" s="47"/>
      <c r="JU429" s="47"/>
      <c r="JV429" s="47"/>
      <c r="JW429" s="47"/>
      <c r="JX429" s="47"/>
      <c r="JY429" s="47"/>
      <c r="JZ429" s="47"/>
      <c r="KA429" s="47"/>
      <c r="KB429" s="47"/>
      <c r="KC429" s="47"/>
      <c r="KD429" s="47"/>
      <c r="KE429" s="47"/>
      <c r="KF429" s="47"/>
      <c r="KG429" s="47"/>
      <c r="KH429" s="47"/>
      <c r="KI429" s="47"/>
      <c r="KJ429" s="47"/>
      <c r="KK429" s="47"/>
      <c r="KL429" s="47"/>
      <c r="KM429" s="47"/>
      <c r="KN429" s="47"/>
      <c r="KO429" s="47"/>
      <c r="KP429" s="47"/>
      <c r="KQ429" s="47"/>
      <c r="KR429" s="47"/>
      <c r="KS429" s="47"/>
      <c r="KT429" s="47"/>
      <c r="KU429" s="47"/>
      <c r="KV429" s="47"/>
      <c r="KW429" s="47"/>
      <c r="KX429" s="47"/>
      <c r="KY429" s="47"/>
      <c r="KZ429" s="47"/>
      <c r="LA429" s="47"/>
      <c r="LB429" s="47"/>
      <c r="LC429" s="47"/>
      <c r="LD429" s="47"/>
      <c r="LE429" s="47"/>
      <c r="LF429" s="47"/>
      <c r="LG429" s="47"/>
      <c r="LH429" s="47"/>
      <c r="LI429" s="47"/>
      <c r="LJ429" s="47"/>
      <c r="LK429" s="47"/>
      <c r="LL429" s="47"/>
      <c r="LM429" s="47"/>
      <c r="LN429" s="47"/>
      <c r="LO429" s="47"/>
      <c r="LP429" s="47"/>
      <c r="LQ429" s="47"/>
      <c r="LR429" s="47"/>
      <c r="LS429" s="47"/>
      <c r="LT429" s="47"/>
      <c r="LU429" s="47"/>
      <c r="LV429" s="47"/>
      <c r="LW429" s="47"/>
      <c r="LX429" s="47"/>
      <c r="LY429" s="47"/>
      <c r="LZ429" s="47"/>
      <c r="MA429" s="47"/>
      <c r="MB429" s="47"/>
      <c r="MC429" s="47"/>
      <c r="MD429" s="47"/>
      <c r="ME429" s="47"/>
      <c r="MF429" s="47"/>
      <c r="MG429" s="47"/>
      <c r="MH429" s="47"/>
      <c r="MI429" s="47"/>
      <c r="MJ429" s="47"/>
      <c r="MK429" s="47"/>
      <c r="ML429" s="47"/>
      <c r="MM429" s="47"/>
      <c r="MN429" s="47"/>
      <c r="MO429" s="47"/>
      <c r="MP429" s="47"/>
      <c r="MQ429" s="47"/>
      <c r="MR429" s="47"/>
      <c r="MS429" s="47"/>
      <c r="MT429" s="47"/>
      <c r="MU429" s="47"/>
      <c r="MV429" s="47"/>
      <c r="MW429" s="47"/>
      <c r="MX429" s="47"/>
      <c r="MY429" s="47"/>
      <c r="MZ429" s="47"/>
      <c r="NA429" s="47"/>
      <c r="NB429" s="47"/>
      <c r="NC429" s="47"/>
      <c r="ND429" s="47"/>
      <c r="NE429" s="47"/>
      <c r="NF429" s="47"/>
      <c r="NG429" s="47"/>
      <c r="NH429" s="47"/>
      <c r="NI429" s="47"/>
      <c r="NJ429" s="47"/>
      <c r="NK429" s="47"/>
      <c r="NL429" s="47"/>
      <c r="NM429" s="47"/>
      <c r="NN429" s="47"/>
      <c r="NO429" s="47"/>
      <c r="NP429" s="47"/>
      <c r="NQ429" s="47"/>
      <c r="NR429" s="47"/>
      <c r="NS429" s="47"/>
      <c r="NT429" s="47"/>
      <c r="NU429" s="47"/>
      <c r="NV429" s="47"/>
      <c r="NW429" s="47"/>
      <c r="NX429" s="47"/>
      <c r="NY429" s="47"/>
      <c r="NZ429" s="47"/>
      <c r="OA429" s="47"/>
      <c r="OB429" s="47"/>
      <c r="OC429" s="47"/>
      <c r="OD429" s="47"/>
      <c r="OE429" s="47"/>
      <c r="OF429" s="47"/>
      <c r="OG429" s="47"/>
      <c r="OH429" s="47"/>
      <c r="OI429" s="47"/>
      <c r="OJ429" s="47"/>
      <c r="OK429" s="47"/>
      <c r="OL429" s="47"/>
      <c r="OM429" s="47"/>
      <c r="ON429" s="47"/>
      <c r="OO429" s="47"/>
      <c r="OP429" s="47"/>
      <c r="OQ429" s="47"/>
      <c r="OR429" s="47"/>
      <c r="OS429" s="47"/>
      <c r="OT429" s="47"/>
      <c r="OU429" s="47"/>
      <c r="OV429" s="47"/>
      <c r="OW429" s="47"/>
      <c r="OX429" s="47"/>
      <c r="OY429" s="47"/>
      <c r="OZ429" s="47"/>
      <c r="PA429" s="47"/>
      <c r="PB429" s="47"/>
      <c r="PC429" s="47"/>
      <c r="PD429" s="47"/>
      <c r="PE429" s="47"/>
      <c r="PF429" s="47"/>
      <c r="PG429" s="47"/>
      <c r="PH429" s="47"/>
      <c r="PI429" s="47"/>
      <c r="PJ429" s="47"/>
      <c r="PK429" s="47"/>
      <c r="PL429" s="47"/>
      <c r="PM429" s="47"/>
      <c r="PN429" s="47"/>
      <c r="PO429" s="47"/>
      <c r="PP429" s="47"/>
      <c r="PQ429" s="47"/>
      <c r="PR429" s="47"/>
      <c r="PS429" s="47"/>
      <c r="PT429" s="47"/>
      <c r="PU429" s="47"/>
      <c r="PV429" s="47"/>
      <c r="PW429" s="47"/>
      <c r="PX429" s="47"/>
      <c r="PY429" s="47"/>
      <c r="PZ429" s="47"/>
      <c r="QA429" s="47"/>
      <c r="QB429" s="47"/>
      <c r="QC429" s="47"/>
      <c r="QD429" s="47"/>
      <c r="QE429" s="47"/>
      <c r="QF429" s="47"/>
      <c r="QG429" s="47"/>
      <c r="QH429" s="47"/>
      <c r="QI429" s="47"/>
      <c r="QJ429" s="47"/>
      <c r="QK429" s="47"/>
      <c r="QL429" s="47"/>
      <c r="QM429" s="47"/>
      <c r="QN429" s="47"/>
      <c r="QO429" s="47"/>
      <c r="QP429" s="47"/>
      <c r="QQ429" s="47"/>
      <c r="QR429" s="47"/>
      <c r="QS429" s="47"/>
      <c r="QT429" s="47"/>
      <c r="QU429" s="47"/>
      <c r="QV429" s="47"/>
      <c r="QW429" s="47"/>
      <c r="QX429" s="47"/>
      <c r="QY429" s="47"/>
      <c r="QZ429" s="47"/>
      <c r="RA429" s="47"/>
      <c r="RB429" s="47"/>
      <c r="RC429" s="47"/>
      <c r="RD429" s="47"/>
      <c r="RE429" s="47"/>
      <c r="RF429" s="47"/>
      <c r="RG429" s="47"/>
      <c r="RH429" s="47"/>
      <c r="RI429" s="47"/>
      <c r="RJ429" s="47"/>
      <c r="RK429" s="47"/>
      <c r="RL429" s="47"/>
      <c r="RM429" s="47"/>
      <c r="RN429" s="47"/>
      <c r="RO429" s="47"/>
      <c r="RP429" s="47"/>
      <c r="RQ429" s="47"/>
      <c r="RR429" s="47"/>
      <c r="RS429" s="47"/>
      <c r="RT429" s="47"/>
      <c r="RU429" s="47"/>
      <c r="RV429" s="47"/>
      <c r="RW429" s="47"/>
      <c r="RX429" s="47"/>
      <c r="RY429" s="47"/>
      <c r="RZ429" s="47"/>
      <c r="SA429" s="47"/>
      <c r="SB429" s="47"/>
      <c r="SC429" s="47"/>
      <c r="SD429" s="47"/>
      <c r="SE429" s="47"/>
      <c r="SF429" s="47"/>
      <c r="SG429" s="47"/>
      <c r="SH429" s="47"/>
      <c r="SI429" s="47"/>
      <c r="SJ429" s="47"/>
      <c r="SK429" s="47"/>
      <c r="SL429" s="47"/>
      <c r="SM429" s="47"/>
      <c r="SN429" s="47"/>
    </row>
    <row r="430" spans="1:508" s="48" customFormat="1" ht="15" customHeight="1">
      <c r="A430" s="157"/>
      <c r="B430" s="85"/>
      <c r="C430" s="35" t="s">
        <v>6</v>
      </c>
      <c r="D430" s="20">
        <v>0</v>
      </c>
      <c r="E430" s="20">
        <v>0</v>
      </c>
      <c r="F430" s="20">
        <v>0</v>
      </c>
      <c r="G430" s="1">
        <v>0</v>
      </c>
      <c r="H430" s="101"/>
      <c r="I430" s="58" t="s">
        <v>26</v>
      </c>
      <c r="J430" s="57">
        <v>1</v>
      </c>
      <c r="K430" s="75"/>
      <c r="L430" s="75"/>
      <c r="M430" s="82"/>
      <c r="N430" s="50"/>
      <c r="O430" s="54"/>
      <c r="P430" s="51"/>
      <c r="Q430" s="51"/>
      <c r="R430" s="51"/>
      <c r="S430" s="49"/>
      <c r="T430" s="52"/>
      <c r="U430" s="53"/>
      <c r="V430" s="53"/>
      <c r="W430" s="54"/>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c r="BA430" s="47"/>
      <c r="BB430" s="47"/>
      <c r="BC430" s="47"/>
      <c r="BD430" s="47"/>
      <c r="BE430" s="47"/>
      <c r="BF430" s="47"/>
      <c r="BG430" s="47"/>
      <c r="BH430" s="47"/>
      <c r="BI430" s="47"/>
      <c r="BJ430" s="47"/>
      <c r="BK430" s="47"/>
      <c r="BL430" s="47"/>
      <c r="BM430" s="47"/>
      <c r="BN430" s="47"/>
      <c r="BO430" s="47"/>
      <c r="BP430" s="47"/>
      <c r="BQ430" s="47"/>
      <c r="BR430" s="47"/>
      <c r="BS430" s="47"/>
      <c r="BT430" s="47"/>
      <c r="BU430" s="47"/>
      <c r="BV430" s="47"/>
      <c r="BW430" s="47"/>
      <c r="BX430" s="47"/>
      <c r="BY430" s="47"/>
      <c r="BZ430" s="47"/>
      <c r="CA430" s="47"/>
      <c r="CB430" s="47"/>
      <c r="CC430" s="47"/>
      <c r="CD430" s="47"/>
      <c r="CE430" s="47"/>
      <c r="CF430" s="47"/>
      <c r="CG430" s="47"/>
      <c r="CH430" s="47"/>
      <c r="CI430" s="47"/>
      <c r="CJ430" s="47"/>
      <c r="CK430" s="47"/>
      <c r="CL430" s="47"/>
      <c r="CM430" s="47"/>
      <c r="CN430" s="47"/>
      <c r="CO430" s="47"/>
      <c r="CP430" s="47"/>
      <c r="CQ430" s="47"/>
      <c r="CR430" s="47"/>
      <c r="CS430" s="47"/>
      <c r="CT430" s="47"/>
      <c r="CU430" s="47"/>
      <c r="CV430" s="47"/>
      <c r="CW430" s="47"/>
      <c r="CX430" s="47"/>
      <c r="CY430" s="47"/>
      <c r="CZ430" s="47"/>
      <c r="DA430" s="47"/>
      <c r="DB430" s="47"/>
      <c r="DC430" s="47"/>
      <c r="DD430" s="47"/>
      <c r="DE430" s="47"/>
      <c r="DF430" s="47"/>
      <c r="DG430" s="47"/>
      <c r="DH430" s="47"/>
      <c r="DI430" s="47"/>
      <c r="DJ430" s="47"/>
      <c r="DK430" s="47"/>
      <c r="DL430" s="47"/>
      <c r="DM430" s="47"/>
      <c r="DN430" s="47"/>
      <c r="DO430" s="47"/>
      <c r="DP430" s="47"/>
      <c r="DQ430" s="47"/>
      <c r="DR430" s="47"/>
      <c r="DS430" s="47"/>
      <c r="DT430" s="47"/>
      <c r="DU430" s="47"/>
      <c r="DV430" s="47"/>
      <c r="DW430" s="47"/>
      <c r="DX430" s="47"/>
      <c r="DY430" s="47"/>
      <c r="DZ430" s="47"/>
      <c r="EA430" s="47"/>
      <c r="EB430" s="47"/>
      <c r="EC430" s="47"/>
      <c r="ED430" s="47"/>
      <c r="EE430" s="47"/>
      <c r="EF430" s="47"/>
      <c r="EG430" s="47"/>
      <c r="EH430" s="47"/>
      <c r="EI430" s="47"/>
      <c r="EJ430" s="47"/>
      <c r="EK430" s="47"/>
      <c r="EL430" s="47"/>
      <c r="EM430" s="47"/>
      <c r="EN430" s="47"/>
      <c r="EO430" s="47"/>
      <c r="EP430" s="47"/>
      <c r="EQ430" s="47"/>
      <c r="ER430" s="47"/>
      <c r="ES430" s="47"/>
      <c r="ET430" s="47"/>
      <c r="EU430" s="47"/>
      <c r="EV430" s="47"/>
      <c r="EW430" s="47"/>
      <c r="EX430" s="47"/>
      <c r="EY430" s="47"/>
      <c r="EZ430" s="47"/>
      <c r="FA430" s="47"/>
      <c r="FB430" s="47"/>
      <c r="FC430" s="47"/>
      <c r="FD430" s="47"/>
      <c r="FE430" s="47"/>
      <c r="FF430" s="47"/>
      <c r="FG430" s="47"/>
      <c r="FH430" s="47"/>
      <c r="FI430" s="47"/>
      <c r="FJ430" s="47"/>
      <c r="FK430" s="47"/>
      <c r="FL430" s="47"/>
      <c r="FM430" s="47"/>
      <c r="FN430" s="47"/>
      <c r="FO430" s="47"/>
      <c r="FP430" s="47"/>
      <c r="FQ430" s="47"/>
      <c r="FR430" s="47"/>
      <c r="FS430" s="47"/>
      <c r="FT430" s="47"/>
      <c r="FU430" s="47"/>
      <c r="FV430" s="47"/>
      <c r="FW430" s="47"/>
      <c r="FX430" s="47"/>
      <c r="FY430" s="47"/>
      <c r="FZ430" s="47"/>
      <c r="GA430" s="47"/>
      <c r="GB430" s="47"/>
      <c r="GC430" s="47"/>
      <c r="GD430" s="47"/>
      <c r="GE430" s="47"/>
      <c r="GF430" s="47"/>
      <c r="GG430" s="47"/>
      <c r="GH430" s="47"/>
      <c r="GI430" s="47"/>
      <c r="GJ430" s="47"/>
      <c r="GK430" s="47"/>
      <c r="GL430" s="47"/>
      <c r="GM430" s="47"/>
      <c r="GN430" s="47"/>
      <c r="GO430" s="47"/>
      <c r="GP430" s="47"/>
      <c r="GQ430" s="47"/>
      <c r="GR430" s="47"/>
      <c r="GS430" s="47"/>
      <c r="GT430" s="47"/>
      <c r="GU430" s="47"/>
      <c r="GV430" s="47"/>
      <c r="GW430" s="47"/>
      <c r="GX430" s="47"/>
      <c r="GY430" s="47"/>
      <c r="GZ430" s="47"/>
      <c r="HA430" s="47"/>
      <c r="HB430" s="47"/>
      <c r="HC430" s="47"/>
      <c r="HD430" s="47"/>
      <c r="HE430" s="47"/>
      <c r="HF430" s="47"/>
      <c r="HG430" s="47"/>
      <c r="HH430" s="47"/>
      <c r="HI430" s="47"/>
      <c r="HJ430" s="47"/>
      <c r="HK430" s="47"/>
      <c r="HL430" s="47"/>
      <c r="HM430" s="47"/>
      <c r="HN430" s="47"/>
      <c r="HO430" s="47"/>
      <c r="HP430" s="47"/>
      <c r="HQ430" s="47"/>
      <c r="HR430" s="47"/>
      <c r="HS430" s="47"/>
      <c r="HT430" s="47"/>
      <c r="HU430" s="47"/>
      <c r="HV430" s="47"/>
      <c r="HW430" s="47"/>
      <c r="HX430" s="47"/>
      <c r="HY430" s="47"/>
      <c r="HZ430" s="47"/>
      <c r="IA430" s="47"/>
      <c r="IB430" s="47"/>
      <c r="IC430" s="47"/>
      <c r="ID430" s="47"/>
      <c r="IE430" s="47"/>
      <c r="IF430" s="47"/>
      <c r="IG430" s="47"/>
      <c r="IH430" s="47"/>
      <c r="II430" s="47"/>
      <c r="IJ430" s="47"/>
      <c r="IK430" s="47"/>
      <c r="IL430" s="47"/>
      <c r="IM430" s="47"/>
      <c r="IN430" s="47"/>
      <c r="IO430" s="47"/>
      <c r="IP430" s="47"/>
      <c r="IQ430" s="47"/>
      <c r="IR430" s="47"/>
      <c r="IS430" s="47"/>
      <c r="IT430" s="47"/>
      <c r="IU430" s="47"/>
      <c r="IV430" s="47"/>
      <c r="IW430" s="47"/>
      <c r="IX430" s="47"/>
      <c r="IY430" s="47"/>
      <c r="IZ430" s="47"/>
      <c r="JA430" s="47"/>
      <c r="JB430" s="47"/>
      <c r="JC430" s="47"/>
      <c r="JD430" s="47"/>
      <c r="JE430" s="47"/>
      <c r="JF430" s="47"/>
      <c r="JG430" s="47"/>
      <c r="JH430" s="47"/>
      <c r="JI430" s="47"/>
      <c r="JJ430" s="47"/>
      <c r="JK430" s="47"/>
      <c r="JL430" s="47"/>
      <c r="JM430" s="47"/>
      <c r="JN430" s="47"/>
      <c r="JO430" s="47"/>
      <c r="JP430" s="47"/>
      <c r="JQ430" s="47"/>
      <c r="JR430" s="47"/>
      <c r="JS430" s="47"/>
      <c r="JT430" s="47"/>
      <c r="JU430" s="47"/>
      <c r="JV430" s="47"/>
      <c r="JW430" s="47"/>
      <c r="JX430" s="47"/>
      <c r="JY430" s="47"/>
      <c r="JZ430" s="47"/>
      <c r="KA430" s="47"/>
      <c r="KB430" s="47"/>
      <c r="KC430" s="47"/>
      <c r="KD430" s="47"/>
      <c r="KE430" s="47"/>
      <c r="KF430" s="47"/>
      <c r="KG430" s="47"/>
      <c r="KH430" s="47"/>
      <c r="KI430" s="47"/>
      <c r="KJ430" s="47"/>
      <c r="KK430" s="47"/>
      <c r="KL430" s="47"/>
      <c r="KM430" s="47"/>
      <c r="KN430" s="47"/>
      <c r="KO430" s="47"/>
      <c r="KP430" s="47"/>
      <c r="KQ430" s="47"/>
      <c r="KR430" s="47"/>
      <c r="KS430" s="47"/>
      <c r="KT430" s="47"/>
      <c r="KU430" s="47"/>
      <c r="KV430" s="47"/>
      <c r="KW430" s="47"/>
      <c r="KX430" s="47"/>
      <c r="KY430" s="47"/>
      <c r="KZ430" s="47"/>
      <c r="LA430" s="47"/>
      <c r="LB430" s="47"/>
      <c r="LC430" s="47"/>
      <c r="LD430" s="47"/>
      <c r="LE430" s="47"/>
      <c r="LF430" s="47"/>
      <c r="LG430" s="47"/>
      <c r="LH430" s="47"/>
      <c r="LI430" s="47"/>
      <c r="LJ430" s="47"/>
      <c r="LK430" s="47"/>
      <c r="LL430" s="47"/>
      <c r="LM430" s="47"/>
      <c r="LN430" s="47"/>
      <c r="LO430" s="47"/>
      <c r="LP430" s="47"/>
      <c r="LQ430" s="47"/>
      <c r="LR430" s="47"/>
      <c r="LS430" s="47"/>
      <c r="LT430" s="47"/>
      <c r="LU430" s="47"/>
      <c r="LV430" s="47"/>
      <c r="LW430" s="47"/>
      <c r="LX430" s="47"/>
      <c r="LY430" s="47"/>
      <c r="LZ430" s="47"/>
      <c r="MA430" s="47"/>
      <c r="MB430" s="47"/>
      <c r="MC430" s="47"/>
      <c r="MD430" s="47"/>
      <c r="ME430" s="47"/>
      <c r="MF430" s="47"/>
      <c r="MG430" s="47"/>
      <c r="MH430" s="47"/>
      <c r="MI430" s="47"/>
      <c r="MJ430" s="47"/>
      <c r="MK430" s="47"/>
      <c r="ML430" s="47"/>
      <c r="MM430" s="47"/>
      <c r="MN430" s="47"/>
      <c r="MO430" s="47"/>
      <c r="MP430" s="47"/>
      <c r="MQ430" s="47"/>
      <c r="MR430" s="47"/>
      <c r="MS430" s="47"/>
      <c r="MT430" s="47"/>
      <c r="MU430" s="47"/>
      <c r="MV430" s="47"/>
      <c r="MW430" s="47"/>
      <c r="MX430" s="47"/>
      <c r="MY430" s="47"/>
      <c r="MZ430" s="47"/>
      <c r="NA430" s="47"/>
      <c r="NB430" s="47"/>
      <c r="NC430" s="47"/>
      <c r="ND430" s="47"/>
      <c r="NE430" s="47"/>
      <c r="NF430" s="47"/>
      <c r="NG430" s="47"/>
      <c r="NH430" s="47"/>
      <c r="NI430" s="47"/>
      <c r="NJ430" s="47"/>
      <c r="NK430" s="47"/>
      <c r="NL430" s="47"/>
      <c r="NM430" s="47"/>
      <c r="NN430" s="47"/>
      <c r="NO430" s="47"/>
      <c r="NP430" s="47"/>
      <c r="NQ430" s="47"/>
      <c r="NR430" s="47"/>
      <c r="NS430" s="47"/>
      <c r="NT430" s="47"/>
      <c r="NU430" s="47"/>
      <c r="NV430" s="47"/>
      <c r="NW430" s="47"/>
      <c r="NX430" s="47"/>
      <c r="NY430" s="47"/>
      <c r="NZ430" s="47"/>
      <c r="OA430" s="47"/>
      <c r="OB430" s="47"/>
      <c r="OC430" s="47"/>
      <c r="OD430" s="47"/>
      <c r="OE430" s="47"/>
      <c r="OF430" s="47"/>
      <c r="OG430" s="47"/>
      <c r="OH430" s="47"/>
      <c r="OI430" s="47"/>
      <c r="OJ430" s="47"/>
      <c r="OK430" s="47"/>
      <c r="OL430" s="47"/>
      <c r="OM430" s="47"/>
      <c r="ON430" s="47"/>
      <c r="OO430" s="47"/>
      <c r="OP430" s="47"/>
      <c r="OQ430" s="47"/>
      <c r="OR430" s="47"/>
      <c r="OS430" s="47"/>
      <c r="OT430" s="47"/>
      <c r="OU430" s="47"/>
      <c r="OV430" s="47"/>
      <c r="OW430" s="47"/>
      <c r="OX430" s="47"/>
      <c r="OY430" s="47"/>
      <c r="OZ430" s="47"/>
      <c r="PA430" s="47"/>
      <c r="PB430" s="47"/>
      <c r="PC430" s="47"/>
      <c r="PD430" s="47"/>
      <c r="PE430" s="47"/>
      <c r="PF430" s="47"/>
      <c r="PG430" s="47"/>
      <c r="PH430" s="47"/>
      <c r="PI430" s="47"/>
      <c r="PJ430" s="47"/>
      <c r="PK430" s="47"/>
      <c r="PL430" s="47"/>
      <c r="PM430" s="47"/>
      <c r="PN430" s="47"/>
      <c r="PO430" s="47"/>
      <c r="PP430" s="47"/>
      <c r="PQ430" s="47"/>
      <c r="PR430" s="47"/>
      <c r="PS430" s="47"/>
      <c r="PT430" s="47"/>
      <c r="PU430" s="47"/>
      <c r="PV430" s="47"/>
      <c r="PW430" s="47"/>
      <c r="PX430" s="47"/>
      <c r="PY430" s="47"/>
      <c r="PZ430" s="47"/>
      <c r="QA430" s="47"/>
      <c r="QB430" s="47"/>
      <c r="QC430" s="47"/>
      <c r="QD430" s="47"/>
      <c r="QE430" s="47"/>
      <c r="QF430" s="47"/>
      <c r="QG430" s="47"/>
      <c r="QH430" s="47"/>
      <c r="QI430" s="47"/>
      <c r="QJ430" s="47"/>
      <c r="QK430" s="47"/>
      <c r="QL430" s="47"/>
      <c r="QM430" s="47"/>
      <c r="QN430" s="47"/>
      <c r="QO430" s="47"/>
      <c r="QP430" s="47"/>
      <c r="QQ430" s="47"/>
      <c r="QR430" s="47"/>
      <c r="QS430" s="47"/>
      <c r="QT430" s="47"/>
      <c r="QU430" s="47"/>
      <c r="QV430" s="47"/>
      <c r="QW430" s="47"/>
      <c r="QX430" s="47"/>
      <c r="QY430" s="47"/>
      <c r="QZ430" s="47"/>
      <c r="RA430" s="47"/>
      <c r="RB430" s="47"/>
      <c r="RC430" s="47"/>
      <c r="RD430" s="47"/>
      <c r="RE430" s="47"/>
      <c r="RF430" s="47"/>
      <c r="RG430" s="47"/>
      <c r="RH430" s="47"/>
      <c r="RI430" s="47"/>
      <c r="RJ430" s="47"/>
      <c r="RK430" s="47"/>
      <c r="RL430" s="47"/>
      <c r="RM430" s="47"/>
      <c r="RN430" s="47"/>
      <c r="RO430" s="47"/>
      <c r="RP430" s="47"/>
      <c r="RQ430" s="47"/>
      <c r="RR430" s="47"/>
      <c r="RS430" s="47"/>
      <c r="RT430" s="47"/>
      <c r="RU430" s="47"/>
      <c r="RV430" s="47"/>
      <c r="RW430" s="47"/>
      <c r="RX430" s="47"/>
      <c r="RY430" s="47"/>
      <c r="RZ430" s="47"/>
      <c r="SA430" s="47"/>
      <c r="SB430" s="47"/>
      <c r="SC430" s="47"/>
      <c r="SD430" s="47"/>
      <c r="SE430" s="47"/>
      <c r="SF430" s="47"/>
      <c r="SG430" s="47"/>
      <c r="SH430" s="47"/>
      <c r="SI430" s="47"/>
      <c r="SJ430" s="47"/>
      <c r="SK430" s="47"/>
      <c r="SL430" s="47"/>
      <c r="SM430" s="47"/>
      <c r="SN430" s="47"/>
    </row>
    <row r="431" spans="1:508" s="48" customFormat="1" ht="15" customHeight="1">
      <c r="A431" s="157"/>
      <c r="B431" s="85"/>
      <c r="C431" s="35" t="s">
        <v>7</v>
      </c>
      <c r="D431" s="20">
        <v>0</v>
      </c>
      <c r="E431" s="20">
        <v>0</v>
      </c>
      <c r="F431" s="20">
        <v>0</v>
      </c>
      <c r="G431" s="1">
        <v>0</v>
      </c>
      <c r="H431" s="101"/>
      <c r="I431" s="58" t="s">
        <v>27</v>
      </c>
      <c r="J431" s="57">
        <v>0</v>
      </c>
      <c r="K431" s="75"/>
      <c r="L431" s="75"/>
      <c r="M431" s="82"/>
      <c r="N431" s="50"/>
      <c r="O431" s="54"/>
      <c r="P431" s="51"/>
      <c r="Q431" s="51"/>
      <c r="R431" s="51"/>
      <c r="S431" s="49"/>
      <c r="T431" s="52"/>
      <c r="U431" s="53"/>
      <c r="V431" s="53"/>
      <c r="W431" s="54"/>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c r="BA431" s="47"/>
      <c r="BB431" s="47"/>
      <c r="BC431" s="47"/>
      <c r="BD431" s="47"/>
      <c r="BE431" s="47"/>
      <c r="BF431" s="47"/>
      <c r="BG431" s="47"/>
      <c r="BH431" s="47"/>
      <c r="BI431" s="47"/>
      <c r="BJ431" s="47"/>
      <c r="BK431" s="47"/>
      <c r="BL431" s="47"/>
      <c r="BM431" s="47"/>
      <c r="BN431" s="47"/>
      <c r="BO431" s="47"/>
      <c r="BP431" s="47"/>
      <c r="BQ431" s="47"/>
      <c r="BR431" s="47"/>
      <c r="BS431" s="47"/>
      <c r="BT431" s="47"/>
      <c r="BU431" s="47"/>
      <c r="BV431" s="47"/>
      <c r="BW431" s="47"/>
      <c r="BX431" s="47"/>
      <c r="BY431" s="47"/>
      <c r="BZ431" s="47"/>
      <c r="CA431" s="47"/>
      <c r="CB431" s="47"/>
      <c r="CC431" s="47"/>
      <c r="CD431" s="47"/>
      <c r="CE431" s="47"/>
      <c r="CF431" s="47"/>
      <c r="CG431" s="47"/>
      <c r="CH431" s="47"/>
      <c r="CI431" s="47"/>
      <c r="CJ431" s="47"/>
      <c r="CK431" s="47"/>
      <c r="CL431" s="47"/>
      <c r="CM431" s="47"/>
      <c r="CN431" s="47"/>
      <c r="CO431" s="47"/>
      <c r="CP431" s="47"/>
      <c r="CQ431" s="47"/>
      <c r="CR431" s="47"/>
      <c r="CS431" s="47"/>
      <c r="CT431" s="47"/>
      <c r="CU431" s="47"/>
      <c r="CV431" s="47"/>
      <c r="CW431" s="47"/>
      <c r="CX431" s="47"/>
      <c r="CY431" s="47"/>
      <c r="CZ431" s="47"/>
      <c r="DA431" s="47"/>
      <c r="DB431" s="47"/>
      <c r="DC431" s="47"/>
      <c r="DD431" s="47"/>
      <c r="DE431" s="47"/>
      <c r="DF431" s="47"/>
      <c r="DG431" s="47"/>
      <c r="DH431" s="47"/>
      <c r="DI431" s="47"/>
      <c r="DJ431" s="47"/>
      <c r="DK431" s="47"/>
      <c r="DL431" s="47"/>
      <c r="DM431" s="47"/>
      <c r="DN431" s="47"/>
      <c r="DO431" s="47"/>
      <c r="DP431" s="47"/>
      <c r="DQ431" s="47"/>
      <c r="DR431" s="47"/>
      <c r="DS431" s="47"/>
      <c r="DT431" s="47"/>
      <c r="DU431" s="47"/>
      <c r="DV431" s="47"/>
      <c r="DW431" s="47"/>
      <c r="DX431" s="47"/>
      <c r="DY431" s="47"/>
      <c r="DZ431" s="47"/>
      <c r="EA431" s="47"/>
      <c r="EB431" s="47"/>
      <c r="EC431" s="47"/>
      <c r="ED431" s="47"/>
      <c r="EE431" s="47"/>
      <c r="EF431" s="47"/>
      <c r="EG431" s="47"/>
      <c r="EH431" s="47"/>
      <c r="EI431" s="47"/>
      <c r="EJ431" s="47"/>
      <c r="EK431" s="47"/>
      <c r="EL431" s="47"/>
      <c r="EM431" s="47"/>
      <c r="EN431" s="47"/>
      <c r="EO431" s="47"/>
      <c r="EP431" s="47"/>
      <c r="EQ431" s="47"/>
      <c r="ER431" s="47"/>
      <c r="ES431" s="47"/>
      <c r="ET431" s="47"/>
      <c r="EU431" s="47"/>
      <c r="EV431" s="47"/>
      <c r="EW431" s="47"/>
      <c r="EX431" s="47"/>
      <c r="EY431" s="47"/>
      <c r="EZ431" s="47"/>
      <c r="FA431" s="47"/>
      <c r="FB431" s="47"/>
      <c r="FC431" s="47"/>
      <c r="FD431" s="47"/>
      <c r="FE431" s="47"/>
      <c r="FF431" s="47"/>
      <c r="FG431" s="47"/>
      <c r="FH431" s="47"/>
      <c r="FI431" s="47"/>
      <c r="FJ431" s="47"/>
      <c r="FK431" s="47"/>
      <c r="FL431" s="47"/>
      <c r="FM431" s="47"/>
      <c r="FN431" s="47"/>
      <c r="FO431" s="47"/>
      <c r="FP431" s="47"/>
      <c r="FQ431" s="47"/>
      <c r="FR431" s="47"/>
      <c r="FS431" s="47"/>
      <c r="FT431" s="47"/>
      <c r="FU431" s="47"/>
      <c r="FV431" s="47"/>
      <c r="FW431" s="47"/>
      <c r="FX431" s="47"/>
      <c r="FY431" s="47"/>
      <c r="FZ431" s="47"/>
      <c r="GA431" s="47"/>
      <c r="GB431" s="47"/>
      <c r="GC431" s="47"/>
      <c r="GD431" s="47"/>
      <c r="GE431" s="47"/>
      <c r="GF431" s="47"/>
      <c r="GG431" s="47"/>
      <c r="GH431" s="47"/>
      <c r="GI431" s="47"/>
      <c r="GJ431" s="47"/>
      <c r="GK431" s="47"/>
      <c r="GL431" s="47"/>
      <c r="GM431" s="47"/>
      <c r="GN431" s="47"/>
      <c r="GO431" s="47"/>
      <c r="GP431" s="47"/>
      <c r="GQ431" s="47"/>
      <c r="GR431" s="47"/>
      <c r="GS431" s="47"/>
      <c r="GT431" s="47"/>
      <c r="GU431" s="47"/>
      <c r="GV431" s="47"/>
      <c r="GW431" s="47"/>
      <c r="GX431" s="47"/>
      <c r="GY431" s="47"/>
      <c r="GZ431" s="47"/>
      <c r="HA431" s="47"/>
      <c r="HB431" s="47"/>
      <c r="HC431" s="47"/>
      <c r="HD431" s="47"/>
      <c r="HE431" s="47"/>
      <c r="HF431" s="47"/>
      <c r="HG431" s="47"/>
      <c r="HH431" s="47"/>
      <c r="HI431" s="47"/>
      <c r="HJ431" s="47"/>
      <c r="HK431" s="47"/>
      <c r="HL431" s="47"/>
      <c r="HM431" s="47"/>
      <c r="HN431" s="47"/>
      <c r="HO431" s="47"/>
      <c r="HP431" s="47"/>
      <c r="HQ431" s="47"/>
      <c r="HR431" s="47"/>
      <c r="HS431" s="47"/>
      <c r="HT431" s="47"/>
      <c r="HU431" s="47"/>
      <c r="HV431" s="47"/>
      <c r="HW431" s="47"/>
      <c r="HX431" s="47"/>
      <c r="HY431" s="47"/>
      <c r="HZ431" s="47"/>
      <c r="IA431" s="47"/>
      <c r="IB431" s="47"/>
      <c r="IC431" s="47"/>
      <c r="ID431" s="47"/>
      <c r="IE431" s="47"/>
      <c r="IF431" s="47"/>
      <c r="IG431" s="47"/>
      <c r="IH431" s="47"/>
      <c r="II431" s="47"/>
      <c r="IJ431" s="47"/>
      <c r="IK431" s="47"/>
      <c r="IL431" s="47"/>
      <c r="IM431" s="47"/>
      <c r="IN431" s="47"/>
      <c r="IO431" s="47"/>
      <c r="IP431" s="47"/>
      <c r="IQ431" s="47"/>
      <c r="IR431" s="47"/>
      <c r="IS431" s="47"/>
      <c r="IT431" s="47"/>
      <c r="IU431" s="47"/>
      <c r="IV431" s="47"/>
      <c r="IW431" s="47"/>
      <c r="IX431" s="47"/>
      <c r="IY431" s="47"/>
      <c r="IZ431" s="47"/>
      <c r="JA431" s="47"/>
      <c r="JB431" s="47"/>
      <c r="JC431" s="47"/>
      <c r="JD431" s="47"/>
      <c r="JE431" s="47"/>
      <c r="JF431" s="47"/>
      <c r="JG431" s="47"/>
      <c r="JH431" s="47"/>
      <c r="JI431" s="47"/>
      <c r="JJ431" s="47"/>
      <c r="JK431" s="47"/>
      <c r="JL431" s="47"/>
      <c r="JM431" s="47"/>
      <c r="JN431" s="47"/>
      <c r="JO431" s="47"/>
      <c r="JP431" s="47"/>
      <c r="JQ431" s="47"/>
      <c r="JR431" s="47"/>
      <c r="JS431" s="47"/>
      <c r="JT431" s="47"/>
      <c r="JU431" s="47"/>
      <c r="JV431" s="47"/>
      <c r="JW431" s="47"/>
      <c r="JX431" s="47"/>
      <c r="JY431" s="47"/>
      <c r="JZ431" s="47"/>
      <c r="KA431" s="47"/>
      <c r="KB431" s="47"/>
      <c r="KC431" s="47"/>
      <c r="KD431" s="47"/>
      <c r="KE431" s="47"/>
      <c r="KF431" s="47"/>
      <c r="KG431" s="47"/>
      <c r="KH431" s="47"/>
      <c r="KI431" s="47"/>
      <c r="KJ431" s="47"/>
      <c r="KK431" s="47"/>
      <c r="KL431" s="47"/>
      <c r="KM431" s="47"/>
      <c r="KN431" s="47"/>
      <c r="KO431" s="47"/>
      <c r="KP431" s="47"/>
      <c r="KQ431" s="47"/>
      <c r="KR431" s="47"/>
      <c r="KS431" s="47"/>
      <c r="KT431" s="47"/>
      <c r="KU431" s="47"/>
      <c r="KV431" s="47"/>
      <c r="KW431" s="47"/>
      <c r="KX431" s="47"/>
      <c r="KY431" s="47"/>
      <c r="KZ431" s="47"/>
      <c r="LA431" s="47"/>
      <c r="LB431" s="47"/>
      <c r="LC431" s="47"/>
      <c r="LD431" s="47"/>
      <c r="LE431" s="47"/>
      <c r="LF431" s="47"/>
      <c r="LG431" s="47"/>
      <c r="LH431" s="47"/>
      <c r="LI431" s="47"/>
      <c r="LJ431" s="47"/>
      <c r="LK431" s="47"/>
      <c r="LL431" s="47"/>
      <c r="LM431" s="47"/>
      <c r="LN431" s="47"/>
      <c r="LO431" s="47"/>
      <c r="LP431" s="47"/>
      <c r="LQ431" s="47"/>
      <c r="LR431" s="47"/>
      <c r="LS431" s="47"/>
      <c r="LT431" s="47"/>
      <c r="LU431" s="47"/>
      <c r="LV431" s="47"/>
      <c r="LW431" s="47"/>
      <c r="LX431" s="47"/>
      <c r="LY431" s="47"/>
      <c r="LZ431" s="47"/>
      <c r="MA431" s="47"/>
      <c r="MB431" s="47"/>
      <c r="MC431" s="47"/>
      <c r="MD431" s="47"/>
      <c r="ME431" s="47"/>
      <c r="MF431" s="47"/>
      <c r="MG431" s="47"/>
      <c r="MH431" s="47"/>
      <c r="MI431" s="47"/>
      <c r="MJ431" s="47"/>
      <c r="MK431" s="47"/>
      <c r="ML431" s="47"/>
      <c r="MM431" s="47"/>
      <c r="MN431" s="47"/>
      <c r="MO431" s="47"/>
      <c r="MP431" s="47"/>
      <c r="MQ431" s="47"/>
      <c r="MR431" s="47"/>
      <c r="MS431" s="47"/>
      <c r="MT431" s="47"/>
      <c r="MU431" s="47"/>
      <c r="MV431" s="47"/>
      <c r="MW431" s="47"/>
      <c r="MX431" s="47"/>
      <c r="MY431" s="47"/>
      <c r="MZ431" s="47"/>
      <c r="NA431" s="47"/>
      <c r="NB431" s="47"/>
      <c r="NC431" s="47"/>
      <c r="ND431" s="47"/>
      <c r="NE431" s="47"/>
      <c r="NF431" s="47"/>
      <c r="NG431" s="47"/>
      <c r="NH431" s="47"/>
      <c r="NI431" s="47"/>
      <c r="NJ431" s="47"/>
      <c r="NK431" s="47"/>
      <c r="NL431" s="47"/>
      <c r="NM431" s="47"/>
      <c r="NN431" s="47"/>
      <c r="NO431" s="47"/>
      <c r="NP431" s="47"/>
      <c r="NQ431" s="47"/>
      <c r="NR431" s="47"/>
      <c r="NS431" s="47"/>
      <c r="NT431" s="47"/>
      <c r="NU431" s="47"/>
      <c r="NV431" s="47"/>
      <c r="NW431" s="47"/>
      <c r="NX431" s="47"/>
      <c r="NY431" s="47"/>
      <c r="NZ431" s="47"/>
      <c r="OA431" s="47"/>
      <c r="OB431" s="47"/>
      <c r="OC431" s="47"/>
      <c r="OD431" s="47"/>
      <c r="OE431" s="47"/>
      <c r="OF431" s="47"/>
      <c r="OG431" s="47"/>
      <c r="OH431" s="47"/>
      <c r="OI431" s="47"/>
      <c r="OJ431" s="47"/>
      <c r="OK431" s="47"/>
      <c r="OL431" s="47"/>
      <c r="OM431" s="47"/>
      <c r="ON431" s="47"/>
      <c r="OO431" s="47"/>
      <c r="OP431" s="47"/>
      <c r="OQ431" s="47"/>
      <c r="OR431" s="47"/>
      <c r="OS431" s="47"/>
      <c r="OT431" s="47"/>
      <c r="OU431" s="47"/>
      <c r="OV431" s="47"/>
      <c r="OW431" s="47"/>
      <c r="OX431" s="47"/>
      <c r="OY431" s="47"/>
      <c r="OZ431" s="47"/>
      <c r="PA431" s="47"/>
      <c r="PB431" s="47"/>
      <c r="PC431" s="47"/>
      <c r="PD431" s="47"/>
      <c r="PE431" s="47"/>
      <c r="PF431" s="47"/>
      <c r="PG431" s="47"/>
      <c r="PH431" s="47"/>
      <c r="PI431" s="47"/>
      <c r="PJ431" s="47"/>
      <c r="PK431" s="47"/>
      <c r="PL431" s="47"/>
      <c r="PM431" s="47"/>
      <c r="PN431" s="47"/>
      <c r="PO431" s="47"/>
      <c r="PP431" s="47"/>
      <c r="PQ431" s="47"/>
      <c r="PR431" s="47"/>
      <c r="PS431" s="47"/>
      <c r="PT431" s="47"/>
      <c r="PU431" s="47"/>
      <c r="PV431" s="47"/>
      <c r="PW431" s="47"/>
      <c r="PX431" s="47"/>
      <c r="PY431" s="47"/>
      <c r="PZ431" s="47"/>
      <c r="QA431" s="47"/>
      <c r="QB431" s="47"/>
      <c r="QC431" s="47"/>
      <c r="QD431" s="47"/>
      <c r="QE431" s="47"/>
      <c r="QF431" s="47"/>
      <c r="QG431" s="47"/>
      <c r="QH431" s="47"/>
      <c r="QI431" s="47"/>
      <c r="QJ431" s="47"/>
      <c r="QK431" s="47"/>
      <c r="QL431" s="47"/>
      <c r="QM431" s="47"/>
      <c r="QN431" s="47"/>
      <c r="QO431" s="47"/>
      <c r="QP431" s="47"/>
      <c r="QQ431" s="47"/>
      <c r="QR431" s="47"/>
      <c r="QS431" s="47"/>
      <c r="QT431" s="47"/>
      <c r="QU431" s="47"/>
      <c r="QV431" s="47"/>
      <c r="QW431" s="47"/>
      <c r="QX431" s="47"/>
      <c r="QY431" s="47"/>
      <c r="QZ431" s="47"/>
      <c r="RA431" s="47"/>
      <c r="RB431" s="47"/>
      <c r="RC431" s="47"/>
      <c r="RD431" s="47"/>
      <c r="RE431" s="47"/>
      <c r="RF431" s="47"/>
      <c r="RG431" s="47"/>
      <c r="RH431" s="47"/>
      <c r="RI431" s="47"/>
      <c r="RJ431" s="47"/>
      <c r="RK431" s="47"/>
      <c r="RL431" s="47"/>
      <c r="RM431" s="47"/>
      <c r="RN431" s="47"/>
      <c r="RO431" s="47"/>
      <c r="RP431" s="47"/>
      <c r="RQ431" s="47"/>
      <c r="RR431" s="47"/>
      <c r="RS431" s="47"/>
      <c r="RT431" s="47"/>
      <c r="RU431" s="47"/>
      <c r="RV431" s="47"/>
      <c r="RW431" s="47"/>
      <c r="RX431" s="47"/>
      <c r="RY431" s="47"/>
      <c r="RZ431" s="47"/>
      <c r="SA431" s="47"/>
      <c r="SB431" s="47"/>
      <c r="SC431" s="47"/>
      <c r="SD431" s="47"/>
      <c r="SE431" s="47"/>
      <c r="SF431" s="47"/>
      <c r="SG431" s="47"/>
      <c r="SH431" s="47"/>
      <c r="SI431" s="47"/>
      <c r="SJ431" s="47"/>
      <c r="SK431" s="47"/>
      <c r="SL431" s="47"/>
      <c r="SM431" s="47"/>
      <c r="SN431" s="47"/>
    </row>
    <row r="432" spans="1:508" s="48" customFormat="1" ht="15" customHeight="1">
      <c r="A432" s="157"/>
      <c r="B432" s="86"/>
      <c r="C432" s="35" t="s">
        <v>8</v>
      </c>
      <c r="D432" s="20">
        <v>0</v>
      </c>
      <c r="E432" s="20">
        <v>0</v>
      </c>
      <c r="F432" s="20">
        <v>0</v>
      </c>
      <c r="G432" s="1">
        <v>0</v>
      </c>
      <c r="H432" s="102"/>
      <c r="I432" s="58" t="s">
        <v>28</v>
      </c>
      <c r="J432" s="1">
        <f>(J429+0.5*J430)/J428</f>
        <v>0.5</v>
      </c>
      <c r="K432" s="75"/>
      <c r="L432" s="75"/>
      <c r="M432" s="83"/>
      <c r="N432" s="50"/>
      <c r="O432" s="54"/>
      <c r="P432" s="51"/>
      <c r="Q432" s="51"/>
      <c r="R432" s="51"/>
      <c r="S432" s="49"/>
      <c r="T432" s="52"/>
      <c r="U432" s="53"/>
      <c r="V432" s="53"/>
      <c r="W432" s="54"/>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c r="BE432" s="47"/>
      <c r="BF432" s="47"/>
      <c r="BG432" s="47"/>
      <c r="BH432" s="47"/>
      <c r="BI432" s="47"/>
      <c r="BJ432" s="47"/>
      <c r="BK432" s="47"/>
      <c r="BL432" s="47"/>
      <c r="BM432" s="47"/>
      <c r="BN432" s="47"/>
      <c r="BO432" s="47"/>
      <c r="BP432" s="47"/>
      <c r="BQ432" s="47"/>
      <c r="BR432" s="47"/>
      <c r="BS432" s="47"/>
      <c r="BT432" s="47"/>
      <c r="BU432" s="47"/>
      <c r="BV432" s="47"/>
      <c r="BW432" s="47"/>
      <c r="BX432" s="47"/>
      <c r="BY432" s="47"/>
      <c r="BZ432" s="47"/>
      <c r="CA432" s="47"/>
      <c r="CB432" s="47"/>
      <c r="CC432" s="47"/>
      <c r="CD432" s="47"/>
      <c r="CE432" s="47"/>
      <c r="CF432" s="47"/>
      <c r="CG432" s="47"/>
      <c r="CH432" s="47"/>
      <c r="CI432" s="47"/>
      <c r="CJ432" s="47"/>
      <c r="CK432" s="47"/>
      <c r="CL432" s="47"/>
      <c r="CM432" s="47"/>
      <c r="CN432" s="47"/>
      <c r="CO432" s="47"/>
      <c r="CP432" s="47"/>
      <c r="CQ432" s="47"/>
      <c r="CR432" s="47"/>
      <c r="CS432" s="47"/>
      <c r="CT432" s="47"/>
      <c r="CU432" s="47"/>
      <c r="CV432" s="47"/>
      <c r="CW432" s="47"/>
      <c r="CX432" s="47"/>
      <c r="CY432" s="47"/>
      <c r="CZ432" s="47"/>
      <c r="DA432" s="47"/>
      <c r="DB432" s="47"/>
      <c r="DC432" s="47"/>
      <c r="DD432" s="47"/>
      <c r="DE432" s="47"/>
      <c r="DF432" s="47"/>
      <c r="DG432" s="47"/>
      <c r="DH432" s="47"/>
      <c r="DI432" s="47"/>
      <c r="DJ432" s="47"/>
      <c r="DK432" s="47"/>
      <c r="DL432" s="47"/>
      <c r="DM432" s="47"/>
      <c r="DN432" s="47"/>
      <c r="DO432" s="47"/>
      <c r="DP432" s="47"/>
      <c r="DQ432" s="47"/>
      <c r="DR432" s="47"/>
      <c r="DS432" s="47"/>
      <c r="DT432" s="47"/>
      <c r="DU432" s="47"/>
      <c r="DV432" s="47"/>
      <c r="DW432" s="47"/>
      <c r="DX432" s="47"/>
      <c r="DY432" s="47"/>
      <c r="DZ432" s="47"/>
      <c r="EA432" s="47"/>
      <c r="EB432" s="47"/>
      <c r="EC432" s="47"/>
      <c r="ED432" s="47"/>
      <c r="EE432" s="47"/>
      <c r="EF432" s="47"/>
      <c r="EG432" s="47"/>
      <c r="EH432" s="47"/>
      <c r="EI432" s="47"/>
      <c r="EJ432" s="47"/>
      <c r="EK432" s="47"/>
      <c r="EL432" s="47"/>
      <c r="EM432" s="47"/>
      <c r="EN432" s="47"/>
      <c r="EO432" s="47"/>
      <c r="EP432" s="47"/>
      <c r="EQ432" s="47"/>
      <c r="ER432" s="47"/>
      <c r="ES432" s="47"/>
      <c r="ET432" s="47"/>
      <c r="EU432" s="47"/>
      <c r="EV432" s="47"/>
      <c r="EW432" s="47"/>
      <c r="EX432" s="47"/>
      <c r="EY432" s="47"/>
      <c r="EZ432" s="47"/>
      <c r="FA432" s="47"/>
      <c r="FB432" s="47"/>
      <c r="FC432" s="47"/>
      <c r="FD432" s="47"/>
      <c r="FE432" s="47"/>
      <c r="FF432" s="47"/>
      <c r="FG432" s="47"/>
      <c r="FH432" s="47"/>
      <c r="FI432" s="47"/>
      <c r="FJ432" s="47"/>
      <c r="FK432" s="47"/>
      <c r="FL432" s="47"/>
      <c r="FM432" s="47"/>
      <c r="FN432" s="47"/>
      <c r="FO432" s="47"/>
      <c r="FP432" s="47"/>
      <c r="FQ432" s="47"/>
      <c r="FR432" s="47"/>
      <c r="FS432" s="47"/>
      <c r="FT432" s="47"/>
      <c r="FU432" s="47"/>
      <c r="FV432" s="47"/>
      <c r="FW432" s="47"/>
      <c r="FX432" s="47"/>
      <c r="FY432" s="47"/>
      <c r="FZ432" s="47"/>
      <c r="GA432" s="47"/>
      <c r="GB432" s="47"/>
      <c r="GC432" s="47"/>
      <c r="GD432" s="47"/>
      <c r="GE432" s="47"/>
      <c r="GF432" s="47"/>
      <c r="GG432" s="47"/>
      <c r="GH432" s="47"/>
      <c r="GI432" s="47"/>
      <c r="GJ432" s="47"/>
      <c r="GK432" s="47"/>
      <c r="GL432" s="47"/>
      <c r="GM432" s="47"/>
      <c r="GN432" s="47"/>
      <c r="GO432" s="47"/>
      <c r="GP432" s="47"/>
      <c r="GQ432" s="47"/>
      <c r="GR432" s="47"/>
      <c r="GS432" s="47"/>
      <c r="GT432" s="47"/>
      <c r="GU432" s="47"/>
      <c r="GV432" s="47"/>
      <c r="GW432" s="47"/>
      <c r="GX432" s="47"/>
      <c r="GY432" s="47"/>
      <c r="GZ432" s="47"/>
      <c r="HA432" s="47"/>
      <c r="HB432" s="47"/>
      <c r="HC432" s="47"/>
      <c r="HD432" s="47"/>
      <c r="HE432" s="47"/>
      <c r="HF432" s="47"/>
      <c r="HG432" s="47"/>
      <c r="HH432" s="47"/>
      <c r="HI432" s="47"/>
      <c r="HJ432" s="47"/>
      <c r="HK432" s="47"/>
      <c r="HL432" s="47"/>
      <c r="HM432" s="47"/>
      <c r="HN432" s="47"/>
      <c r="HO432" s="47"/>
      <c r="HP432" s="47"/>
      <c r="HQ432" s="47"/>
      <c r="HR432" s="47"/>
      <c r="HS432" s="47"/>
      <c r="HT432" s="47"/>
      <c r="HU432" s="47"/>
      <c r="HV432" s="47"/>
      <c r="HW432" s="47"/>
      <c r="HX432" s="47"/>
      <c r="HY432" s="47"/>
      <c r="HZ432" s="47"/>
      <c r="IA432" s="47"/>
      <c r="IB432" s="47"/>
      <c r="IC432" s="47"/>
      <c r="ID432" s="47"/>
      <c r="IE432" s="47"/>
      <c r="IF432" s="47"/>
      <c r="IG432" s="47"/>
      <c r="IH432" s="47"/>
      <c r="II432" s="47"/>
      <c r="IJ432" s="47"/>
      <c r="IK432" s="47"/>
      <c r="IL432" s="47"/>
      <c r="IM432" s="47"/>
      <c r="IN432" s="47"/>
      <c r="IO432" s="47"/>
      <c r="IP432" s="47"/>
      <c r="IQ432" s="47"/>
      <c r="IR432" s="47"/>
      <c r="IS432" s="47"/>
      <c r="IT432" s="47"/>
      <c r="IU432" s="47"/>
      <c r="IV432" s="47"/>
      <c r="IW432" s="47"/>
      <c r="IX432" s="47"/>
      <c r="IY432" s="47"/>
      <c r="IZ432" s="47"/>
      <c r="JA432" s="47"/>
      <c r="JB432" s="47"/>
      <c r="JC432" s="47"/>
      <c r="JD432" s="47"/>
      <c r="JE432" s="47"/>
      <c r="JF432" s="47"/>
      <c r="JG432" s="47"/>
      <c r="JH432" s="47"/>
      <c r="JI432" s="47"/>
      <c r="JJ432" s="47"/>
      <c r="JK432" s="47"/>
      <c r="JL432" s="47"/>
      <c r="JM432" s="47"/>
      <c r="JN432" s="47"/>
      <c r="JO432" s="47"/>
      <c r="JP432" s="47"/>
      <c r="JQ432" s="47"/>
      <c r="JR432" s="47"/>
      <c r="JS432" s="47"/>
      <c r="JT432" s="47"/>
      <c r="JU432" s="47"/>
      <c r="JV432" s="47"/>
      <c r="JW432" s="47"/>
      <c r="JX432" s="47"/>
      <c r="JY432" s="47"/>
      <c r="JZ432" s="47"/>
      <c r="KA432" s="47"/>
      <c r="KB432" s="47"/>
      <c r="KC432" s="47"/>
      <c r="KD432" s="47"/>
      <c r="KE432" s="47"/>
      <c r="KF432" s="47"/>
      <c r="KG432" s="47"/>
      <c r="KH432" s="47"/>
      <c r="KI432" s="47"/>
      <c r="KJ432" s="47"/>
      <c r="KK432" s="47"/>
      <c r="KL432" s="47"/>
      <c r="KM432" s="47"/>
      <c r="KN432" s="47"/>
      <c r="KO432" s="47"/>
      <c r="KP432" s="47"/>
      <c r="KQ432" s="47"/>
      <c r="KR432" s="47"/>
      <c r="KS432" s="47"/>
      <c r="KT432" s="47"/>
      <c r="KU432" s="47"/>
      <c r="KV432" s="47"/>
      <c r="KW432" s="47"/>
      <c r="KX432" s="47"/>
      <c r="KY432" s="47"/>
      <c r="KZ432" s="47"/>
      <c r="LA432" s="47"/>
      <c r="LB432" s="47"/>
      <c r="LC432" s="47"/>
      <c r="LD432" s="47"/>
      <c r="LE432" s="47"/>
      <c r="LF432" s="47"/>
      <c r="LG432" s="47"/>
      <c r="LH432" s="47"/>
      <c r="LI432" s="47"/>
      <c r="LJ432" s="47"/>
      <c r="LK432" s="47"/>
      <c r="LL432" s="47"/>
      <c r="LM432" s="47"/>
      <c r="LN432" s="47"/>
      <c r="LO432" s="47"/>
      <c r="LP432" s="47"/>
      <c r="LQ432" s="47"/>
      <c r="LR432" s="47"/>
      <c r="LS432" s="47"/>
      <c r="LT432" s="47"/>
      <c r="LU432" s="47"/>
      <c r="LV432" s="47"/>
      <c r="LW432" s="47"/>
      <c r="LX432" s="47"/>
      <c r="LY432" s="47"/>
      <c r="LZ432" s="47"/>
      <c r="MA432" s="47"/>
      <c r="MB432" s="47"/>
      <c r="MC432" s="47"/>
      <c r="MD432" s="47"/>
      <c r="ME432" s="47"/>
      <c r="MF432" s="47"/>
      <c r="MG432" s="47"/>
      <c r="MH432" s="47"/>
      <c r="MI432" s="47"/>
      <c r="MJ432" s="47"/>
      <c r="MK432" s="47"/>
      <c r="ML432" s="47"/>
      <c r="MM432" s="47"/>
      <c r="MN432" s="47"/>
      <c r="MO432" s="47"/>
      <c r="MP432" s="47"/>
      <c r="MQ432" s="47"/>
      <c r="MR432" s="47"/>
      <c r="MS432" s="47"/>
      <c r="MT432" s="47"/>
      <c r="MU432" s="47"/>
      <c r="MV432" s="47"/>
      <c r="MW432" s="47"/>
      <c r="MX432" s="47"/>
      <c r="MY432" s="47"/>
      <c r="MZ432" s="47"/>
      <c r="NA432" s="47"/>
      <c r="NB432" s="47"/>
      <c r="NC432" s="47"/>
      <c r="ND432" s="47"/>
      <c r="NE432" s="47"/>
      <c r="NF432" s="47"/>
      <c r="NG432" s="47"/>
      <c r="NH432" s="47"/>
      <c r="NI432" s="47"/>
      <c r="NJ432" s="47"/>
      <c r="NK432" s="47"/>
      <c r="NL432" s="47"/>
      <c r="NM432" s="47"/>
      <c r="NN432" s="47"/>
      <c r="NO432" s="47"/>
      <c r="NP432" s="47"/>
      <c r="NQ432" s="47"/>
      <c r="NR432" s="47"/>
      <c r="NS432" s="47"/>
      <c r="NT432" s="47"/>
      <c r="NU432" s="47"/>
      <c r="NV432" s="47"/>
      <c r="NW432" s="47"/>
      <c r="NX432" s="47"/>
      <c r="NY432" s="47"/>
      <c r="NZ432" s="47"/>
      <c r="OA432" s="47"/>
      <c r="OB432" s="47"/>
      <c r="OC432" s="47"/>
      <c r="OD432" s="47"/>
      <c r="OE432" s="47"/>
      <c r="OF432" s="47"/>
      <c r="OG432" s="47"/>
      <c r="OH432" s="47"/>
      <c r="OI432" s="47"/>
      <c r="OJ432" s="47"/>
      <c r="OK432" s="47"/>
      <c r="OL432" s="47"/>
      <c r="OM432" s="47"/>
      <c r="ON432" s="47"/>
      <c r="OO432" s="47"/>
      <c r="OP432" s="47"/>
      <c r="OQ432" s="47"/>
      <c r="OR432" s="47"/>
      <c r="OS432" s="47"/>
      <c r="OT432" s="47"/>
      <c r="OU432" s="47"/>
      <c r="OV432" s="47"/>
      <c r="OW432" s="47"/>
      <c r="OX432" s="47"/>
      <c r="OY432" s="47"/>
      <c r="OZ432" s="47"/>
      <c r="PA432" s="47"/>
      <c r="PB432" s="47"/>
      <c r="PC432" s="47"/>
      <c r="PD432" s="47"/>
      <c r="PE432" s="47"/>
      <c r="PF432" s="47"/>
      <c r="PG432" s="47"/>
      <c r="PH432" s="47"/>
      <c r="PI432" s="47"/>
      <c r="PJ432" s="47"/>
      <c r="PK432" s="47"/>
      <c r="PL432" s="47"/>
      <c r="PM432" s="47"/>
      <c r="PN432" s="47"/>
      <c r="PO432" s="47"/>
      <c r="PP432" s="47"/>
      <c r="PQ432" s="47"/>
      <c r="PR432" s="47"/>
      <c r="PS432" s="47"/>
      <c r="PT432" s="47"/>
      <c r="PU432" s="47"/>
      <c r="PV432" s="47"/>
      <c r="PW432" s="47"/>
      <c r="PX432" s="47"/>
      <c r="PY432" s="47"/>
      <c r="PZ432" s="47"/>
      <c r="QA432" s="47"/>
      <c r="QB432" s="47"/>
      <c r="QC432" s="47"/>
      <c r="QD432" s="47"/>
      <c r="QE432" s="47"/>
      <c r="QF432" s="47"/>
      <c r="QG432" s="47"/>
      <c r="QH432" s="47"/>
      <c r="QI432" s="47"/>
      <c r="QJ432" s="47"/>
      <c r="QK432" s="47"/>
      <c r="QL432" s="47"/>
      <c r="QM432" s="47"/>
      <c r="QN432" s="47"/>
      <c r="QO432" s="47"/>
      <c r="QP432" s="47"/>
      <c r="QQ432" s="47"/>
      <c r="QR432" s="47"/>
      <c r="QS432" s="47"/>
      <c r="QT432" s="47"/>
      <c r="QU432" s="47"/>
      <c r="QV432" s="47"/>
      <c r="QW432" s="47"/>
      <c r="QX432" s="47"/>
      <c r="QY432" s="47"/>
      <c r="QZ432" s="47"/>
      <c r="RA432" s="47"/>
      <c r="RB432" s="47"/>
      <c r="RC432" s="47"/>
      <c r="RD432" s="47"/>
      <c r="RE432" s="47"/>
      <c r="RF432" s="47"/>
      <c r="RG432" s="47"/>
      <c r="RH432" s="47"/>
      <c r="RI432" s="47"/>
      <c r="RJ432" s="47"/>
      <c r="RK432" s="47"/>
      <c r="RL432" s="47"/>
      <c r="RM432" s="47"/>
      <c r="RN432" s="47"/>
      <c r="RO432" s="47"/>
      <c r="RP432" s="47"/>
      <c r="RQ432" s="47"/>
      <c r="RR432" s="47"/>
      <c r="RS432" s="47"/>
      <c r="RT432" s="47"/>
      <c r="RU432" s="47"/>
      <c r="RV432" s="47"/>
      <c r="RW432" s="47"/>
      <c r="RX432" s="47"/>
      <c r="RY432" s="47"/>
      <c r="RZ432" s="47"/>
      <c r="SA432" s="47"/>
      <c r="SB432" s="47"/>
      <c r="SC432" s="47"/>
      <c r="SD432" s="47"/>
      <c r="SE432" s="47"/>
      <c r="SF432" s="47"/>
      <c r="SG432" s="47"/>
      <c r="SH432" s="47"/>
      <c r="SI432" s="47"/>
      <c r="SJ432" s="47"/>
      <c r="SK432" s="47"/>
      <c r="SL432" s="47"/>
      <c r="SM432" s="47"/>
      <c r="SN432" s="47"/>
    </row>
    <row r="433" spans="1:508" s="48" customFormat="1" ht="15" customHeight="1">
      <c r="A433" s="157" t="s">
        <v>231</v>
      </c>
      <c r="B433" s="94" t="s">
        <v>232</v>
      </c>
      <c r="C433" s="35" t="s">
        <v>4</v>
      </c>
      <c r="D433" s="20">
        <v>25464.9</v>
      </c>
      <c r="E433" s="20">
        <f>E434</f>
        <v>11911.2</v>
      </c>
      <c r="F433" s="20">
        <f>F434</f>
        <v>12015.1</v>
      </c>
      <c r="G433" s="1">
        <f>F433/D433</f>
        <v>0.47182985207088973</v>
      </c>
      <c r="H433" s="94" t="s">
        <v>233</v>
      </c>
      <c r="I433" s="94" t="s">
        <v>234</v>
      </c>
      <c r="J433" s="78" t="s">
        <v>145</v>
      </c>
      <c r="K433" s="75" t="s">
        <v>41</v>
      </c>
      <c r="L433" s="75"/>
      <c r="M433" s="81">
        <v>834</v>
      </c>
      <c r="N433" s="50"/>
      <c r="O433" s="54"/>
      <c r="P433" s="51"/>
      <c r="Q433" s="51"/>
      <c r="R433" s="51"/>
      <c r="S433" s="49"/>
      <c r="T433" s="52"/>
      <c r="U433" s="53"/>
      <c r="V433" s="53"/>
      <c r="W433" s="54"/>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row>
    <row r="434" spans="1:508" s="48" customFormat="1" ht="15" customHeight="1">
      <c r="A434" s="157"/>
      <c r="B434" s="85"/>
      <c r="C434" s="35" t="s">
        <v>5</v>
      </c>
      <c r="D434" s="20">
        <v>25464.9</v>
      </c>
      <c r="E434" s="20">
        <v>11911.2</v>
      </c>
      <c r="F434" s="20">
        <v>12015.1</v>
      </c>
      <c r="G434" s="1">
        <f>F434/D434</f>
        <v>0.47182985207088973</v>
      </c>
      <c r="H434" s="85"/>
      <c r="I434" s="90"/>
      <c r="J434" s="176"/>
      <c r="K434" s="75"/>
      <c r="L434" s="75"/>
      <c r="M434" s="82"/>
      <c r="N434" s="50"/>
      <c r="O434" s="54"/>
      <c r="P434" s="51"/>
      <c r="Q434" s="51"/>
      <c r="R434" s="51"/>
      <c r="S434" s="49"/>
      <c r="T434" s="52"/>
      <c r="U434" s="53"/>
      <c r="V434" s="53"/>
      <c r="W434" s="54"/>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row>
    <row r="435" spans="1:508" s="48" customFormat="1" ht="15" customHeight="1">
      <c r="A435" s="157"/>
      <c r="B435" s="85"/>
      <c r="C435" s="35" t="s">
        <v>6</v>
      </c>
      <c r="D435" s="20">
        <v>0</v>
      </c>
      <c r="E435" s="20">
        <v>0</v>
      </c>
      <c r="F435" s="20">
        <v>0</v>
      </c>
      <c r="G435" s="1">
        <v>0</v>
      </c>
      <c r="H435" s="85"/>
      <c r="I435" s="90"/>
      <c r="J435" s="176"/>
      <c r="K435" s="75"/>
      <c r="L435" s="75"/>
      <c r="M435" s="82"/>
      <c r="N435" s="50"/>
      <c r="O435" s="54"/>
      <c r="P435" s="51"/>
      <c r="Q435" s="51"/>
      <c r="R435" s="51"/>
      <c r="S435" s="49"/>
      <c r="T435" s="52"/>
      <c r="U435" s="53"/>
      <c r="V435" s="53"/>
      <c r="W435" s="54"/>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c r="BE435" s="47"/>
      <c r="BF435" s="47"/>
      <c r="BG435" s="47"/>
      <c r="BH435" s="47"/>
      <c r="BI435" s="47"/>
      <c r="BJ435" s="47"/>
      <c r="BK435" s="47"/>
      <c r="BL435" s="47"/>
      <c r="BM435" s="47"/>
      <c r="BN435" s="47"/>
      <c r="BO435" s="47"/>
      <c r="BP435" s="47"/>
      <c r="BQ435" s="47"/>
      <c r="BR435" s="47"/>
      <c r="BS435" s="47"/>
      <c r="BT435" s="47"/>
      <c r="BU435" s="47"/>
      <c r="BV435" s="47"/>
      <c r="BW435" s="47"/>
      <c r="BX435" s="47"/>
      <c r="BY435" s="47"/>
      <c r="BZ435" s="47"/>
      <c r="CA435" s="47"/>
      <c r="CB435" s="47"/>
      <c r="CC435" s="47"/>
      <c r="CD435" s="47"/>
      <c r="CE435" s="47"/>
      <c r="CF435" s="47"/>
      <c r="CG435" s="47"/>
      <c r="CH435" s="47"/>
      <c r="CI435" s="47"/>
      <c r="CJ435" s="47"/>
      <c r="CK435" s="47"/>
      <c r="CL435" s="47"/>
      <c r="CM435" s="47"/>
      <c r="CN435" s="47"/>
      <c r="CO435" s="47"/>
      <c r="CP435" s="47"/>
      <c r="CQ435" s="47"/>
      <c r="CR435" s="47"/>
      <c r="CS435" s="47"/>
      <c r="CT435" s="47"/>
      <c r="CU435" s="47"/>
      <c r="CV435" s="47"/>
      <c r="CW435" s="47"/>
      <c r="CX435" s="47"/>
      <c r="CY435" s="47"/>
      <c r="CZ435" s="47"/>
      <c r="DA435" s="47"/>
      <c r="DB435" s="47"/>
      <c r="DC435" s="47"/>
      <c r="DD435" s="47"/>
      <c r="DE435" s="47"/>
      <c r="DF435" s="47"/>
      <c r="DG435" s="47"/>
      <c r="DH435" s="47"/>
      <c r="DI435" s="47"/>
      <c r="DJ435" s="47"/>
      <c r="DK435" s="47"/>
      <c r="DL435" s="47"/>
      <c r="DM435" s="47"/>
      <c r="DN435" s="47"/>
      <c r="DO435" s="47"/>
      <c r="DP435" s="47"/>
      <c r="DQ435" s="47"/>
      <c r="DR435" s="47"/>
      <c r="DS435" s="47"/>
      <c r="DT435" s="47"/>
      <c r="DU435" s="47"/>
      <c r="DV435" s="47"/>
      <c r="DW435" s="47"/>
      <c r="DX435" s="47"/>
      <c r="DY435" s="47"/>
      <c r="DZ435" s="47"/>
      <c r="EA435" s="47"/>
      <c r="EB435" s="47"/>
      <c r="EC435" s="47"/>
      <c r="ED435" s="47"/>
      <c r="EE435" s="47"/>
      <c r="EF435" s="47"/>
      <c r="EG435" s="47"/>
      <c r="EH435" s="47"/>
      <c r="EI435" s="47"/>
      <c r="EJ435" s="47"/>
      <c r="EK435" s="47"/>
      <c r="EL435" s="47"/>
      <c r="EM435" s="47"/>
      <c r="EN435" s="47"/>
      <c r="EO435" s="47"/>
      <c r="EP435" s="47"/>
      <c r="EQ435" s="47"/>
      <c r="ER435" s="47"/>
      <c r="ES435" s="47"/>
      <c r="ET435" s="47"/>
      <c r="EU435" s="47"/>
      <c r="EV435" s="47"/>
      <c r="EW435" s="47"/>
      <c r="EX435" s="47"/>
      <c r="EY435" s="47"/>
      <c r="EZ435" s="47"/>
      <c r="FA435" s="47"/>
      <c r="FB435" s="47"/>
      <c r="FC435" s="47"/>
      <c r="FD435" s="47"/>
      <c r="FE435" s="47"/>
      <c r="FF435" s="47"/>
      <c r="FG435" s="47"/>
      <c r="FH435" s="47"/>
      <c r="FI435" s="47"/>
      <c r="FJ435" s="47"/>
      <c r="FK435" s="47"/>
      <c r="FL435" s="47"/>
      <c r="FM435" s="47"/>
      <c r="FN435" s="47"/>
      <c r="FO435" s="47"/>
      <c r="FP435" s="47"/>
      <c r="FQ435" s="47"/>
      <c r="FR435" s="47"/>
      <c r="FS435" s="47"/>
      <c r="FT435" s="47"/>
      <c r="FU435" s="47"/>
      <c r="FV435" s="47"/>
      <c r="FW435" s="47"/>
      <c r="FX435" s="47"/>
      <c r="FY435" s="47"/>
      <c r="FZ435" s="47"/>
      <c r="GA435" s="47"/>
      <c r="GB435" s="47"/>
      <c r="GC435" s="47"/>
      <c r="GD435" s="47"/>
      <c r="GE435" s="47"/>
      <c r="GF435" s="47"/>
      <c r="GG435" s="47"/>
      <c r="GH435" s="47"/>
      <c r="GI435" s="47"/>
      <c r="GJ435" s="47"/>
      <c r="GK435" s="47"/>
      <c r="GL435" s="47"/>
      <c r="GM435" s="47"/>
      <c r="GN435" s="47"/>
      <c r="GO435" s="47"/>
      <c r="GP435" s="47"/>
      <c r="GQ435" s="47"/>
      <c r="GR435" s="47"/>
      <c r="GS435" s="47"/>
      <c r="GT435" s="47"/>
      <c r="GU435" s="47"/>
      <c r="GV435" s="47"/>
      <c r="GW435" s="47"/>
      <c r="GX435" s="47"/>
      <c r="GY435" s="47"/>
      <c r="GZ435" s="47"/>
      <c r="HA435" s="47"/>
      <c r="HB435" s="47"/>
      <c r="HC435" s="47"/>
      <c r="HD435" s="47"/>
      <c r="HE435" s="47"/>
      <c r="HF435" s="47"/>
      <c r="HG435" s="47"/>
      <c r="HH435" s="47"/>
      <c r="HI435" s="47"/>
      <c r="HJ435" s="47"/>
      <c r="HK435" s="47"/>
      <c r="HL435" s="47"/>
      <c r="HM435" s="47"/>
      <c r="HN435" s="47"/>
      <c r="HO435" s="47"/>
      <c r="HP435" s="47"/>
      <c r="HQ435" s="47"/>
      <c r="HR435" s="47"/>
      <c r="HS435" s="47"/>
      <c r="HT435" s="47"/>
      <c r="HU435" s="47"/>
      <c r="HV435" s="47"/>
      <c r="HW435" s="47"/>
      <c r="HX435" s="47"/>
      <c r="HY435" s="47"/>
      <c r="HZ435" s="47"/>
      <c r="IA435" s="47"/>
      <c r="IB435" s="47"/>
      <c r="IC435" s="47"/>
      <c r="ID435" s="47"/>
      <c r="IE435" s="47"/>
      <c r="IF435" s="47"/>
      <c r="IG435" s="47"/>
      <c r="IH435" s="47"/>
      <c r="II435" s="47"/>
      <c r="IJ435" s="47"/>
      <c r="IK435" s="47"/>
      <c r="IL435" s="47"/>
      <c r="IM435" s="47"/>
      <c r="IN435" s="47"/>
      <c r="IO435" s="47"/>
      <c r="IP435" s="47"/>
      <c r="IQ435" s="47"/>
      <c r="IR435" s="47"/>
      <c r="IS435" s="47"/>
      <c r="IT435" s="47"/>
      <c r="IU435" s="47"/>
      <c r="IV435" s="47"/>
      <c r="IW435" s="47"/>
      <c r="IX435" s="47"/>
      <c r="IY435" s="47"/>
      <c r="IZ435" s="47"/>
      <c r="JA435" s="47"/>
      <c r="JB435" s="47"/>
      <c r="JC435" s="47"/>
      <c r="JD435" s="47"/>
      <c r="JE435" s="47"/>
      <c r="JF435" s="47"/>
      <c r="JG435" s="47"/>
      <c r="JH435" s="47"/>
      <c r="JI435" s="47"/>
      <c r="JJ435" s="47"/>
      <c r="JK435" s="47"/>
      <c r="JL435" s="47"/>
      <c r="JM435" s="47"/>
      <c r="JN435" s="47"/>
      <c r="JO435" s="47"/>
      <c r="JP435" s="47"/>
      <c r="JQ435" s="47"/>
      <c r="JR435" s="47"/>
      <c r="JS435" s="47"/>
      <c r="JT435" s="47"/>
      <c r="JU435" s="47"/>
      <c r="JV435" s="47"/>
      <c r="JW435" s="47"/>
      <c r="JX435" s="47"/>
      <c r="JY435" s="47"/>
      <c r="JZ435" s="47"/>
      <c r="KA435" s="47"/>
      <c r="KB435" s="47"/>
      <c r="KC435" s="47"/>
      <c r="KD435" s="47"/>
      <c r="KE435" s="47"/>
      <c r="KF435" s="47"/>
      <c r="KG435" s="47"/>
      <c r="KH435" s="47"/>
      <c r="KI435" s="47"/>
      <c r="KJ435" s="47"/>
      <c r="KK435" s="47"/>
      <c r="KL435" s="47"/>
      <c r="KM435" s="47"/>
      <c r="KN435" s="47"/>
      <c r="KO435" s="47"/>
      <c r="KP435" s="47"/>
      <c r="KQ435" s="47"/>
      <c r="KR435" s="47"/>
      <c r="KS435" s="47"/>
      <c r="KT435" s="47"/>
      <c r="KU435" s="47"/>
      <c r="KV435" s="47"/>
      <c r="KW435" s="47"/>
      <c r="KX435" s="47"/>
      <c r="KY435" s="47"/>
      <c r="KZ435" s="47"/>
      <c r="LA435" s="47"/>
      <c r="LB435" s="47"/>
      <c r="LC435" s="47"/>
      <c r="LD435" s="47"/>
      <c r="LE435" s="47"/>
      <c r="LF435" s="47"/>
      <c r="LG435" s="47"/>
      <c r="LH435" s="47"/>
      <c r="LI435" s="47"/>
      <c r="LJ435" s="47"/>
      <c r="LK435" s="47"/>
      <c r="LL435" s="47"/>
      <c r="LM435" s="47"/>
      <c r="LN435" s="47"/>
      <c r="LO435" s="47"/>
      <c r="LP435" s="47"/>
      <c r="LQ435" s="47"/>
      <c r="LR435" s="47"/>
      <c r="LS435" s="47"/>
      <c r="LT435" s="47"/>
      <c r="LU435" s="47"/>
      <c r="LV435" s="47"/>
      <c r="LW435" s="47"/>
      <c r="LX435" s="47"/>
      <c r="LY435" s="47"/>
      <c r="LZ435" s="47"/>
      <c r="MA435" s="47"/>
      <c r="MB435" s="47"/>
      <c r="MC435" s="47"/>
      <c r="MD435" s="47"/>
      <c r="ME435" s="47"/>
      <c r="MF435" s="47"/>
      <c r="MG435" s="47"/>
      <c r="MH435" s="47"/>
      <c r="MI435" s="47"/>
      <c r="MJ435" s="47"/>
      <c r="MK435" s="47"/>
      <c r="ML435" s="47"/>
      <c r="MM435" s="47"/>
      <c r="MN435" s="47"/>
      <c r="MO435" s="47"/>
      <c r="MP435" s="47"/>
      <c r="MQ435" s="47"/>
      <c r="MR435" s="47"/>
      <c r="MS435" s="47"/>
      <c r="MT435" s="47"/>
      <c r="MU435" s="47"/>
      <c r="MV435" s="47"/>
      <c r="MW435" s="47"/>
      <c r="MX435" s="47"/>
      <c r="MY435" s="47"/>
      <c r="MZ435" s="47"/>
      <c r="NA435" s="47"/>
      <c r="NB435" s="47"/>
      <c r="NC435" s="47"/>
      <c r="ND435" s="47"/>
      <c r="NE435" s="47"/>
      <c r="NF435" s="47"/>
      <c r="NG435" s="47"/>
      <c r="NH435" s="47"/>
      <c r="NI435" s="47"/>
      <c r="NJ435" s="47"/>
      <c r="NK435" s="47"/>
      <c r="NL435" s="47"/>
      <c r="NM435" s="47"/>
      <c r="NN435" s="47"/>
      <c r="NO435" s="47"/>
      <c r="NP435" s="47"/>
      <c r="NQ435" s="47"/>
      <c r="NR435" s="47"/>
      <c r="NS435" s="47"/>
      <c r="NT435" s="47"/>
      <c r="NU435" s="47"/>
      <c r="NV435" s="47"/>
      <c r="NW435" s="47"/>
      <c r="NX435" s="47"/>
      <c r="NY435" s="47"/>
      <c r="NZ435" s="47"/>
      <c r="OA435" s="47"/>
      <c r="OB435" s="47"/>
      <c r="OC435" s="47"/>
      <c r="OD435" s="47"/>
      <c r="OE435" s="47"/>
      <c r="OF435" s="47"/>
      <c r="OG435" s="47"/>
      <c r="OH435" s="47"/>
      <c r="OI435" s="47"/>
      <c r="OJ435" s="47"/>
      <c r="OK435" s="47"/>
      <c r="OL435" s="47"/>
      <c r="OM435" s="47"/>
      <c r="ON435" s="47"/>
      <c r="OO435" s="47"/>
      <c r="OP435" s="47"/>
      <c r="OQ435" s="47"/>
      <c r="OR435" s="47"/>
      <c r="OS435" s="47"/>
      <c r="OT435" s="47"/>
      <c r="OU435" s="47"/>
      <c r="OV435" s="47"/>
      <c r="OW435" s="47"/>
      <c r="OX435" s="47"/>
      <c r="OY435" s="47"/>
      <c r="OZ435" s="47"/>
      <c r="PA435" s="47"/>
      <c r="PB435" s="47"/>
      <c r="PC435" s="47"/>
      <c r="PD435" s="47"/>
      <c r="PE435" s="47"/>
      <c r="PF435" s="47"/>
      <c r="PG435" s="47"/>
      <c r="PH435" s="47"/>
      <c r="PI435" s="47"/>
      <c r="PJ435" s="47"/>
      <c r="PK435" s="47"/>
      <c r="PL435" s="47"/>
      <c r="PM435" s="47"/>
      <c r="PN435" s="47"/>
      <c r="PO435" s="47"/>
      <c r="PP435" s="47"/>
      <c r="PQ435" s="47"/>
      <c r="PR435" s="47"/>
      <c r="PS435" s="47"/>
      <c r="PT435" s="47"/>
      <c r="PU435" s="47"/>
      <c r="PV435" s="47"/>
      <c r="PW435" s="47"/>
      <c r="PX435" s="47"/>
      <c r="PY435" s="47"/>
      <c r="PZ435" s="47"/>
      <c r="QA435" s="47"/>
      <c r="QB435" s="47"/>
      <c r="QC435" s="47"/>
      <c r="QD435" s="47"/>
      <c r="QE435" s="47"/>
      <c r="QF435" s="47"/>
      <c r="QG435" s="47"/>
      <c r="QH435" s="47"/>
      <c r="QI435" s="47"/>
      <c r="QJ435" s="47"/>
      <c r="QK435" s="47"/>
      <c r="QL435" s="47"/>
      <c r="QM435" s="47"/>
      <c r="QN435" s="47"/>
      <c r="QO435" s="47"/>
      <c r="QP435" s="47"/>
      <c r="QQ435" s="47"/>
      <c r="QR435" s="47"/>
      <c r="QS435" s="47"/>
      <c r="QT435" s="47"/>
      <c r="QU435" s="47"/>
      <c r="QV435" s="47"/>
      <c r="QW435" s="47"/>
      <c r="QX435" s="47"/>
      <c r="QY435" s="47"/>
      <c r="QZ435" s="47"/>
      <c r="RA435" s="47"/>
      <c r="RB435" s="47"/>
      <c r="RC435" s="47"/>
      <c r="RD435" s="47"/>
      <c r="RE435" s="47"/>
      <c r="RF435" s="47"/>
      <c r="RG435" s="47"/>
      <c r="RH435" s="47"/>
      <c r="RI435" s="47"/>
      <c r="RJ435" s="47"/>
      <c r="RK435" s="47"/>
      <c r="RL435" s="47"/>
      <c r="RM435" s="47"/>
      <c r="RN435" s="47"/>
      <c r="RO435" s="47"/>
      <c r="RP435" s="47"/>
      <c r="RQ435" s="47"/>
      <c r="RR435" s="47"/>
      <c r="RS435" s="47"/>
      <c r="RT435" s="47"/>
      <c r="RU435" s="47"/>
      <c r="RV435" s="47"/>
      <c r="RW435" s="47"/>
      <c r="RX435" s="47"/>
      <c r="RY435" s="47"/>
      <c r="RZ435" s="47"/>
      <c r="SA435" s="47"/>
      <c r="SB435" s="47"/>
      <c r="SC435" s="47"/>
      <c r="SD435" s="47"/>
      <c r="SE435" s="47"/>
      <c r="SF435" s="47"/>
      <c r="SG435" s="47"/>
      <c r="SH435" s="47"/>
      <c r="SI435" s="47"/>
      <c r="SJ435" s="47"/>
      <c r="SK435" s="47"/>
      <c r="SL435" s="47"/>
      <c r="SM435" s="47"/>
      <c r="SN435" s="47"/>
    </row>
    <row r="436" spans="1:508" s="48" customFormat="1" ht="15" customHeight="1">
      <c r="A436" s="157"/>
      <c r="B436" s="85"/>
      <c r="C436" s="35" t="s">
        <v>7</v>
      </c>
      <c r="D436" s="20">
        <v>0</v>
      </c>
      <c r="E436" s="20">
        <v>0</v>
      </c>
      <c r="F436" s="20">
        <v>0</v>
      </c>
      <c r="G436" s="1">
        <v>0</v>
      </c>
      <c r="H436" s="85"/>
      <c r="I436" s="90"/>
      <c r="J436" s="176"/>
      <c r="K436" s="75"/>
      <c r="L436" s="75"/>
      <c r="M436" s="82"/>
      <c r="N436" s="50"/>
      <c r="O436" s="54"/>
      <c r="P436" s="51"/>
      <c r="Q436" s="51"/>
      <c r="R436" s="51"/>
      <c r="S436" s="49"/>
      <c r="T436" s="52"/>
      <c r="U436" s="53"/>
      <c r="V436" s="53"/>
      <c r="W436" s="54"/>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47"/>
      <c r="BC436" s="47"/>
      <c r="BD436" s="47"/>
      <c r="BE436" s="47"/>
      <c r="BF436" s="47"/>
      <c r="BG436" s="47"/>
      <c r="BH436" s="47"/>
      <c r="BI436" s="47"/>
      <c r="BJ436" s="47"/>
      <c r="BK436" s="47"/>
      <c r="BL436" s="47"/>
      <c r="BM436" s="47"/>
      <c r="BN436" s="47"/>
      <c r="BO436" s="47"/>
      <c r="BP436" s="47"/>
      <c r="BQ436" s="47"/>
      <c r="BR436" s="47"/>
      <c r="BS436" s="47"/>
      <c r="BT436" s="47"/>
      <c r="BU436" s="47"/>
      <c r="BV436" s="47"/>
      <c r="BW436" s="47"/>
      <c r="BX436" s="47"/>
      <c r="BY436" s="47"/>
      <c r="BZ436" s="47"/>
      <c r="CA436" s="47"/>
      <c r="CB436" s="47"/>
      <c r="CC436" s="47"/>
      <c r="CD436" s="47"/>
      <c r="CE436" s="47"/>
      <c r="CF436" s="47"/>
      <c r="CG436" s="47"/>
      <c r="CH436" s="47"/>
      <c r="CI436" s="47"/>
      <c r="CJ436" s="47"/>
      <c r="CK436" s="47"/>
      <c r="CL436" s="47"/>
      <c r="CM436" s="47"/>
      <c r="CN436" s="47"/>
      <c r="CO436" s="47"/>
      <c r="CP436" s="47"/>
      <c r="CQ436" s="47"/>
      <c r="CR436" s="47"/>
      <c r="CS436" s="47"/>
      <c r="CT436" s="47"/>
      <c r="CU436" s="47"/>
      <c r="CV436" s="47"/>
      <c r="CW436" s="47"/>
      <c r="CX436" s="47"/>
      <c r="CY436" s="47"/>
      <c r="CZ436" s="47"/>
      <c r="DA436" s="47"/>
      <c r="DB436" s="47"/>
      <c r="DC436" s="47"/>
      <c r="DD436" s="47"/>
      <c r="DE436" s="47"/>
      <c r="DF436" s="47"/>
      <c r="DG436" s="47"/>
      <c r="DH436" s="47"/>
      <c r="DI436" s="47"/>
      <c r="DJ436" s="47"/>
      <c r="DK436" s="47"/>
      <c r="DL436" s="47"/>
      <c r="DM436" s="47"/>
      <c r="DN436" s="47"/>
      <c r="DO436" s="47"/>
      <c r="DP436" s="47"/>
      <c r="DQ436" s="47"/>
      <c r="DR436" s="47"/>
      <c r="DS436" s="47"/>
      <c r="DT436" s="47"/>
      <c r="DU436" s="47"/>
      <c r="DV436" s="47"/>
      <c r="DW436" s="47"/>
      <c r="DX436" s="47"/>
      <c r="DY436" s="47"/>
      <c r="DZ436" s="47"/>
      <c r="EA436" s="47"/>
      <c r="EB436" s="47"/>
      <c r="EC436" s="47"/>
      <c r="ED436" s="47"/>
      <c r="EE436" s="47"/>
      <c r="EF436" s="47"/>
      <c r="EG436" s="47"/>
      <c r="EH436" s="47"/>
      <c r="EI436" s="47"/>
      <c r="EJ436" s="47"/>
      <c r="EK436" s="47"/>
      <c r="EL436" s="47"/>
      <c r="EM436" s="47"/>
      <c r="EN436" s="47"/>
      <c r="EO436" s="47"/>
      <c r="EP436" s="47"/>
      <c r="EQ436" s="47"/>
      <c r="ER436" s="47"/>
      <c r="ES436" s="47"/>
      <c r="ET436" s="47"/>
      <c r="EU436" s="47"/>
      <c r="EV436" s="47"/>
      <c r="EW436" s="47"/>
      <c r="EX436" s="47"/>
      <c r="EY436" s="47"/>
      <c r="EZ436" s="47"/>
      <c r="FA436" s="47"/>
      <c r="FB436" s="47"/>
      <c r="FC436" s="47"/>
      <c r="FD436" s="47"/>
      <c r="FE436" s="47"/>
      <c r="FF436" s="47"/>
      <c r="FG436" s="47"/>
      <c r="FH436" s="47"/>
      <c r="FI436" s="47"/>
      <c r="FJ436" s="47"/>
      <c r="FK436" s="47"/>
      <c r="FL436" s="47"/>
      <c r="FM436" s="47"/>
      <c r="FN436" s="47"/>
      <c r="FO436" s="47"/>
      <c r="FP436" s="47"/>
      <c r="FQ436" s="47"/>
      <c r="FR436" s="47"/>
      <c r="FS436" s="47"/>
      <c r="FT436" s="47"/>
      <c r="FU436" s="47"/>
      <c r="FV436" s="47"/>
      <c r="FW436" s="47"/>
      <c r="FX436" s="47"/>
      <c r="FY436" s="47"/>
      <c r="FZ436" s="47"/>
      <c r="GA436" s="47"/>
      <c r="GB436" s="47"/>
      <c r="GC436" s="47"/>
      <c r="GD436" s="47"/>
      <c r="GE436" s="47"/>
      <c r="GF436" s="47"/>
      <c r="GG436" s="47"/>
      <c r="GH436" s="47"/>
      <c r="GI436" s="47"/>
      <c r="GJ436" s="47"/>
      <c r="GK436" s="47"/>
      <c r="GL436" s="47"/>
      <c r="GM436" s="47"/>
      <c r="GN436" s="47"/>
      <c r="GO436" s="47"/>
      <c r="GP436" s="47"/>
      <c r="GQ436" s="47"/>
      <c r="GR436" s="47"/>
      <c r="GS436" s="47"/>
      <c r="GT436" s="47"/>
      <c r="GU436" s="47"/>
      <c r="GV436" s="47"/>
      <c r="GW436" s="47"/>
      <c r="GX436" s="47"/>
      <c r="GY436" s="47"/>
      <c r="GZ436" s="47"/>
      <c r="HA436" s="47"/>
      <c r="HB436" s="47"/>
      <c r="HC436" s="47"/>
      <c r="HD436" s="47"/>
      <c r="HE436" s="47"/>
      <c r="HF436" s="47"/>
      <c r="HG436" s="47"/>
      <c r="HH436" s="47"/>
      <c r="HI436" s="47"/>
      <c r="HJ436" s="47"/>
      <c r="HK436" s="47"/>
      <c r="HL436" s="47"/>
      <c r="HM436" s="47"/>
      <c r="HN436" s="47"/>
      <c r="HO436" s="47"/>
      <c r="HP436" s="47"/>
      <c r="HQ436" s="47"/>
      <c r="HR436" s="47"/>
      <c r="HS436" s="47"/>
      <c r="HT436" s="47"/>
      <c r="HU436" s="47"/>
      <c r="HV436" s="47"/>
      <c r="HW436" s="47"/>
      <c r="HX436" s="47"/>
      <c r="HY436" s="47"/>
      <c r="HZ436" s="47"/>
      <c r="IA436" s="47"/>
      <c r="IB436" s="47"/>
      <c r="IC436" s="47"/>
      <c r="ID436" s="47"/>
      <c r="IE436" s="47"/>
      <c r="IF436" s="47"/>
      <c r="IG436" s="47"/>
      <c r="IH436" s="47"/>
      <c r="II436" s="47"/>
      <c r="IJ436" s="47"/>
      <c r="IK436" s="47"/>
      <c r="IL436" s="47"/>
      <c r="IM436" s="47"/>
      <c r="IN436" s="47"/>
      <c r="IO436" s="47"/>
      <c r="IP436" s="47"/>
      <c r="IQ436" s="47"/>
      <c r="IR436" s="47"/>
      <c r="IS436" s="47"/>
      <c r="IT436" s="47"/>
      <c r="IU436" s="47"/>
      <c r="IV436" s="47"/>
      <c r="IW436" s="47"/>
      <c r="IX436" s="47"/>
      <c r="IY436" s="47"/>
      <c r="IZ436" s="47"/>
      <c r="JA436" s="47"/>
      <c r="JB436" s="47"/>
      <c r="JC436" s="47"/>
      <c r="JD436" s="47"/>
      <c r="JE436" s="47"/>
      <c r="JF436" s="47"/>
      <c r="JG436" s="47"/>
      <c r="JH436" s="47"/>
      <c r="JI436" s="47"/>
      <c r="JJ436" s="47"/>
      <c r="JK436" s="47"/>
      <c r="JL436" s="47"/>
      <c r="JM436" s="47"/>
      <c r="JN436" s="47"/>
      <c r="JO436" s="47"/>
      <c r="JP436" s="47"/>
      <c r="JQ436" s="47"/>
      <c r="JR436" s="47"/>
      <c r="JS436" s="47"/>
      <c r="JT436" s="47"/>
      <c r="JU436" s="47"/>
      <c r="JV436" s="47"/>
      <c r="JW436" s="47"/>
      <c r="JX436" s="47"/>
      <c r="JY436" s="47"/>
      <c r="JZ436" s="47"/>
      <c r="KA436" s="47"/>
      <c r="KB436" s="47"/>
      <c r="KC436" s="47"/>
      <c r="KD436" s="47"/>
      <c r="KE436" s="47"/>
      <c r="KF436" s="47"/>
      <c r="KG436" s="47"/>
      <c r="KH436" s="47"/>
      <c r="KI436" s="47"/>
      <c r="KJ436" s="47"/>
      <c r="KK436" s="47"/>
      <c r="KL436" s="47"/>
      <c r="KM436" s="47"/>
      <c r="KN436" s="47"/>
      <c r="KO436" s="47"/>
      <c r="KP436" s="47"/>
      <c r="KQ436" s="47"/>
      <c r="KR436" s="47"/>
      <c r="KS436" s="47"/>
      <c r="KT436" s="47"/>
      <c r="KU436" s="47"/>
      <c r="KV436" s="47"/>
      <c r="KW436" s="47"/>
      <c r="KX436" s="47"/>
      <c r="KY436" s="47"/>
      <c r="KZ436" s="47"/>
      <c r="LA436" s="47"/>
      <c r="LB436" s="47"/>
      <c r="LC436" s="47"/>
      <c r="LD436" s="47"/>
      <c r="LE436" s="47"/>
      <c r="LF436" s="47"/>
      <c r="LG436" s="47"/>
      <c r="LH436" s="47"/>
      <c r="LI436" s="47"/>
      <c r="LJ436" s="47"/>
      <c r="LK436" s="47"/>
      <c r="LL436" s="47"/>
      <c r="LM436" s="47"/>
      <c r="LN436" s="47"/>
      <c r="LO436" s="47"/>
      <c r="LP436" s="47"/>
      <c r="LQ436" s="47"/>
      <c r="LR436" s="47"/>
      <c r="LS436" s="47"/>
      <c r="LT436" s="47"/>
      <c r="LU436" s="47"/>
      <c r="LV436" s="47"/>
      <c r="LW436" s="47"/>
      <c r="LX436" s="47"/>
      <c r="LY436" s="47"/>
      <c r="LZ436" s="47"/>
      <c r="MA436" s="47"/>
      <c r="MB436" s="47"/>
      <c r="MC436" s="47"/>
      <c r="MD436" s="47"/>
      <c r="ME436" s="47"/>
      <c r="MF436" s="47"/>
      <c r="MG436" s="47"/>
      <c r="MH436" s="47"/>
      <c r="MI436" s="47"/>
      <c r="MJ436" s="47"/>
      <c r="MK436" s="47"/>
      <c r="ML436" s="47"/>
      <c r="MM436" s="47"/>
      <c r="MN436" s="47"/>
      <c r="MO436" s="47"/>
      <c r="MP436" s="47"/>
      <c r="MQ436" s="47"/>
      <c r="MR436" s="47"/>
      <c r="MS436" s="47"/>
      <c r="MT436" s="47"/>
      <c r="MU436" s="47"/>
      <c r="MV436" s="47"/>
      <c r="MW436" s="47"/>
      <c r="MX436" s="47"/>
      <c r="MY436" s="47"/>
      <c r="MZ436" s="47"/>
      <c r="NA436" s="47"/>
      <c r="NB436" s="47"/>
      <c r="NC436" s="47"/>
      <c r="ND436" s="47"/>
      <c r="NE436" s="47"/>
      <c r="NF436" s="47"/>
      <c r="NG436" s="47"/>
      <c r="NH436" s="47"/>
      <c r="NI436" s="47"/>
      <c r="NJ436" s="47"/>
      <c r="NK436" s="47"/>
      <c r="NL436" s="47"/>
      <c r="NM436" s="47"/>
      <c r="NN436" s="47"/>
      <c r="NO436" s="47"/>
      <c r="NP436" s="47"/>
      <c r="NQ436" s="47"/>
      <c r="NR436" s="47"/>
      <c r="NS436" s="47"/>
      <c r="NT436" s="47"/>
      <c r="NU436" s="47"/>
      <c r="NV436" s="47"/>
      <c r="NW436" s="47"/>
      <c r="NX436" s="47"/>
      <c r="NY436" s="47"/>
      <c r="NZ436" s="47"/>
      <c r="OA436" s="47"/>
      <c r="OB436" s="47"/>
      <c r="OC436" s="47"/>
      <c r="OD436" s="47"/>
      <c r="OE436" s="47"/>
      <c r="OF436" s="47"/>
      <c r="OG436" s="47"/>
      <c r="OH436" s="47"/>
      <c r="OI436" s="47"/>
      <c r="OJ436" s="47"/>
      <c r="OK436" s="47"/>
      <c r="OL436" s="47"/>
      <c r="OM436" s="47"/>
      <c r="ON436" s="47"/>
      <c r="OO436" s="47"/>
      <c r="OP436" s="47"/>
      <c r="OQ436" s="47"/>
      <c r="OR436" s="47"/>
      <c r="OS436" s="47"/>
      <c r="OT436" s="47"/>
      <c r="OU436" s="47"/>
      <c r="OV436" s="47"/>
      <c r="OW436" s="47"/>
      <c r="OX436" s="47"/>
      <c r="OY436" s="47"/>
      <c r="OZ436" s="47"/>
      <c r="PA436" s="47"/>
      <c r="PB436" s="47"/>
      <c r="PC436" s="47"/>
      <c r="PD436" s="47"/>
      <c r="PE436" s="47"/>
      <c r="PF436" s="47"/>
      <c r="PG436" s="47"/>
      <c r="PH436" s="47"/>
      <c r="PI436" s="47"/>
      <c r="PJ436" s="47"/>
      <c r="PK436" s="47"/>
      <c r="PL436" s="47"/>
      <c r="PM436" s="47"/>
      <c r="PN436" s="47"/>
      <c r="PO436" s="47"/>
      <c r="PP436" s="47"/>
      <c r="PQ436" s="47"/>
      <c r="PR436" s="47"/>
      <c r="PS436" s="47"/>
      <c r="PT436" s="47"/>
      <c r="PU436" s="47"/>
      <c r="PV436" s="47"/>
      <c r="PW436" s="47"/>
      <c r="PX436" s="47"/>
      <c r="PY436" s="47"/>
      <c r="PZ436" s="47"/>
      <c r="QA436" s="47"/>
      <c r="QB436" s="47"/>
      <c r="QC436" s="47"/>
      <c r="QD436" s="47"/>
      <c r="QE436" s="47"/>
      <c r="QF436" s="47"/>
      <c r="QG436" s="47"/>
      <c r="QH436" s="47"/>
      <c r="QI436" s="47"/>
      <c r="QJ436" s="47"/>
      <c r="QK436" s="47"/>
      <c r="QL436" s="47"/>
      <c r="QM436" s="47"/>
      <c r="QN436" s="47"/>
      <c r="QO436" s="47"/>
      <c r="QP436" s="47"/>
      <c r="QQ436" s="47"/>
      <c r="QR436" s="47"/>
      <c r="QS436" s="47"/>
      <c r="QT436" s="47"/>
      <c r="QU436" s="47"/>
      <c r="QV436" s="47"/>
      <c r="QW436" s="47"/>
      <c r="QX436" s="47"/>
      <c r="QY436" s="47"/>
      <c r="QZ436" s="47"/>
      <c r="RA436" s="47"/>
      <c r="RB436" s="47"/>
      <c r="RC436" s="47"/>
      <c r="RD436" s="47"/>
      <c r="RE436" s="47"/>
      <c r="RF436" s="47"/>
      <c r="RG436" s="47"/>
      <c r="RH436" s="47"/>
      <c r="RI436" s="47"/>
      <c r="RJ436" s="47"/>
      <c r="RK436" s="47"/>
      <c r="RL436" s="47"/>
      <c r="RM436" s="47"/>
      <c r="RN436" s="47"/>
      <c r="RO436" s="47"/>
      <c r="RP436" s="47"/>
      <c r="RQ436" s="47"/>
      <c r="RR436" s="47"/>
      <c r="RS436" s="47"/>
      <c r="RT436" s="47"/>
      <c r="RU436" s="47"/>
      <c r="RV436" s="47"/>
      <c r="RW436" s="47"/>
      <c r="RX436" s="47"/>
      <c r="RY436" s="47"/>
      <c r="RZ436" s="47"/>
      <c r="SA436" s="47"/>
      <c r="SB436" s="47"/>
      <c r="SC436" s="47"/>
      <c r="SD436" s="47"/>
      <c r="SE436" s="47"/>
      <c r="SF436" s="47"/>
      <c r="SG436" s="47"/>
      <c r="SH436" s="47"/>
      <c r="SI436" s="47"/>
      <c r="SJ436" s="47"/>
      <c r="SK436" s="47"/>
      <c r="SL436" s="47"/>
      <c r="SM436" s="47"/>
      <c r="SN436" s="47"/>
    </row>
    <row r="437" spans="1:508" s="48" customFormat="1" ht="15" customHeight="1">
      <c r="A437" s="157"/>
      <c r="B437" s="86"/>
      <c r="C437" s="35" t="s">
        <v>8</v>
      </c>
      <c r="D437" s="20">
        <v>0</v>
      </c>
      <c r="E437" s="20">
        <v>0</v>
      </c>
      <c r="F437" s="20">
        <v>0</v>
      </c>
      <c r="G437" s="1">
        <v>0</v>
      </c>
      <c r="H437" s="86"/>
      <c r="I437" s="91"/>
      <c r="J437" s="177"/>
      <c r="K437" s="75"/>
      <c r="L437" s="75"/>
      <c r="M437" s="83"/>
      <c r="N437" s="50"/>
      <c r="O437" s="54"/>
      <c r="P437" s="51"/>
      <c r="Q437" s="51"/>
      <c r="R437" s="51"/>
      <c r="S437" s="49"/>
      <c r="T437" s="52"/>
      <c r="U437" s="53"/>
      <c r="V437" s="53"/>
      <c r="W437" s="54"/>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c r="BC437" s="47"/>
      <c r="BD437" s="47"/>
      <c r="BE437" s="47"/>
      <c r="BF437" s="47"/>
      <c r="BG437" s="47"/>
      <c r="BH437" s="47"/>
      <c r="BI437" s="47"/>
      <c r="BJ437" s="47"/>
      <c r="BK437" s="47"/>
      <c r="BL437" s="47"/>
      <c r="BM437" s="47"/>
      <c r="BN437" s="47"/>
      <c r="BO437" s="47"/>
      <c r="BP437" s="47"/>
      <c r="BQ437" s="47"/>
      <c r="BR437" s="47"/>
      <c r="BS437" s="47"/>
      <c r="BT437" s="47"/>
      <c r="BU437" s="47"/>
      <c r="BV437" s="47"/>
      <c r="BW437" s="47"/>
      <c r="BX437" s="47"/>
      <c r="BY437" s="47"/>
      <c r="BZ437" s="47"/>
      <c r="CA437" s="47"/>
      <c r="CB437" s="47"/>
      <c r="CC437" s="47"/>
      <c r="CD437" s="47"/>
      <c r="CE437" s="47"/>
      <c r="CF437" s="47"/>
      <c r="CG437" s="47"/>
      <c r="CH437" s="47"/>
      <c r="CI437" s="47"/>
      <c r="CJ437" s="47"/>
      <c r="CK437" s="47"/>
      <c r="CL437" s="47"/>
      <c r="CM437" s="47"/>
      <c r="CN437" s="47"/>
      <c r="CO437" s="47"/>
      <c r="CP437" s="47"/>
      <c r="CQ437" s="47"/>
      <c r="CR437" s="47"/>
      <c r="CS437" s="47"/>
      <c r="CT437" s="47"/>
      <c r="CU437" s="47"/>
      <c r="CV437" s="47"/>
      <c r="CW437" s="47"/>
      <c r="CX437" s="47"/>
      <c r="CY437" s="47"/>
      <c r="CZ437" s="47"/>
      <c r="DA437" s="47"/>
      <c r="DB437" s="47"/>
      <c r="DC437" s="47"/>
      <c r="DD437" s="47"/>
      <c r="DE437" s="47"/>
      <c r="DF437" s="47"/>
      <c r="DG437" s="47"/>
      <c r="DH437" s="47"/>
      <c r="DI437" s="47"/>
      <c r="DJ437" s="47"/>
      <c r="DK437" s="47"/>
      <c r="DL437" s="47"/>
      <c r="DM437" s="47"/>
      <c r="DN437" s="47"/>
      <c r="DO437" s="47"/>
      <c r="DP437" s="47"/>
      <c r="DQ437" s="47"/>
      <c r="DR437" s="47"/>
      <c r="DS437" s="47"/>
      <c r="DT437" s="47"/>
      <c r="DU437" s="47"/>
      <c r="DV437" s="47"/>
      <c r="DW437" s="47"/>
      <c r="DX437" s="47"/>
      <c r="DY437" s="47"/>
      <c r="DZ437" s="47"/>
      <c r="EA437" s="47"/>
      <c r="EB437" s="47"/>
      <c r="EC437" s="47"/>
      <c r="ED437" s="47"/>
      <c r="EE437" s="47"/>
      <c r="EF437" s="47"/>
      <c r="EG437" s="47"/>
      <c r="EH437" s="47"/>
      <c r="EI437" s="47"/>
      <c r="EJ437" s="47"/>
      <c r="EK437" s="47"/>
      <c r="EL437" s="47"/>
      <c r="EM437" s="47"/>
      <c r="EN437" s="47"/>
      <c r="EO437" s="47"/>
      <c r="EP437" s="47"/>
      <c r="EQ437" s="47"/>
      <c r="ER437" s="47"/>
      <c r="ES437" s="47"/>
      <c r="ET437" s="47"/>
      <c r="EU437" s="47"/>
      <c r="EV437" s="47"/>
      <c r="EW437" s="47"/>
      <c r="EX437" s="47"/>
      <c r="EY437" s="47"/>
      <c r="EZ437" s="47"/>
      <c r="FA437" s="47"/>
      <c r="FB437" s="47"/>
      <c r="FC437" s="47"/>
      <c r="FD437" s="47"/>
      <c r="FE437" s="47"/>
      <c r="FF437" s="47"/>
      <c r="FG437" s="47"/>
      <c r="FH437" s="47"/>
      <c r="FI437" s="47"/>
      <c r="FJ437" s="47"/>
      <c r="FK437" s="47"/>
      <c r="FL437" s="47"/>
      <c r="FM437" s="47"/>
      <c r="FN437" s="47"/>
      <c r="FO437" s="47"/>
      <c r="FP437" s="47"/>
      <c r="FQ437" s="47"/>
      <c r="FR437" s="47"/>
      <c r="FS437" s="47"/>
      <c r="FT437" s="47"/>
      <c r="FU437" s="47"/>
      <c r="FV437" s="47"/>
      <c r="FW437" s="47"/>
      <c r="FX437" s="47"/>
      <c r="FY437" s="47"/>
      <c r="FZ437" s="47"/>
      <c r="GA437" s="47"/>
      <c r="GB437" s="47"/>
      <c r="GC437" s="47"/>
      <c r="GD437" s="47"/>
      <c r="GE437" s="47"/>
      <c r="GF437" s="47"/>
      <c r="GG437" s="47"/>
      <c r="GH437" s="47"/>
      <c r="GI437" s="47"/>
      <c r="GJ437" s="47"/>
      <c r="GK437" s="47"/>
      <c r="GL437" s="47"/>
      <c r="GM437" s="47"/>
      <c r="GN437" s="47"/>
      <c r="GO437" s="47"/>
      <c r="GP437" s="47"/>
      <c r="GQ437" s="47"/>
      <c r="GR437" s="47"/>
      <c r="GS437" s="47"/>
      <c r="GT437" s="47"/>
      <c r="GU437" s="47"/>
      <c r="GV437" s="47"/>
      <c r="GW437" s="47"/>
      <c r="GX437" s="47"/>
      <c r="GY437" s="47"/>
      <c r="GZ437" s="47"/>
      <c r="HA437" s="47"/>
      <c r="HB437" s="47"/>
      <c r="HC437" s="47"/>
      <c r="HD437" s="47"/>
      <c r="HE437" s="47"/>
      <c r="HF437" s="47"/>
      <c r="HG437" s="47"/>
      <c r="HH437" s="47"/>
      <c r="HI437" s="47"/>
      <c r="HJ437" s="47"/>
      <c r="HK437" s="47"/>
      <c r="HL437" s="47"/>
      <c r="HM437" s="47"/>
      <c r="HN437" s="47"/>
      <c r="HO437" s="47"/>
      <c r="HP437" s="47"/>
      <c r="HQ437" s="47"/>
      <c r="HR437" s="47"/>
      <c r="HS437" s="47"/>
      <c r="HT437" s="47"/>
      <c r="HU437" s="47"/>
      <c r="HV437" s="47"/>
      <c r="HW437" s="47"/>
      <c r="HX437" s="47"/>
      <c r="HY437" s="47"/>
      <c r="HZ437" s="47"/>
      <c r="IA437" s="47"/>
      <c r="IB437" s="47"/>
      <c r="IC437" s="47"/>
      <c r="ID437" s="47"/>
      <c r="IE437" s="47"/>
      <c r="IF437" s="47"/>
      <c r="IG437" s="47"/>
      <c r="IH437" s="47"/>
      <c r="II437" s="47"/>
      <c r="IJ437" s="47"/>
      <c r="IK437" s="47"/>
      <c r="IL437" s="47"/>
      <c r="IM437" s="47"/>
      <c r="IN437" s="47"/>
      <c r="IO437" s="47"/>
      <c r="IP437" s="47"/>
      <c r="IQ437" s="47"/>
      <c r="IR437" s="47"/>
      <c r="IS437" s="47"/>
      <c r="IT437" s="47"/>
      <c r="IU437" s="47"/>
      <c r="IV437" s="47"/>
      <c r="IW437" s="47"/>
      <c r="IX437" s="47"/>
      <c r="IY437" s="47"/>
      <c r="IZ437" s="47"/>
      <c r="JA437" s="47"/>
      <c r="JB437" s="47"/>
      <c r="JC437" s="47"/>
      <c r="JD437" s="47"/>
      <c r="JE437" s="47"/>
      <c r="JF437" s="47"/>
      <c r="JG437" s="47"/>
      <c r="JH437" s="47"/>
      <c r="JI437" s="47"/>
      <c r="JJ437" s="47"/>
      <c r="JK437" s="47"/>
      <c r="JL437" s="47"/>
      <c r="JM437" s="47"/>
      <c r="JN437" s="47"/>
      <c r="JO437" s="47"/>
      <c r="JP437" s="47"/>
      <c r="JQ437" s="47"/>
      <c r="JR437" s="47"/>
      <c r="JS437" s="47"/>
      <c r="JT437" s="47"/>
      <c r="JU437" s="47"/>
      <c r="JV437" s="47"/>
      <c r="JW437" s="47"/>
      <c r="JX437" s="47"/>
      <c r="JY437" s="47"/>
      <c r="JZ437" s="47"/>
      <c r="KA437" s="47"/>
      <c r="KB437" s="47"/>
      <c r="KC437" s="47"/>
      <c r="KD437" s="47"/>
      <c r="KE437" s="47"/>
      <c r="KF437" s="47"/>
      <c r="KG437" s="47"/>
      <c r="KH437" s="47"/>
      <c r="KI437" s="47"/>
      <c r="KJ437" s="47"/>
      <c r="KK437" s="47"/>
      <c r="KL437" s="47"/>
      <c r="KM437" s="47"/>
      <c r="KN437" s="47"/>
      <c r="KO437" s="47"/>
      <c r="KP437" s="47"/>
      <c r="KQ437" s="47"/>
      <c r="KR437" s="47"/>
      <c r="KS437" s="47"/>
      <c r="KT437" s="47"/>
      <c r="KU437" s="47"/>
      <c r="KV437" s="47"/>
      <c r="KW437" s="47"/>
      <c r="KX437" s="47"/>
      <c r="KY437" s="47"/>
      <c r="KZ437" s="47"/>
      <c r="LA437" s="47"/>
      <c r="LB437" s="47"/>
      <c r="LC437" s="47"/>
      <c r="LD437" s="47"/>
      <c r="LE437" s="47"/>
      <c r="LF437" s="47"/>
      <c r="LG437" s="47"/>
      <c r="LH437" s="47"/>
      <c r="LI437" s="47"/>
      <c r="LJ437" s="47"/>
      <c r="LK437" s="47"/>
      <c r="LL437" s="47"/>
      <c r="LM437" s="47"/>
      <c r="LN437" s="47"/>
      <c r="LO437" s="47"/>
      <c r="LP437" s="47"/>
      <c r="LQ437" s="47"/>
      <c r="LR437" s="47"/>
      <c r="LS437" s="47"/>
      <c r="LT437" s="47"/>
      <c r="LU437" s="47"/>
      <c r="LV437" s="47"/>
      <c r="LW437" s="47"/>
      <c r="LX437" s="47"/>
      <c r="LY437" s="47"/>
      <c r="LZ437" s="47"/>
      <c r="MA437" s="47"/>
      <c r="MB437" s="47"/>
      <c r="MC437" s="47"/>
      <c r="MD437" s="47"/>
      <c r="ME437" s="47"/>
      <c r="MF437" s="47"/>
      <c r="MG437" s="47"/>
      <c r="MH437" s="47"/>
      <c r="MI437" s="47"/>
      <c r="MJ437" s="47"/>
      <c r="MK437" s="47"/>
      <c r="ML437" s="47"/>
      <c r="MM437" s="47"/>
      <c r="MN437" s="47"/>
      <c r="MO437" s="47"/>
      <c r="MP437" s="47"/>
      <c r="MQ437" s="47"/>
      <c r="MR437" s="47"/>
      <c r="MS437" s="47"/>
      <c r="MT437" s="47"/>
      <c r="MU437" s="47"/>
      <c r="MV437" s="47"/>
      <c r="MW437" s="47"/>
      <c r="MX437" s="47"/>
      <c r="MY437" s="47"/>
      <c r="MZ437" s="47"/>
      <c r="NA437" s="47"/>
      <c r="NB437" s="47"/>
      <c r="NC437" s="47"/>
      <c r="ND437" s="47"/>
      <c r="NE437" s="47"/>
      <c r="NF437" s="47"/>
      <c r="NG437" s="47"/>
      <c r="NH437" s="47"/>
      <c r="NI437" s="47"/>
      <c r="NJ437" s="47"/>
      <c r="NK437" s="47"/>
      <c r="NL437" s="47"/>
      <c r="NM437" s="47"/>
      <c r="NN437" s="47"/>
      <c r="NO437" s="47"/>
      <c r="NP437" s="47"/>
      <c r="NQ437" s="47"/>
      <c r="NR437" s="47"/>
      <c r="NS437" s="47"/>
      <c r="NT437" s="47"/>
      <c r="NU437" s="47"/>
      <c r="NV437" s="47"/>
      <c r="NW437" s="47"/>
      <c r="NX437" s="47"/>
      <c r="NY437" s="47"/>
      <c r="NZ437" s="47"/>
      <c r="OA437" s="47"/>
      <c r="OB437" s="47"/>
      <c r="OC437" s="47"/>
      <c r="OD437" s="47"/>
      <c r="OE437" s="47"/>
      <c r="OF437" s="47"/>
      <c r="OG437" s="47"/>
      <c r="OH437" s="47"/>
      <c r="OI437" s="47"/>
      <c r="OJ437" s="47"/>
      <c r="OK437" s="47"/>
      <c r="OL437" s="47"/>
      <c r="OM437" s="47"/>
      <c r="ON437" s="47"/>
      <c r="OO437" s="47"/>
      <c r="OP437" s="47"/>
      <c r="OQ437" s="47"/>
      <c r="OR437" s="47"/>
      <c r="OS437" s="47"/>
      <c r="OT437" s="47"/>
      <c r="OU437" s="47"/>
      <c r="OV437" s="47"/>
      <c r="OW437" s="47"/>
      <c r="OX437" s="47"/>
      <c r="OY437" s="47"/>
      <c r="OZ437" s="47"/>
      <c r="PA437" s="47"/>
      <c r="PB437" s="47"/>
      <c r="PC437" s="47"/>
      <c r="PD437" s="47"/>
      <c r="PE437" s="47"/>
      <c r="PF437" s="47"/>
      <c r="PG437" s="47"/>
      <c r="PH437" s="47"/>
      <c r="PI437" s="47"/>
      <c r="PJ437" s="47"/>
      <c r="PK437" s="47"/>
      <c r="PL437" s="47"/>
      <c r="PM437" s="47"/>
      <c r="PN437" s="47"/>
      <c r="PO437" s="47"/>
      <c r="PP437" s="47"/>
      <c r="PQ437" s="47"/>
      <c r="PR437" s="47"/>
      <c r="PS437" s="47"/>
      <c r="PT437" s="47"/>
      <c r="PU437" s="47"/>
      <c r="PV437" s="47"/>
      <c r="PW437" s="47"/>
      <c r="PX437" s="47"/>
      <c r="PY437" s="47"/>
      <c r="PZ437" s="47"/>
      <c r="QA437" s="47"/>
      <c r="QB437" s="47"/>
      <c r="QC437" s="47"/>
      <c r="QD437" s="47"/>
      <c r="QE437" s="47"/>
      <c r="QF437" s="47"/>
      <c r="QG437" s="47"/>
      <c r="QH437" s="47"/>
      <c r="QI437" s="47"/>
      <c r="QJ437" s="47"/>
      <c r="QK437" s="47"/>
      <c r="QL437" s="47"/>
      <c r="QM437" s="47"/>
      <c r="QN437" s="47"/>
      <c r="QO437" s="47"/>
      <c r="QP437" s="47"/>
      <c r="QQ437" s="47"/>
      <c r="QR437" s="47"/>
      <c r="QS437" s="47"/>
      <c r="QT437" s="47"/>
      <c r="QU437" s="47"/>
      <c r="QV437" s="47"/>
      <c r="QW437" s="47"/>
      <c r="QX437" s="47"/>
      <c r="QY437" s="47"/>
      <c r="QZ437" s="47"/>
      <c r="RA437" s="47"/>
      <c r="RB437" s="47"/>
      <c r="RC437" s="47"/>
      <c r="RD437" s="47"/>
      <c r="RE437" s="47"/>
      <c r="RF437" s="47"/>
      <c r="RG437" s="47"/>
      <c r="RH437" s="47"/>
      <c r="RI437" s="47"/>
      <c r="RJ437" s="47"/>
      <c r="RK437" s="47"/>
      <c r="RL437" s="47"/>
      <c r="RM437" s="47"/>
      <c r="RN437" s="47"/>
      <c r="RO437" s="47"/>
      <c r="RP437" s="47"/>
      <c r="RQ437" s="47"/>
      <c r="RR437" s="47"/>
      <c r="RS437" s="47"/>
      <c r="RT437" s="47"/>
      <c r="RU437" s="47"/>
      <c r="RV437" s="47"/>
      <c r="RW437" s="47"/>
      <c r="RX437" s="47"/>
      <c r="RY437" s="47"/>
      <c r="RZ437" s="47"/>
      <c r="SA437" s="47"/>
      <c r="SB437" s="47"/>
      <c r="SC437" s="47"/>
      <c r="SD437" s="47"/>
      <c r="SE437" s="47"/>
      <c r="SF437" s="47"/>
      <c r="SG437" s="47"/>
      <c r="SH437" s="47"/>
      <c r="SI437" s="47"/>
      <c r="SJ437" s="47"/>
      <c r="SK437" s="47"/>
      <c r="SL437" s="47"/>
      <c r="SM437" s="47"/>
      <c r="SN437" s="47"/>
    </row>
    <row r="438" spans="1:508" ht="15" customHeight="1">
      <c r="A438" s="28"/>
      <c r="B438" s="29"/>
      <c r="C438" s="30"/>
      <c r="D438" s="31"/>
      <c r="E438" s="31"/>
      <c r="F438" s="31"/>
      <c r="G438" s="32"/>
      <c r="H438" s="29"/>
      <c r="I438" s="29"/>
      <c r="J438" s="30"/>
      <c r="K438" s="30"/>
      <c r="L438" s="30"/>
      <c r="M438" s="33"/>
      <c r="N438" s="5"/>
      <c r="O438" s="6"/>
      <c r="P438" s="7"/>
      <c r="Q438" s="7"/>
      <c r="R438" s="7"/>
      <c r="S438" s="8"/>
      <c r="T438" s="9"/>
      <c r="U438" s="10"/>
      <c r="V438" s="10"/>
      <c r="W438" s="6"/>
      <c r="X438" s="3"/>
      <c r="Y438" s="3"/>
      <c r="SB438" s="2"/>
      <c r="SC438" s="2"/>
      <c r="SD438" s="2"/>
      <c r="SE438" s="2"/>
      <c r="SF438" s="2"/>
      <c r="SG438" s="2"/>
      <c r="SH438" s="2"/>
      <c r="SI438" s="2"/>
      <c r="SJ438" s="2"/>
      <c r="SK438" s="2"/>
      <c r="SL438" s="2"/>
      <c r="SM438" s="2"/>
      <c r="SN438" s="2"/>
    </row>
    <row r="439" spans="1:508" ht="15" customHeight="1">
      <c r="A439" s="28"/>
      <c r="B439" s="29"/>
      <c r="C439" s="30"/>
      <c r="D439" s="31"/>
      <c r="E439" s="31"/>
      <c r="F439" s="31"/>
      <c r="G439" s="32"/>
      <c r="H439" s="29"/>
      <c r="I439" s="29"/>
      <c r="J439" s="30"/>
      <c r="K439" s="30"/>
      <c r="L439" s="30"/>
      <c r="M439" s="33"/>
      <c r="N439" s="5"/>
      <c r="O439" s="6"/>
      <c r="P439" s="7"/>
      <c r="Q439" s="7"/>
      <c r="R439" s="7"/>
      <c r="S439" s="8"/>
      <c r="T439" s="9"/>
      <c r="U439" s="10"/>
      <c r="V439" s="10"/>
      <c r="W439" s="6"/>
      <c r="X439" s="3"/>
      <c r="Y439" s="3"/>
      <c r="SB439" s="2"/>
      <c r="SC439" s="2"/>
      <c r="SD439" s="2"/>
      <c r="SE439" s="2"/>
      <c r="SF439" s="2"/>
      <c r="SG439" s="2"/>
      <c r="SH439" s="2"/>
      <c r="SI439" s="2"/>
      <c r="SJ439" s="2"/>
      <c r="SK439" s="2"/>
      <c r="SL439" s="2"/>
      <c r="SM439" s="2"/>
      <c r="SN439" s="2"/>
    </row>
    <row r="440" spans="1:508" ht="15" customHeight="1">
      <c r="A440" s="28"/>
      <c r="B440" s="29"/>
      <c r="C440" s="30"/>
      <c r="D440" s="31"/>
      <c r="E440" s="31"/>
      <c r="F440" s="31"/>
      <c r="G440" s="32"/>
      <c r="H440" s="29"/>
      <c r="I440" s="29"/>
      <c r="J440" s="30"/>
      <c r="K440" s="30"/>
      <c r="L440" s="30"/>
      <c r="M440" s="33"/>
      <c r="N440" s="5"/>
      <c r="O440" s="6"/>
      <c r="P440" s="7"/>
      <c r="Q440" s="7"/>
      <c r="R440" s="7"/>
      <c r="S440" s="8"/>
      <c r="T440" s="9"/>
      <c r="U440" s="10"/>
      <c r="V440" s="10"/>
      <c r="W440" s="6"/>
      <c r="X440" s="3"/>
      <c r="Y440" s="3"/>
      <c r="SB440" s="2"/>
      <c r="SC440" s="2"/>
      <c r="SD440" s="2"/>
      <c r="SE440" s="2"/>
      <c r="SF440" s="2"/>
      <c r="SG440" s="2"/>
      <c r="SH440" s="2"/>
      <c r="SI440" s="2"/>
      <c r="SJ440" s="2"/>
      <c r="SK440" s="2"/>
      <c r="SL440" s="2"/>
      <c r="SM440" s="2"/>
      <c r="SN440" s="2"/>
    </row>
    <row r="441" spans="1:508" ht="15" customHeight="1">
      <c r="A441" s="28"/>
      <c r="B441" s="29"/>
      <c r="C441" s="30"/>
      <c r="D441" s="31"/>
      <c r="E441" s="31"/>
      <c r="F441" s="31"/>
      <c r="G441" s="32"/>
      <c r="H441" s="29"/>
      <c r="I441" s="29"/>
      <c r="J441" s="30"/>
      <c r="K441" s="30"/>
      <c r="L441" s="30"/>
      <c r="M441" s="33"/>
      <c r="N441" s="5"/>
      <c r="O441" s="6"/>
      <c r="P441" s="7"/>
      <c r="Q441" s="7"/>
      <c r="R441" s="7"/>
      <c r="S441" s="8"/>
      <c r="T441" s="9"/>
      <c r="U441" s="10"/>
      <c r="V441" s="10"/>
      <c r="W441" s="6"/>
      <c r="X441" s="3"/>
      <c r="Y441" s="3"/>
      <c r="SB441" s="2"/>
      <c r="SC441" s="2"/>
      <c r="SD441" s="2"/>
      <c r="SE441" s="2"/>
      <c r="SF441" s="2"/>
      <c r="SG441" s="2"/>
      <c r="SH441" s="2"/>
      <c r="SI441" s="2"/>
      <c r="SJ441" s="2"/>
      <c r="SK441" s="2"/>
      <c r="SL441" s="2"/>
      <c r="SM441" s="2"/>
      <c r="SN441" s="2"/>
    </row>
    <row r="442" spans="1:508" ht="15" customHeight="1">
      <c r="A442" s="28"/>
      <c r="B442" s="29"/>
      <c r="C442" s="30"/>
      <c r="D442" s="31"/>
      <c r="E442" s="31"/>
      <c r="F442" s="31"/>
      <c r="G442" s="32"/>
      <c r="H442" s="29"/>
      <c r="I442" s="29"/>
      <c r="J442" s="30"/>
      <c r="K442" s="30"/>
      <c r="L442" s="30"/>
      <c r="M442" s="33"/>
      <c r="N442" s="5"/>
      <c r="O442" s="6"/>
      <c r="P442" s="7"/>
      <c r="Q442" s="7"/>
      <c r="R442" s="7"/>
      <c r="S442" s="8"/>
      <c r="T442" s="9"/>
      <c r="U442" s="10"/>
      <c r="V442" s="10"/>
      <c r="W442" s="6"/>
      <c r="X442" s="3"/>
      <c r="Y442" s="3"/>
      <c r="SB442" s="2"/>
      <c r="SC442" s="2"/>
      <c r="SD442" s="2"/>
      <c r="SE442" s="2"/>
      <c r="SF442" s="2"/>
      <c r="SG442" s="2"/>
      <c r="SH442" s="2"/>
      <c r="SI442" s="2"/>
      <c r="SJ442" s="2"/>
      <c r="SK442" s="2"/>
      <c r="SL442" s="2"/>
      <c r="SM442" s="2"/>
      <c r="SN442" s="2"/>
    </row>
    <row r="443" spans="1:508" ht="15" customHeight="1">
      <c r="A443" s="28"/>
      <c r="B443" s="29"/>
      <c r="C443" s="30"/>
      <c r="D443" s="31"/>
      <c r="E443" s="31"/>
      <c r="F443" s="31"/>
      <c r="G443" s="32"/>
      <c r="H443" s="29"/>
      <c r="I443" s="29"/>
      <c r="J443" s="30"/>
      <c r="K443" s="30"/>
      <c r="L443" s="30"/>
      <c r="M443" s="33"/>
      <c r="N443" s="5"/>
      <c r="O443" s="6"/>
      <c r="P443" s="7"/>
      <c r="Q443" s="7"/>
      <c r="R443" s="7"/>
      <c r="S443" s="8"/>
      <c r="T443" s="9"/>
      <c r="U443" s="10"/>
      <c r="V443" s="10"/>
      <c r="W443" s="6"/>
      <c r="X443" s="3"/>
      <c r="Y443" s="3"/>
      <c r="SB443" s="2"/>
      <c r="SC443" s="2"/>
      <c r="SD443" s="2"/>
      <c r="SE443" s="2"/>
      <c r="SF443" s="2"/>
      <c r="SG443" s="2"/>
      <c r="SH443" s="2"/>
      <c r="SI443" s="2"/>
      <c r="SJ443" s="2"/>
      <c r="SK443" s="2"/>
      <c r="SL443" s="2"/>
      <c r="SM443" s="2"/>
      <c r="SN443" s="2"/>
    </row>
    <row r="444" spans="1:508" ht="15" customHeight="1">
      <c r="A444" s="28"/>
      <c r="B444" s="29"/>
      <c r="C444" s="30"/>
      <c r="D444" s="31"/>
      <c r="E444" s="31"/>
      <c r="F444" s="31"/>
      <c r="G444" s="32"/>
      <c r="H444" s="29"/>
      <c r="I444" s="29"/>
      <c r="J444" s="30"/>
      <c r="K444" s="30"/>
      <c r="L444" s="30"/>
      <c r="M444" s="33"/>
      <c r="N444" s="5"/>
      <c r="O444" s="6"/>
      <c r="P444" s="7"/>
      <c r="Q444" s="7"/>
      <c r="R444" s="7"/>
      <c r="S444" s="8"/>
      <c r="T444" s="9"/>
      <c r="U444" s="10"/>
      <c r="V444" s="10"/>
      <c r="W444" s="6"/>
      <c r="X444" s="3"/>
      <c r="Y444" s="3"/>
      <c r="SB444" s="2"/>
      <c r="SC444" s="2"/>
      <c r="SD444" s="2"/>
      <c r="SE444" s="2"/>
      <c r="SF444" s="2"/>
      <c r="SG444" s="2"/>
      <c r="SH444" s="2"/>
      <c r="SI444" s="2"/>
      <c r="SJ444" s="2"/>
      <c r="SK444" s="2"/>
      <c r="SL444" s="2"/>
      <c r="SM444" s="2"/>
      <c r="SN444" s="2"/>
    </row>
    <row r="445" spans="1:508" ht="15" customHeight="1">
      <c r="A445" s="28"/>
      <c r="B445" s="29"/>
      <c r="C445" s="30"/>
      <c r="D445" s="31"/>
      <c r="E445" s="31"/>
      <c r="F445" s="31"/>
      <c r="G445" s="32"/>
      <c r="H445" s="29"/>
      <c r="I445" s="29"/>
      <c r="J445" s="30"/>
      <c r="K445" s="30"/>
      <c r="L445" s="30"/>
      <c r="M445" s="33"/>
      <c r="N445" s="5"/>
      <c r="O445" s="6"/>
      <c r="P445" s="7"/>
      <c r="Q445" s="7"/>
      <c r="R445" s="7"/>
      <c r="S445" s="8"/>
      <c r="T445" s="9"/>
      <c r="U445" s="10"/>
      <c r="V445" s="10"/>
      <c r="W445" s="6"/>
      <c r="X445" s="3"/>
      <c r="Y445" s="3"/>
      <c r="SB445" s="2"/>
      <c r="SC445" s="2"/>
      <c r="SD445" s="2"/>
      <c r="SE445" s="2"/>
      <c r="SF445" s="2"/>
      <c r="SG445" s="2"/>
      <c r="SH445" s="2"/>
      <c r="SI445" s="2"/>
      <c r="SJ445" s="2"/>
      <c r="SK445" s="2"/>
      <c r="SL445" s="2"/>
      <c r="SM445" s="2"/>
      <c r="SN445" s="2"/>
    </row>
    <row r="446" spans="1:508" ht="15" customHeight="1">
      <c r="A446" s="28"/>
      <c r="B446" s="29"/>
      <c r="C446" s="30"/>
      <c r="D446" s="31"/>
      <c r="E446" s="31"/>
      <c r="F446" s="31"/>
      <c r="G446" s="32"/>
      <c r="H446" s="29"/>
      <c r="I446" s="29"/>
      <c r="J446" s="30"/>
      <c r="K446" s="30"/>
      <c r="L446" s="30"/>
      <c r="M446" s="33"/>
      <c r="N446" s="5"/>
      <c r="O446" s="6"/>
      <c r="P446" s="7"/>
      <c r="Q446" s="7"/>
      <c r="R446" s="7"/>
      <c r="S446" s="8"/>
      <c r="T446" s="9"/>
      <c r="U446" s="10"/>
      <c r="V446" s="10"/>
      <c r="W446" s="6"/>
      <c r="X446" s="3"/>
      <c r="Y446" s="3"/>
      <c r="SB446" s="2"/>
      <c r="SC446" s="2"/>
      <c r="SD446" s="2"/>
      <c r="SE446" s="2"/>
      <c r="SF446" s="2"/>
      <c r="SG446" s="2"/>
      <c r="SH446" s="2"/>
      <c r="SI446" s="2"/>
      <c r="SJ446" s="2"/>
      <c r="SK446" s="2"/>
      <c r="SL446" s="2"/>
      <c r="SM446" s="2"/>
      <c r="SN446" s="2"/>
    </row>
    <row r="447" spans="1:508" ht="15" customHeight="1">
      <c r="A447" s="28"/>
      <c r="B447" s="29"/>
      <c r="C447" s="30"/>
      <c r="D447" s="31"/>
      <c r="E447" s="31"/>
      <c r="F447" s="31"/>
      <c r="G447" s="32"/>
      <c r="H447" s="29"/>
      <c r="I447" s="29"/>
      <c r="J447" s="30"/>
      <c r="K447" s="30"/>
      <c r="L447" s="30"/>
      <c r="M447" s="33"/>
      <c r="N447" s="5"/>
      <c r="O447" s="6"/>
      <c r="P447" s="7"/>
      <c r="Q447" s="7"/>
      <c r="R447" s="7"/>
      <c r="S447" s="8"/>
      <c r="T447" s="9"/>
      <c r="U447" s="10"/>
      <c r="V447" s="10"/>
      <c r="W447" s="6"/>
      <c r="X447" s="3"/>
      <c r="Y447" s="3"/>
      <c r="SB447" s="2"/>
      <c r="SC447" s="2"/>
      <c r="SD447" s="2"/>
      <c r="SE447" s="2"/>
      <c r="SF447" s="2"/>
      <c r="SG447" s="2"/>
      <c r="SH447" s="2"/>
      <c r="SI447" s="2"/>
      <c r="SJ447" s="2"/>
      <c r="SK447" s="2"/>
      <c r="SL447" s="2"/>
      <c r="SM447" s="2"/>
      <c r="SN447" s="2"/>
    </row>
    <row r="448" spans="1:508" ht="15" customHeight="1">
      <c r="A448" s="28"/>
      <c r="B448" s="29"/>
      <c r="C448" s="30"/>
      <c r="D448" s="31"/>
      <c r="E448" s="31"/>
      <c r="F448" s="31"/>
      <c r="G448" s="32"/>
      <c r="H448" s="29"/>
      <c r="I448" s="29"/>
      <c r="J448" s="30"/>
      <c r="K448" s="30"/>
      <c r="L448" s="30"/>
      <c r="M448" s="33"/>
      <c r="N448" s="5"/>
      <c r="O448" s="6"/>
      <c r="P448" s="7"/>
      <c r="Q448" s="7"/>
      <c r="R448" s="7"/>
      <c r="S448" s="8"/>
      <c r="T448" s="9"/>
      <c r="U448" s="10"/>
      <c r="V448" s="10"/>
      <c r="W448" s="6"/>
      <c r="X448" s="3"/>
      <c r="Y448" s="3"/>
      <c r="SB448" s="2"/>
      <c r="SC448" s="2"/>
      <c r="SD448" s="2"/>
      <c r="SE448" s="2"/>
      <c r="SF448" s="2"/>
      <c r="SG448" s="2"/>
      <c r="SH448" s="2"/>
      <c r="SI448" s="2"/>
      <c r="SJ448" s="2"/>
      <c r="SK448" s="2"/>
      <c r="SL448" s="2"/>
      <c r="SM448" s="2"/>
      <c r="SN448" s="2"/>
    </row>
    <row r="449" spans="1:508" ht="15" customHeight="1">
      <c r="A449" s="28"/>
      <c r="B449" s="29"/>
      <c r="C449" s="30"/>
      <c r="D449" s="31"/>
      <c r="E449" s="31"/>
      <c r="F449" s="31"/>
      <c r="G449" s="32"/>
      <c r="H449" s="29"/>
      <c r="I449" s="29"/>
      <c r="J449" s="30"/>
      <c r="K449" s="30"/>
      <c r="L449" s="30"/>
      <c r="M449" s="33"/>
      <c r="N449" s="5"/>
      <c r="O449" s="6"/>
      <c r="P449" s="7"/>
      <c r="Q449" s="7"/>
      <c r="R449" s="7"/>
      <c r="S449" s="8"/>
      <c r="T449" s="9"/>
      <c r="U449" s="10"/>
      <c r="V449" s="10"/>
      <c r="W449" s="6"/>
      <c r="X449" s="3"/>
      <c r="Y449" s="3"/>
      <c r="SB449" s="2"/>
      <c r="SC449" s="2"/>
      <c r="SD449" s="2"/>
      <c r="SE449" s="2"/>
      <c r="SF449" s="2"/>
      <c r="SG449" s="2"/>
      <c r="SH449" s="2"/>
      <c r="SI449" s="2"/>
      <c r="SJ449" s="2"/>
      <c r="SK449" s="2"/>
      <c r="SL449" s="2"/>
      <c r="SM449" s="2"/>
      <c r="SN449" s="2"/>
    </row>
    <row r="450" spans="1:508" ht="15" customHeight="1">
      <c r="A450" s="28"/>
      <c r="B450" s="29"/>
      <c r="C450" s="30"/>
      <c r="D450" s="31"/>
      <c r="E450" s="31"/>
      <c r="F450" s="31"/>
      <c r="G450" s="32"/>
      <c r="H450" s="29"/>
      <c r="I450" s="29"/>
      <c r="J450" s="30"/>
      <c r="K450" s="30"/>
      <c r="L450" s="30"/>
      <c r="M450" s="33"/>
      <c r="N450" s="5"/>
      <c r="O450" s="6"/>
      <c r="P450" s="7"/>
      <c r="Q450" s="7"/>
      <c r="R450" s="7"/>
      <c r="S450" s="8"/>
      <c r="T450" s="9"/>
      <c r="U450" s="10"/>
      <c r="V450" s="10"/>
      <c r="W450" s="6"/>
      <c r="X450" s="3"/>
      <c r="Y450" s="3"/>
      <c r="SB450" s="2"/>
      <c r="SC450" s="2"/>
      <c r="SD450" s="2"/>
      <c r="SE450" s="2"/>
      <c r="SF450" s="2"/>
      <c r="SG450" s="2"/>
      <c r="SH450" s="2"/>
      <c r="SI450" s="2"/>
      <c r="SJ450" s="2"/>
      <c r="SK450" s="2"/>
      <c r="SL450" s="2"/>
      <c r="SM450" s="2"/>
      <c r="SN450" s="2"/>
    </row>
    <row r="451" spans="1:508" ht="15" customHeight="1"/>
  </sheetData>
  <autoFilter ref="A6:XEP437">
    <filterColumn colId="2" showButton="0"/>
    <filterColumn colId="3" showButton="0"/>
    <filterColumn colId="4" showButton="0"/>
    <filterColumn colId="7" showButton="0"/>
    <filterColumn colId="8" showButton="0"/>
  </autoFilter>
  <mergeCells count="640">
    <mergeCell ref="K1:M4"/>
    <mergeCell ref="H328:H332"/>
    <mergeCell ref="B373:B377"/>
    <mergeCell ref="H373:H377"/>
    <mergeCell ref="I373:I377"/>
    <mergeCell ref="J373:J377"/>
    <mergeCell ref="K408:K412"/>
    <mergeCell ref="L408:L412"/>
    <mergeCell ref="M408:M412"/>
    <mergeCell ref="H398:H402"/>
    <mergeCell ref="I398:I402"/>
    <mergeCell ref="J398:J402"/>
    <mergeCell ref="K398:K402"/>
    <mergeCell ref="L398:L402"/>
    <mergeCell ref="M398:M402"/>
    <mergeCell ref="H403:H407"/>
    <mergeCell ref="I403:I407"/>
    <mergeCell ref="J403:J407"/>
    <mergeCell ref="K403:K407"/>
    <mergeCell ref="L403:L407"/>
    <mergeCell ref="M403:M407"/>
    <mergeCell ref="K373:K377"/>
    <mergeCell ref="L378:L382"/>
    <mergeCell ref="L348:L352"/>
    <mergeCell ref="M348:M352"/>
    <mergeCell ref="H353:H357"/>
    <mergeCell ref="I353:I357"/>
    <mergeCell ref="J353:J357"/>
    <mergeCell ref="K353:K357"/>
    <mergeCell ref="L353:L357"/>
    <mergeCell ref="M353:M357"/>
    <mergeCell ref="L358:L362"/>
    <mergeCell ref="M358:M362"/>
    <mergeCell ref="L88:L92"/>
    <mergeCell ref="M88:M92"/>
    <mergeCell ref="H303:H307"/>
    <mergeCell ref="I303:I307"/>
    <mergeCell ref="J303:J307"/>
    <mergeCell ref="K303:K307"/>
    <mergeCell ref="L303:L307"/>
    <mergeCell ref="M303:M307"/>
    <mergeCell ref="H288:H292"/>
    <mergeCell ref="I288:I292"/>
    <mergeCell ref="J288:J292"/>
    <mergeCell ref="K288:K292"/>
    <mergeCell ref="L288:L292"/>
    <mergeCell ref="M288:M292"/>
    <mergeCell ref="H293:H297"/>
    <mergeCell ref="I293:I297"/>
    <mergeCell ref="J293:J297"/>
    <mergeCell ref="K293:K297"/>
    <mergeCell ref="L293:L297"/>
    <mergeCell ref="M293:M297"/>
    <mergeCell ref="H273:H277"/>
    <mergeCell ref="K273:K277"/>
    <mergeCell ref="L273:L277"/>
    <mergeCell ref="M273:M277"/>
    <mergeCell ref="M78:M82"/>
    <mergeCell ref="H83:H87"/>
    <mergeCell ref="K83:K87"/>
    <mergeCell ref="L83:L87"/>
    <mergeCell ref="M83:M87"/>
    <mergeCell ref="M68:M72"/>
    <mergeCell ref="M73:M77"/>
    <mergeCell ref="K63:K67"/>
    <mergeCell ref="L63:L67"/>
    <mergeCell ref="M63:M67"/>
    <mergeCell ref="H78:H82"/>
    <mergeCell ref="I78:I82"/>
    <mergeCell ref="J78:J82"/>
    <mergeCell ref="K78:K82"/>
    <mergeCell ref="L78:L82"/>
    <mergeCell ref="J63:J67"/>
    <mergeCell ref="H68:H72"/>
    <mergeCell ref="I68:I72"/>
    <mergeCell ref="J68:J72"/>
    <mergeCell ref="K68:K72"/>
    <mergeCell ref="L68:L72"/>
    <mergeCell ref="H73:H77"/>
    <mergeCell ref="I73:I77"/>
    <mergeCell ref="J73:J77"/>
    <mergeCell ref="M48:M52"/>
    <mergeCell ref="K53:K57"/>
    <mergeCell ref="L53:L57"/>
    <mergeCell ref="M53:M57"/>
    <mergeCell ref="H58:H62"/>
    <mergeCell ref="I58:I62"/>
    <mergeCell ref="J58:J62"/>
    <mergeCell ref="K58:K62"/>
    <mergeCell ref="L58:L62"/>
    <mergeCell ref="M58:M62"/>
    <mergeCell ref="H48:H52"/>
    <mergeCell ref="H53:H57"/>
    <mergeCell ref="A373:A377"/>
    <mergeCell ref="A383:A387"/>
    <mergeCell ref="B383:B387"/>
    <mergeCell ref="A388:A392"/>
    <mergeCell ref="B388:B392"/>
    <mergeCell ref="L328:L332"/>
    <mergeCell ref="M328:M332"/>
    <mergeCell ref="H333:H337"/>
    <mergeCell ref="K333:K337"/>
    <mergeCell ref="L333:L337"/>
    <mergeCell ref="M333:M337"/>
    <mergeCell ref="H338:H342"/>
    <mergeCell ref="I338:I342"/>
    <mergeCell ref="J338:J342"/>
    <mergeCell ref="K338:K342"/>
    <mergeCell ref="L338:L342"/>
    <mergeCell ref="M338:M342"/>
    <mergeCell ref="A363:A367"/>
    <mergeCell ref="B363:B367"/>
    <mergeCell ref="A368:A372"/>
    <mergeCell ref="B368:B372"/>
    <mergeCell ref="K363:K367"/>
    <mergeCell ref="L363:L367"/>
    <mergeCell ref="M363:M367"/>
    <mergeCell ref="A433:A437"/>
    <mergeCell ref="B433:B437"/>
    <mergeCell ref="H433:H437"/>
    <mergeCell ref="I433:I437"/>
    <mergeCell ref="J433:J437"/>
    <mergeCell ref="K433:K437"/>
    <mergeCell ref="L433:L437"/>
    <mergeCell ref="M433:M437"/>
    <mergeCell ref="H428:H432"/>
    <mergeCell ref="A428:A432"/>
    <mergeCell ref="B428:B432"/>
    <mergeCell ref="K428:K432"/>
    <mergeCell ref="L428:L432"/>
    <mergeCell ref="M428:M432"/>
    <mergeCell ref="H278:H282"/>
    <mergeCell ref="K278:K282"/>
    <mergeCell ref="L278:L282"/>
    <mergeCell ref="M278:M282"/>
    <mergeCell ref="H283:H287"/>
    <mergeCell ref="I283:I287"/>
    <mergeCell ref="J283:J287"/>
    <mergeCell ref="K283:K287"/>
    <mergeCell ref="L283:L287"/>
    <mergeCell ref="M283:M287"/>
    <mergeCell ref="H318:H322"/>
    <mergeCell ref="I318:I322"/>
    <mergeCell ref="J318:J322"/>
    <mergeCell ref="K318:K322"/>
    <mergeCell ref="L318:L322"/>
    <mergeCell ref="M318:M322"/>
    <mergeCell ref="A323:A327"/>
    <mergeCell ref="B323:B327"/>
    <mergeCell ref="H323:H327"/>
    <mergeCell ref="I323:I327"/>
    <mergeCell ref="H298:H302"/>
    <mergeCell ref="K298:K302"/>
    <mergeCell ref="L298:L302"/>
    <mergeCell ref="M298:M302"/>
    <mergeCell ref="H313:H317"/>
    <mergeCell ref="I313:I317"/>
    <mergeCell ref="J313:J317"/>
    <mergeCell ref="K313:K317"/>
    <mergeCell ref="L313:L317"/>
    <mergeCell ref="M313:M317"/>
    <mergeCell ref="H308:H312"/>
    <mergeCell ref="I308:I312"/>
    <mergeCell ref="J308:J312"/>
    <mergeCell ref="K308:K312"/>
    <mergeCell ref="L308:L312"/>
    <mergeCell ref="M308:M312"/>
    <mergeCell ref="K328:K332"/>
    <mergeCell ref="H363:H367"/>
    <mergeCell ref="B408:B412"/>
    <mergeCell ref="H408:H412"/>
    <mergeCell ref="I408:I412"/>
    <mergeCell ref="J408:J412"/>
    <mergeCell ref="L323:L327"/>
    <mergeCell ref="M323:M327"/>
    <mergeCell ref="A353:A357"/>
    <mergeCell ref="B353:B357"/>
    <mergeCell ref="L343:L347"/>
    <mergeCell ref="M343:M347"/>
    <mergeCell ref="H348:H352"/>
    <mergeCell ref="I348:I352"/>
    <mergeCell ref="H378:H382"/>
    <mergeCell ref="I378:I382"/>
    <mergeCell ref="J378:J382"/>
    <mergeCell ref="K378:K382"/>
    <mergeCell ref="A358:A362"/>
    <mergeCell ref="B358:B362"/>
    <mergeCell ref="H358:H362"/>
    <mergeCell ref="K358:K362"/>
    <mergeCell ref="J348:J352"/>
    <mergeCell ref="K348:K352"/>
    <mergeCell ref="B333:B337"/>
    <mergeCell ref="A338:A342"/>
    <mergeCell ref="B338:B342"/>
    <mergeCell ref="A343:A347"/>
    <mergeCell ref="B343:B347"/>
    <mergeCell ref="H343:H347"/>
    <mergeCell ref="I343:I347"/>
    <mergeCell ref="J343:J347"/>
    <mergeCell ref="K343:K347"/>
    <mergeCell ref="A423:A427"/>
    <mergeCell ref="B423:B427"/>
    <mergeCell ref="H423:H427"/>
    <mergeCell ref="I423:I427"/>
    <mergeCell ref="J423:J427"/>
    <mergeCell ref="K423:K427"/>
    <mergeCell ref="M423:M427"/>
    <mergeCell ref="A393:A397"/>
    <mergeCell ref="B393:B397"/>
    <mergeCell ref="A398:A402"/>
    <mergeCell ref="B398:B402"/>
    <mergeCell ref="A403:A407"/>
    <mergeCell ref="B403:B407"/>
    <mergeCell ref="A408:A412"/>
    <mergeCell ref="L423:L427"/>
    <mergeCell ref="B418:B422"/>
    <mergeCell ref="H418:H422"/>
    <mergeCell ref="I418:I422"/>
    <mergeCell ref="J418:J422"/>
    <mergeCell ref="K418:K422"/>
    <mergeCell ref="L418:L422"/>
    <mergeCell ref="A413:A417"/>
    <mergeCell ref="B413:B417"/>
    <mergeCell ref="H413:H417"/>
    <mergeCell ref="A273:A277"/>
    <mergeCell ref="B273:B277"/>
    <mergeCell ref="A278:A282"/>
    <mergeCell ref="B278:B282"/>
    <mergeCell ref="A283:A287"/>
    <mergeCell ref="B283:B287"/>
    <mergeCell ref="A288:A292"/>
    <mergeCell ref="B288:B292"/>
    <mergeCell ref="A293:A297"/>
    <mergeCell ref="B293:B297"/>
    <mergeCell ref="A298:A302"/>
    <mergeCell ref="B298:B302"/>
    <mergeCell ref="A303:A307"/>
    <mergeCell ref="B303:B307"/>
    <mergeCell ref="A308:A312"/>
    <mergeCell ref="B308:B312"/>
    <mergeCell ref="L413:L417"/>
    <mergeCell ref="M413:M417"/>
    <mergeCell ref="A418:A422"/>
    <mergeCell ref="M418:M422"/>
    <mergeCell ref="A313:A317"/>
    <mergeCell ref="B313:B317"/>
    <mergeCell ref="A318:A322"/>
    <mergeCell ref="B318:B322"/>
    <mergeCell ref="A348:A352"/>
    <mergeCell ref="B348:B352"/>
    <mergeCell ref="A378:A382"/>
    <mergeCell ref="B378:B382"/>
    <mergeCell ref="K413:K417"/>
    <mergeCell ref="J323:J327"/>
    <mergeCell ref="K323:K327"/>
    <mergeCell ref="A328:A332"/>
    <mergeCell ref="B328:B332"/>
    <mergeCell ref="A333:A337"/>
    <mergeCell ref="K73:K77"/>
    <mergeCell ref="L73:L77"/>
    <mergeCell ref="K48:K52"/>
    <mergeCell ref="L48:L52"/>
    <mergeCell ref="H63:H67"/>
    <mergeCell ref="I63:I67"/>
    <mergeCell ref="B233:B237"/>
    <mergeCell ref="H133:H137"/>
    <mergeCell ref="I133:I137"/>
    <mergeCell ref="J133:J137"/>
    <mergeCell ref="K133:K137"/>
    <mergeCell ref="L133:L137"/>
    <mergeCell ref="H158:H162"/>
    <mergeCell ref="K158:K162"/>
    <mergeCell ref="L158:L162"/>
    <mergeCell ref="L188:L192"/>
    <mergeCell ref="L213:L217"/>
    <mergeCell ref="H218:H222"/>
    <mergeCell ref="K218:K222"/>
    <mergeCell ref="L218:L222"/>
    <mergeCell ref="H88:H92"/>
    <mergeCell ref="I88:I92"/>
    <mergeCell ref="J88:J92"/>
    <mergeCell ref="K88:K92"/>
    <mergeCell ref="A98:A102"/>
    <mergeCell ref="B98:B102"/>
    <mergeCell ref="A103:A107"/>
    <mergeCell ref="B103:B107"/>
    <mergeCell ref="A108:A112"/>
    <mergeCell ref="B108:B112"/>
    <mergeCell ref="A93:A97"/>
    <mergeCell ref="A253:A257"/>
    <mergeCell ref="B253:B257"/>
    <mergeCell ref="A248:A252"/>
    <mergeCell ref="B248:B252"/>
    <mergeCell ref="A208:A212"/>
    <mergeCell ref="B208:B212"/>
    <mergeCell ref="A203:A207"/>
    <mergeCell ref="B203:B207"/>
    <mergeCell ref="A198:A202"/>
    <mergeCell ref="B198:B202"/>
    <mergeCell ref="A213:A217"/>
    <mergeCell ref="B213:B217"/>
    <mergeCell ref="A238:A242"/>
    <mergeCell ref="B238:B242"/>
    <mergeCell ref="A233:A237"/>
    <mergeCell ref="A228:A232"/>
    <mergeCell ref="B228:B232"/>
    <mergeCell ref="A78:A82"/>
    <mergeCell ref="B78:B82"/>
    <mergeCell ref="A83:A87"/>
    <mergeCell ref="B83:B87"/>
    <mergeCell ref="A88:A92"/>
    <mergeCell ref="B88:B92"/>
    <mergeCell ref="A63:A67"/>
    <mergeCell ref="B63:B67"/>
    <mergeCell ref="A68:A72"/>
    <mergeCell ref="B68:B72"/>
    <mergeCell ref="A73:A77"/>
    <mergeCell ref="B73:B77"/>
    <mergeCell ref="A48:A52"/>
    <mergeCell ref="B48:B52"/>
    <mergeCell ref="A53:A57"/>
    <mergeCell ref="B53:B57"/>
    <mergeCell ref="A58:A62"/>
    <mergeCell ref="B58:B62"/>
    <mergeCell ref="L128:L132"/>
    <mergeCell ref="M128:M132"/>
    <mergeCell ref="B113:B117"/>
    <mergeCell ref="H128:H132"/>
    <mergeCell ref="I128:I132"/>
    <mergeCell ref="J128:J132"/>
    <mergeCell ref="K128:K132"/>
    <mergeCell ref="I123:I127"/>
    <mergeCell ref="H123:H127"/>
    <mergeCell ref="I98:I102"/>
    <mergeCell ref="J98:J102"/>
    <mergeCell ref="H103:H107"/>
    <mergeCell ref="I103:I107"/>
    <mergeCell ref="J103:J107"/>
    <mergeCell ref="K103:K107"/>
    <mergeCell ref="L103:L107"/>
    <mergeCell ref="K108:K112"/>
    <mergeCell ref="L108:L112"/>
    <mergeCell ref="M33:M37"/>
    <mergeCell ref="L38:L42"/>
    <mergeCell ref="M38:M42"/>
    <mergeCell ref="L6:L7"/>
    <mergeCell ref="L118:L122"/>
    <mergeCell ref="M118:M122"/>
    <mergeCell ref="L113:L117"/>
    <mergeCell ref="M113:M117"/>
    <mergeCell ref="B5:L5"/>
    <mergeCell ref="H43:H47"/>
    <mergeCell ref="K43:K47"/>
    <mergeCell ref="K113:K117"/>
    <mergeCell ref="K118:K122"/>
    <mergeCell ref="B93:B97"/>
    <mergeCell ref="H93:H97"/>
    <mergeCell ref="H98:H102"/>
    <mergeCell ref="K93:K97"/>
    <mergeCell ref="K98:K102"/>
    <mergeCell ref="L93:L97"/>
    <mergeCell ref="L98:L102"/>
    <mergeCell ref="M93:M97"/>
    <mergeCell ref="M98:M102"/>
    <mergeCell ref="M103:M107"/>
    <mergeCell ref="M108:M112"/>
    <mergeCell ref="A6:A7"/>
    <mergeCell ref="B6:B7"/>
    <mergeCell ref="K6:K7"/>
    <mergeCell ref="A18:A22"/>
    <mergeCell ref="B18:B22"/>
    <mergeCell ref="K18:K22"/>
    <mergeCell ref="H6:J6"/>
    <mergeCell ref="C6:F6"/>
    <mergeCell ref="G6:G7"/>
    <mergeCell ref="A23:A27"/>
    <mergeCell ref="B23:B27"/>
    <mergeCell ref="H23:H27"/>
    <mergeCell ref="K23:K27"/>
    <mergeCell ref="A8:A12"/>
    <mergeCell ref="B8:B12"/>
    <mergeCell ref="K8:K12"/>
    <mergeCell ref="A13:A17"/>
    <mergeCell ref="B13:B17"/>
    <mergeCell ref="H13:H17"/>
    <mergeCell ref="K13:K17"/>
    <mergeCell ref="H8:H12"/>
    <mergeCell ref="H18:H22"/>
    <mergeCell ref="A38:A42"/>
    <mergeCell ref="B38:B42"/>
    <mergeCell ref="H28:H32"/>
    <mergeCell ref="K28:K32"/>
    <mergeCell ref="A33:A37"/>
    <mergeCell ref="B33:B37"/>
    <mergeCell ref="H33:H37"/>
    <mergeCell ref="K33:K37"/>
    <mergeCell ref="A28:A32"/>
    <mergeCell ref="B28:B32"/>
    <mergeCell ref="H38:H42"/>
    <mergeCell ref="K38:K42"/>
    <mergeCell ref="A43:A47"/>
    <mergeCell ref="B43:B47"/>
    <mergeCell ref="A193:A197"/>
    <mergeCell ref="B193:B197"/>
    <mergeCell ref="A218:A222"/>
    <mergeCell ref="B218:B222"/>
    <mergeCell ref="L43:L47"/>
    <mergeCell ref="M43:M47"/>
    <mergeCell ref="M6:M7"/>
    <mergeCell ref="L8:L12"/>
    <mergeCell ref="M8:M12"/>
    <mergeCell ref="L13:L17"/>
    <mergeCell ref="M13:M17"/>
    <mergeCell ref="L18:L22"/>
    <mergeCell ref="M18:M22"/>
    <mergeCell ref="L23:L27"/>
    <mergeCell ref="M23:M27"/>
    <mergeCell ref="L28:L32"/>
    <mergeCell ref="M28:M32"/>
    <mergeCell ref="L33:L37"/>
    <mergeCell ref="M123:M127"/>
    <mergeCell ref="L123:L127"/>
    <mergeCell ref="K123:K127"/>
    <mergeCell ref="J123:J127"/>
    <mergeCell ref="B223:B227"/>
    <mergeCell ref="A123:A127"/>
    <mergeCell ref="B123:B127"/>
    <mergeCell ref="A128:A132"/>
    <mergeCell ref="B128:B132"/>
    <mergeCell ref="A188:A192"/>
    <mergeCell ref="B188:B192"/>
    <mergeCell ref="A183:A187"/>
    <mergeCell ref="B183:B187"/>
    <mergeCell ref="A178:A182"/>
    <mergeCell ref="B178:B182"/>
    <mergeCell ref="A173:A177"/>
    <mergeCell ref="B173:B177"/>
    <mergeCell ref="A168:A172"/>
    <mergeCell ref="B168:B172"/>
    <mergeCell ref="A163:A167"/>
    <mergeCell ref="B163:B167"/>
    <mergeCell ref="A138:A142"/>
    <mergeCell ref="B138:B142"/>
    <mergeCell ref="A133:A137"/>
    <mergeCell ref="M133:M137"/>
    <mergeCell ref="H138:H142"/>
    <mergeCell ref="I138:I142"/>
    <mergeCell ref="J138:J142"/>
    <mergeCell ref="K138:K142"/>
    <mergeCell ref="L138:L142"/>
    <mergeCell ref="M138:M142"/>
    <mergeCell ref="H153:H157"/>
    <mergeCell ref="I153:I157"/>
    <mergeCell ref="J153:J157"/>
    <mergeCell ref="K153:K157"/>
    <mergeCell ref="L153:L157"/>
    <mergeCell ref="M153:M157"/>
    <mergeCell ref="H143:H147"/>
    <mergeCell ref="I143:I147"/>
    <mergeCell ref="J143:J147"/>
    <mergeCell ref="K143:K147"/>
    <mergeCell ref="L143:L147"/>
    <mergeCell ref="M143:M147"/>
    <mergeCell ref="H148:H152"/>
    <mergeCell ref="K148:K152"/>
    <mergeCell ref="L148:L152"/>
    <mergeCell ref="M148:M152"/>
    <mergeCell ref="M158:M162"/>
    <mergeCell ref="H163:H167"/>
    <mergeCell ref="I163:I167"/>
    <mergeCell ref="J163:J167"/>
    <mergeCell ref="K163:K167"/>
    <mergeCell ref="L163:L167"/>
    <mergeCell ref="M163:M167"/>
    <mergeCell ref="K173:K177"/>
    <mergeCell ref="L173:L177"/>
    <mergeCell ref="M173:M177"/>
    <mergeCell ref="H168:H172"/>
    <mergeCell ref="I168:I172"/>
    <mergeCell ref="J168:J172"/>
    <mergeCell ref="K168:K172"/>
    <mergeCell ref="L168:L172"/>
    <mergeCell ref="M168:M172"/>
    <mergeCell ref="H173:H177"/>
    <mergeCell ref="I173:I177"/>
    <mergeCell ref="J173:J177"/>
    <mergeCell ref="M188:M192"/>
    <mergeCell ref="H193:H197"/>
    <mergeCell ref="I193:I197"/>
    <mergeCell ref="J193:J197"/>
    <mergeCell ref="K193:K197"/>
    <mergeCell ref="L193:L197"/>
    <mergeCell ref="M193:M197"/>
    <mergeCell ref="H178:H182"/>
    <mergeCell ref="I178:I182"/>
    <mergeCell ref="J178:J182"/>
    <mergeCell ref="K178:K182"/>
    <mergeCell ref="L178:L182"/>
    <mergeCell ref="M178:M182"/>
    <mergeCell ref="H183:H187"/>
    <mergeCell ref="I183:I187"/>
    <mergeCell ref="J183:J187"/>
    <mergeCell ref="K183:K187"/>
    <mergeCell ref="L183:L187"/>
    <mergeCell ref="M183:M187"/>
    <mergeCell ref="K188:K192"/>
    <mergeCell ref="J243:J247"/>
    <mergeCell ref="M213:M217"/>
    <mergeCell ref="H208:H212"/>
    <mergeCell ref="I208:I212"/>
    <mergeCell ref="J208:J212"/>
    <mergeCell ref="K208:K212"/>
    <mergeCell ref="L208:L212"/>
    <mergeCell ref="M208:M212"/>
    <mergeCell ref="H198:H202"/>
    <mergeCell ref="I198:I202"/>
    <mergeCell ref="J198:J202"/>
    <mergeCell ref="K198:K202"/>
    <mergeCell ref="L198:L202"/>
    <mergeCell ref="M198:M202"/>
    <mergeCell ref="H203:H207"/>
    <mergeCell ref="K203:K207"/>
    <mergeCell ref="L203:L207"/>
    <mergeCell ref="M203:M207"/>
    <mergeCell ref="K213:K217"/>
    <mergeCell ref="H268:H272"/>
    <mergeCell ref="M218:M222"/>
    <mergeCell ref="H223:H227"/>
    <mergeCell ref="I223:I227"/>
    <mergeCell ref="J223:J227"/>
    <mergeCell ref="K223:K227"/>
    <mergeCell ref="L223:L227"/>
    <mergeCell ref="M223:M227"/>
    <mergeCell ref="H248:H252"/>
    <mergeCell ref="I248:I252"/>
    <mergeCell ref="J248:J252"/>
    <mergeCell ref="L228:L232"/>
    <mergeCell ref="M228:M232"/>
    <mergeCell ref="H233:H237"/>
    <mergeCell ref="K233:K237"/>
    <mergeCell ref="L233:L237"/>
    <mergeCell ref="M233:M237"/>
    <mergeCell ref="K228:K232"/>
    <mergeCell ref="J238:J242"/>
    <mergeCell ref="K238:K242"/>
    <mergeCell ref="L238:L242"/>
    <mergeCell ref="M238:M242"/>
    <mergeCell ref="H243:H247"/>
    <mergeCell ref="I243:I247"/>
    <mergeCell ref="A153:A157"/>
    <mergeCell ref="B153:B157"/>
    <mergeCell ref="H238:H242"/>
    <mergeCell ref="A223:A227"/>
    <mergeCell ref="A268:A272"/>
    <mergeCell ref="L263:L267"/>
    <mergeCell ref="M263:M267"/>
    <mergeCell ref="H253:H257"/>
    <mergeCell ref="I253:I257"/>
    <mergeCell ref="J253:J257"/>
    <mergeCell ref="K253:K257"/>
    <mergeCell ref="L253:L257"/>
    <mergeCell ref="M253:M257"/>
    <mergeCell ref="H258:H262"/>
    <mergeCell ref="I258:I262"/>
    <mergeCell ref="J258:J262"/>
    <mergeCell ref="K258:K262"/>
    <mergeCell ref="L258:L262"/>
    <mergeCell ref="M258:M262"/>
    <mergeCell ref="B268:B272"/>
    <mergeCell ref="A263:A267"/>
    <mergeCell ref="B263:B267"/>
    <mergeCell ref="A258:A262"/>
    <mergeCell ref="B258:B262"/>
    <mergeCell ref="I268:I272"/>
    <mergeCell ref="K243:K247"/>
    <mergeCell ref="L243:L247"/>
    <mergeCell ref="M243:M247"/>
    <mergeCell ref="A113:A117"/>
    <mergeCell ref="H113:H117"/>
    <mergeCell ref="H118:H122"/>
    <mergeCell ref="A118:A122"/>
    <mergeCell ref="B118:B122"/>
    <mergeCell ref="A243:A247"/>
    <mergeCell ref="B243:B247"/>
    <mergeCell ref="H228:H232"/>
    <mergeCell ref="I228:I232"/>
    <mergeCell ref="H213:H217"/>
    <mergeCell ref="I213:I217"/>
    <mergeCell ref="H188:H192"/>
    <mergeCell ref="I188:I192"/>
    <mergeCell ref="B133:B137"/>
    <mergeCell ref="A143:A147"/>
    <mergeCell ref="B143:B147"/>
    <mergeCell ref="A148:A152"/>
    <mergeCell ref="B148:B152"/>
    <mergeCell ref="A158:A162"/>
    <mergeCell ref="B158:B162"/>
    <mergeCell ref="M378:M382"/>
    <mergeCell ref="M393:M397"/>
    <mergeCell ref="H383:H387"/>
    <mergeCell ref="I383:I387"/>
    <mergeCell ref="L383:L387"/>
    <mergeCell ref="M383:M387"/>
    <mergeCell ref="K383:K387"/>
    <mergeCell ref="J383:J387"/>
    <mergeCell ref="H388:H392"/>
    <mergeCell ref="I388:I392"/>
    <mergeCell ref="J388:J392"/>
    <mergeCell ref="K388:K392"/>
    <mergeCell ref="L388:L392"/>
    <mergeCell ref="H393:H397"/>
    <mergeCell ref="I393:I397"/>
    <mergeCell ref="L393:L397"/>
    <mergeCell ref="K393:K397"/>
    <mergeCell ref="J393:J397"/>
    <mergeCell ref="M388:M392"/>
    <mergeCell ref="H108:H112"/>
    <mergeCell ref="I108:I112"/>
    <mergeCell ref="J108:J112"/>
    <mergeCell ref="K268:K272"/>
    <mergeCell ref="L268:L272"/>
    <mergeCell ref="M268:M272"/>
    <mergeCell ref="L373:L377"/>
    <mergeCell ref="M373:M377"/>
    <mergeCell ref="I368:I372"/>
    <mergeCell ref="J368:J372"/>
    <mergeCell ref="K368:K372"/>
    <mergeCell ref="L368:L372"/>
    <mergeCell ref="M368:M372"/>
    <mergeCell ref="H368:H372"/>
    <mergeCell ref="J268:J272"/>
    <mergeCell ref="J228:J232"/>
    <mergeCell ref="J213:J217"/>
    <mergeCell ref="J188:J192"/>
    <mergeCell ref="H263:H267"/>
    <mergeCell ref="K263:K267"/>
    <mergeCell ref="K248:K252"/>
    <mergeCell ref="L248:L252"/>
    <mergeCell ref="M248:M252"/>
    <mergeCell ref="I238:I242"/>
  </mergeCells>
  <pageMargins left="0.19685039370078741" right="0.19685039370078741" top="0.43307086614173229" bottom="0.15748031496062992" header="0.23622047244094491" footer="0.11811023622047245"/>
  <pageSetup paperSize="9" scale="46" fitToHeight="0" orientation="landscape" r:id="rId1"/>
  <headerFooter differentFirst="1">
    <oddHeader>&amp;C&amp;P</oddHeader>
    <firstHeader>&amp;C</firstHeader>
  </headerFooter>
  <rowBreaks count="8" manualBreakCount="8">
    <brk id="57" max="12" man="1"/>
    <brk id="112" max="12" man="1"/>
    <brk id="167" max="12" man="1"/>
    <brk id="222" max="12" man="1"/>
    <brk id="282" max="12" man="1"/>
    <brk id="317" max="12" man="1"/>
    <brk id="367" max="12" man="1"/>
    <brk id="407" max="12" man="1"/>
  </rowBreaks>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Q36"/>
  <sheetViews>
    <sheetView view="pageBreakPreview" zoomScale="80" zoomScaleSheetLayoutView="80" workbookViewId="0">
      <selection activeCell="J20" sqref="J20"/>
    </sheetView>
  </sheetViews>
  <sheetFormatPr defaultColWidth="9.140625" defaultRowHeight="15"/>
  <cols>
    <col min="1" max="1" width="3.7109375" style="12" customWidth="1"/>
    <col min="2" max="2" width="28.42578125" style="12" customWidth="1"/>
    <col min="3" max="3" width="17.85546875" style="12" customWidth="1"/>
    <col min="4" max="4" width="14.140625" style="12" customWidth="1"/>
    <col min="5" max="5" width="16.140625" style="12" customWidth="1"/>
    <col min="6" max="6" width="13.7109375" style="12" customWidth="1"/>
    <col min="7" max="7" width="9" style="12" customWidth="1"/>
    <col min="8" max="8" width="12.7109375" style="12" customWidth="1"/>
    <col min="9" max="9" width="13.42578125" style="12" customWidth="1"/>
    <col min="10" max="10" width="13.28515625" style="12" customWidth="1"/>
    <col min="11" max="11" width="8.85546875" style="12" customWidth="1"/>
    <col min="12" max="12" width="12.42578125" style="12" customWidth="1"/>
    <col min="13" max="13" width="12.85546875" style="12" customWidth="1"/>
    <col min="14" max="14" width="11.7109375" style="12" customWidth="1"/>
    <col min="15" max="15" width="9.42578125" style="12" customWidth="1"/>
    <col min="16" max="16" width="11.28515625" style="12" customWidth="1"/>
    <col min="17" max="17" width="38.28515625" style="12" customWidth="1"/>
    <col min="18" max="256" width="9.140625" style="12"/>
    <col min="257" max="257" width="3.7109375" style="12" customWidth="1"/>
    <col min="258" max="258" width="15.140625" style="12" customWidth="1"/>
    <col min="259" max="259" width="11.28515625" style="12" customWidth="1"/>
    <col min="260" max="260" width="8.42578125" style="12" customWidth="1"/>
    <col min="261" max="261" width="8.85546875" style="12" customWidth="1"/>
    <col min="262" max="262" width="8.42578125" style="12" customWidth="1"/>
    <col min="263" max="263" width="7.7109375" style="12" customWidth="1"/>
    <col min="264" max="264" width="12.7109375" style="12" customWidth="1"/>
    <col min="265" max="265" width="13.42578125" style="12" customWidth="1"/>
    <col min="266" max="266" width="11.28515625" style="12" customWidth="1"/>
    <col min="267" max="267" width="8" style="12" customWidth="1"/>
    <col min="268" max="268" width="12.42578125" style="12" customWidth="1"/>
    <col min="269" max="269" width="11.7109375" style="12" customWidth="1"/>
    <col min="270" max="270" width="11" style="12" customWidth="1"/>
    <col min="271" max="271" width="9" style="12" customWidth="1"/>
    <col min="272" max="272" width="11" style="12" customWidth="1"/>
    <col min="273" max="273" width="15.42578125" style="12" customWidth="1"/>
    <col min="274" max="512" width="9.140625" style="12"/>
    <col min="513" max="513" width="3.7109375" style="12" customWidth="1"/>
    <col min="514" max="514" width="15.140625" style="12" customWidth="1"/>
    <col min="515" max="515" width="11.28515625" style="12" customWidth="1"/>
    <col min="516" max="516" width="8.42578125" style="12" customWidth="1"/>
    <col min="517" max="517" width="8.85546875" style="12" customWidth="1"/>
    <col min="518" max="518" width="8.42578125" style="12" customWidth="1"/>
    <col min="519" max="519" width="7.7109375" style="12" customWidth="1"/>
    <col min="520" max="520" width="12.7109375" style="12" customWidth="1"/>
    <col min="521" max="521" width="13.42578125" style="12" customWidth="1"/>
    <col min="522" max="522" width="11.28515625" style="12" customWidth="1"/>
    <col min="523" max="523" width="8" style="12" customWidth="1"/>
    <col min="524" max="524" width="12.42578125" style="12" customWidth="1"/>
    <col min="525" max="525" width="11.7109375" style="12" customWidth="1"/>
    <col min="526" max="526" width="11" style="12" customWidth="1"/>
    <col min="527" max="527" width="9" style="12" customWidth="1"/>
    <col min="528" max="528" width="11" style="12" customWidth="1"/>
    <col min="529" max="529" width="15.42578125" style="12" customWidth="1"/>
    <col min="530" max="768" width="9.140625" style="12"/>
    <col min="769" max="769" width="3.7109375" style="12" customWidth="1"/>
    <col min="770" max="770" width="15.140625" style="12" customWidth="1"/>
    <col min="771" max="771" width="11.28515625" style="12" customWidth="1"/>
    <col min="772" max="772" width="8.42578125" style="12" customWidth="1"/>
    <col min="773" max="773" width="8.85546875" style="12" customWidth="1"/>
    <col min="774" max="774" width="8.42578125" style="12" customWidth="1"/>
    <col min="775" max="775" width="7.7109375" style="12" customWidth="1"/>
    <col min="776" max="776" width="12.7109375" style="12" customWidth="1"/>
    <col min="777" max="777" width="13.42578125" style="12" customWidth="1"/>
    <col min="778" max="778" width="11.28515625" style="12" customWidth="1"/>
    <col min="779" max="779" width="8" style="12" customWidth="1"/>
    <col min="780" max="780" width="12.42578125" style="12" customWidth="1"/>
    <col min="781" max="781" width="11.7109375" style="12" customWidth="1"/>
    <col min="782" max="782" width="11" style="12" customWidth="1"/>
    <col min="783" max="783" width="9" style="12" customWidth="1"/>
    <col min="784" max="784" width="11" style="12" customWidth="1"/>
    <col min="785" max="785" width="15.42578125" style="12" customWidth="1"/>
    <col min="786" max="1024" width="9.140625" style="12"/>
    <col min="1025" max="1025" width="3.7109375" style="12" customWidth="1"/>
    <col min="1026" max="1026" width="15.140625" style="12" customWidth="1"/>
    <col min="1027" max="1027" width="11.28515625" style="12" customWidth="1"/>
    <col min="1028" max="1028" width="8.42578125" style="12" customWidth="1"/>
    <col min="1029" max="1029" width="8.85546875" style="12" customWidth="1"/>
    <col min="1030" max="1030" width="8.42578125" style="12" customWidth="1"/>
    <col min="1031" max="1031" width="7.7109375" style="12" customWidth="1"/>
    <col min="1032" max="1032" width="12.7109375" style="12" customWidth="1"/>
    <col min="1033" max="1033" width="13.42578125" style="12" customWidth="1"/>
    <col min="1034" max="1034" width="11.28515625" style="12" customWidth="1"/>
    <col min="1035" max="1035" width="8" style="12" customWidth="1"/>
    <col min="1036" max="1036" width="12.42578125" style="12" customWidth="1"/>
    <col min="1037" max="1037" width="11.7109375" style="12" customWidth="1"/>
    <col min="1038" max="1038" width="11" style="12" customWidth="1"/>
    <col min="1039" max="1039" width="9" style="12" customWidth="1"/>
    <col min="1040" max="1040" width="11" style="12" customWidth="1"/>
    <col min="1041" max="1041" width="15.42578125" style="12" customWidth="1"/>
    <col min="1042" max="1280" width="9.140625" style="12"/>
    <col min="1281" max="1281" width="3.7109375" style="12" customWidth="1"/>
    <col min="1282" max="1282" width="15.140625" style="12" customWidth="1"/>
    <col min="1283" max="1283" width="11.28515625" style="12" customWidth="1"/>
    <col min="1284" max="1284" width="8.42578125" style="12" customWidth="1"/>
    <col min="1285" max="1285" width="8.85546875" style="12" customWidth="1"/>
    <col min="1286" max="1286" width="8.42578125" style="12" customWidth="1"/>
    <col min="1287" max="1287" width="7.7109375" style="12" customWidth="1"/>
    <col min="1288" max="1288" width="12.7109375" style="12" customWidth="1"/>
    <col min="1289" max="1289" width="13.42578125" style="12" customWidth="1"/>
    <col min="1290" max="1290" width="11.28515625" style="12" customWidth="1"/>
    <col min="1291" max="1291" width="8" style="12" customWidth="1"/>
    <col min="1292" max="1292" width="12.42578125" style="12" customWidth="1"/>
    <col min="1293" max="1293" width="11.7109375" style="12" customWidth="1"/>
    <col min="1294" max="1294" width="11" style="12" customWidth="1"/>
    <col min="1295" max="1295" width="9" style="12" customWidth="1"/>
    <col min="1296" max="1296" width="11" style="12" customWidth="1"/>
    <col min="1297" max="1297" width="15.42578125" style="12" customWidth="1"/>
    <col min="1298" max="1536" width="9.140625" style="12"/>
    <col min="1537" max="1537" width="3.7109375" style="12" customWidth="1"/>
    <col min="1538" max="1538" width="15.140625" style="12" customWidth="1"/>
    <col min="1539" max="1539" width="11.28515625" style="12" customWidth="1"/>
    <col min="1540" max="1540" width="8.42578125" style="12" customWidth="1"/>
    <col min="1541" max="1541" width="8.85546875" style="12" customWidth="1"/>
    <col min="1542" max="1542" width="8.42578125" style="12" customWidth="1"/>
    <col min="1543" max="1543" width="7.7109375" style="12" customWidth="1"/>
    <col min="1544" max="1544" width="12.7109375" style="12" customWidth="1"/>
    <col min="1545" max="1545" width="13.42578125" style="12" customWidth="1"/>
    <col min="1546" max="1546" width="11.28515625" style="12" customWidth="1"/>
    <col min="1547" max="1547" width="8" style="12" customWidth="1"/>
    <col min="1548" max="1548" width="12.42578125" style="12" customWidth="1"/>
    <col min="1549" max="1549" width="11.7109375" style="12" customWidth="1"/>
    <col min="1550" max="1550" width="11" style="12" customWidth="1"/>
    <col min="1551" max="1551" width="9" style="12" customWidth="1"/>
    <col min="1552" max="1552" width="11" style="12" customWidth="1"/>
    <col min="1553" max="1553" width="15.42578125" style="12" customWidth="1"/>
    <col min="1554" max="1792" width="9.140625" style="12"/>
    <col min="1793" max="1793" width="3.7109375" style="12" customWidth="1"/>
    <col min="1794" max="1794" width="15.140625" style="12" customWidth="1"/>
    <col min="1795" max="1795" width="11.28515625" style="12" customWidth="1"/>
    <col min="1796" max="1796" width="8.42578125" style="12" customWidth="1"/>
    <col min="1797" max="1797" width="8.85546875" style="12" customWidth="1"/>
    <col min="1798" max="1798" width="8.42578125" style="12" customWidth="1"/>
    <col min="1799" max="1799" width="7.7109375" style="12" customWidth="1"/>
    <col min="1800" max="1800" width="12.7109375" style="12" customWidth="1"/>
    <col min="1801" max="1801" width="13.42578125" style="12" customWidth="1"/>
    <col min="1802" max="1802" width="11.28515625" style="12" customWidth="1"/>
    <col min="1803" max="1803" width="8" style="12" customWidth="1"/>
    <col min="1804" max="1804" width="12.42578125" style="12" customWidth="1"/>
    <col min="1805" max="1805" width="11.7109375" style="12" customWidth="1"/>
    <col min="1806" max="1806" width="11" style="12" customWidth="1"/>
    <col min="1807" max="1807" width="9" style="12" customWidth="1"/>
    <col min="1808" max="1808" width="11" style="12" customWidth="1"/>
    <col min="1809" max="1809" width="15.42578125" style="12" customWidth="1"/>
    <col min="1810" max="2048" width="9.140625" style="12"/>
    <col min="2049" max="2049" width="3.7109375" style="12" customWidth="1"/>
    <col min="2050" max="2050" width="15.140625" style="12" customWidth="1"/>
    <col min="2051" max="2051" width="11.28515625" style="12" customWidth="1"/>
    <col min="2052" max="2052" width="8.42578125" style="12" customWidth="1"/>
    <col min="2053" max="2053" width="8.85546875" style="12" customWidth="1"/>
    <col min="2054" max="2054" width="8.42578125" style="12" customWidth="1"/>
    <col min="2055" max="2055" width="7.7109375" style="12" customWidth="1"/>
    <col min="2056" max="2056" width="12.7109375" style="12" customWidth="1"/>
    <col min="2057" max="2057" width="13.42578125" style="12" customWidth="1"/>
    <col min="2058" max="2058" width="11.28515625" style="12" customWidth="1"/>
    <col min="2059" max="2059" width="8" style="12" customWidth="1"/>
    <col min="2060" max="2060" width="12.42578125" style="12" customWidth="1"/>
    <col min="2061" max="2061" width="11.7109375" style="12" customWidth="1"/>
    <col min="2062" max="2062" width="11" style="12" customWidth="1"/>
    <col min="2063" max="2063" width="9" style="12" customWidth="1"/>
    <col min="2064" max="2064" width="11" style="12" customWidth="1"/>
    <col min="2065" max="2065" width="15.42578125" style="12" customWidth="1"/>
    <col min="2066" max="2304" width="9.140625" style="12"/>
    <col min="2305" max="2305" width="3.7109375" style="12" customWidth="1"/>
    <col min="2306" max="2306" width="15.140625" style="12" customWidth="1"/>
    <col min="2307" max="2307" width="11.28515625" style="12" customWidth="1"/>
    <col min="2308" max="2308" width="8.42578125" style="12" customWidth="1"/>
    <col min="2309" max="2309" width="8.85546875" style="12" customWidth="1"/>
    <col min="2310" max="2310" width="8.42578125" style="12" customWidth="1"/>
    <col min="2311" max="2311" width="7.7109375" style="12" customWidth="1"/>
    <col min="2312" max="2312" width="12.7109375" style="12" customWidth="1"/>
    <col min="2313" max="2313" width="13.42578125" style="12" customWidth="1"/>
    <col min="2314" max="2314" width="11.28515625" style="12" customWidth="1"/>
    <col min="2315" max="2315" width="8" style="12" customWidth="1"/>
    <col min="2316" max="2316" width="12.42578125" style="12" customWidth="1"/>
    <col min="2317" max="2317" width="11.7109375" style="12" customWidth="1"/>
    <col min="2318" max="2318" width="11" style="12" customWidth="1"/>
    <col min="2319" max="2319" width="9" style="12" customWidth="1"/>
    <col min="2320" max="2320" width="11" style="12" customWidth="1"/>
    <col min="2321" max="2321" width="15.42578125" style="12" customWidth="1"/>
    <col min="2322" max="2560" width="9.140625" style="12"/>
    <col min="2561" max="2561" width="3.7109375" style="12" customWidth="1"/>
    <col min="2562" max="2562" width="15.140625" style="12" customWidth="1"/>
    <col min="2563" max="2563" width="11.28515625" style="12" customWidth="1"/>
    <col min="2564" max="2564" width="8.42578125" style="12" customWidth="1"/>
    <col min="2565" max="2565" width="8.85546875" style="12" customWidth="1"/>
    <col min="2566" max="2566" width="8.42578125" style="12" customWidth="1"/>
    <col min="2567" max="2567" width="7.7109375" style="12" customWidth="1"/>
    <col min="2568" max="2568" width="12.7109375" style="12" customWidth="1"/>
    <col min="2569" max="2569" width="13.42578125" style="12" customWidth="1"/>
    <col min="2570" max="2570" width="11.28515625" style="12" customWidth="1"/>
    <col min="2571" max="2571" width="8" style="12" customWidth="1"/>
    <col min="2572" max="2572" width="12.42578125" style="12" customWidth="1"/>
    <col min="2573" max="2573" width="11.7109375" style="12" customWidth="1"/>
    <col min="2574" max="2574" width="11" style="12" customWidth="1"/>
    <col min="2575" max="2575" width="9" style="12" customWidth="1"/>
    <col min="2576" max="2576" width="11" style="12" customWidth="1"/>
    <col min="2577" max="2577" width="15.42578125" style="12" customWidth="1"/>
    <col min="2578" max="2816" width="9.140625" style="12"/>
    <col min="2817" max="2817" width="3.7109375" style="12" customWidth="1"/>
    <col min="2818" max="2818" width="15.140625" style="12" customWidth="1"/>
    <col min="2819" max="2819" width="11.28515625" style="12" customWidth="1"/>
    <col min="2820" max="2820" width="8.42578125" style="12" customWidth="1"/>
    <col min="2821" max="2821" width="8.85546875" style="12" customWidth="1"/>
    <col min="2822" max="2822" width="8.42578125" style="12" customWidth="1"/>
    <col min="2823" max="2823" width="7.7109375" style="12" customWidth="1"/>
    <col min="2824" max="2824" width="12.7109375" style="12" customWidth="1"/>
    <col min="2825" max="2825" width="13.42578125" style="12" customWidth="1"/>
    <col min="2826" max="2826" width="11.28515625" style="12" customWidth="1"/>
    <col min="2827" max="2827" width="8" style="12" customWidth="1"/>
    <col min="2828" max="2828" width="12.42578125" style="12" customWidth="1"/>
    <col min="2829" max="2829" width="11.7109375" style="12" customWidth="1"/>
    <col min="2830" max="2830" width="11" style="12" customWidth="1"/>
    <col min="2831" max="2831" width="9" style="12" customWidth="1"/>
    <col min="2832" max="2832" width="11" style="12" customWidth="1"/>
    <col min="2833" max="2833" width="15.42578125" style="12" customWidth="1"/>
    <col min="2834" max="3072" width="9.140625" style="12"/>
    <col min="3073" max="3073" width="3.7109375" style="12" customWidth="1"/>
    <col min="3074" max="3074" width="15.140625" style="12" customWidth="1"/>
    <col min="3075" max="3075" width="11.28515625" style="12" customWidth="1"/>
    <col min="3076" max="3076" width="8.42578125" style="12" customWidth="1"/>
    <col min="3077" max="3077" width="8.85546875" style="12" customWidth="1"/>
    <col min="3078" max="3078" width="8.42578125" style="12" customWidth="1"/>
    <col min="3079" max="3079" width="7.7109375" style="12" customWidth="1"/>
    <col min="3080" max="3080" width="12.7109375" style="12" customWidth="1"/>
    <col min="3081" max="3081" width="13.42578125" style="12" customWidth="1"/>
    <col min="3082" max="3082" width="11.28515625" style="12" customWidth="1"/>
    <col min="3083" max="3083" width="8" style="12" customWidth="1"/>
    <col min="3084" max="3084" width="12.42578125" style="12" customWidth="1"/>
    <col min="3085" max="3085" width="11.7109375" style="12" customWidth="1"/>
    <col min="3086" max="3086" width="11" style="12" customWidth="1"/>
    <col min="3087" max="3087" width="9" style="12" customWidth="1"/>
    <col min="3088" max="3088" width="11" style="12" customWidth="1"/>
    <col min="3089" max="3089" width="15.42578125" style="12" customWidth="1"/>
    <col min="3090" max="3328" width="9.140625" style="12"/>
    <col min="3329" max="3329" width="3.7109375" style="12" customWidth="1"/>
    <col min="3330" max="3330" width="15.140625" style="12" customWidth="1"/>
    <col min="3331" max="3331" width="11.28515625" style="12" customWidth="1"/>
    <col min="3332" max="3332" width="8.42578125" style="12" customWidth="1"/>
    <col min="3333" max="3333" width="8.85546875" style="12" customWidth="1"/>
    <col min="3334" max="3334" width="8.42578125" style="12" customWidth="1"/>
    <col min="3335" max="3335" width="7.7109375" style="12" customWidth="1"/>
    <col min="3336" max="3336" width="12.7109375" style="12" customWidth="1"/>
    <col min="3337" max="3337" width="13.42578125" style="12" customWidth="1"/>
    <col min="3338" max="3338" width="11.28515625" style="12" customWidth="1"/>
    <col min="3339" max="3339" width="8" style="12" customWidth="1"/>
    <col min="3340" max="3340" width="12.42578125" style="12" customWidth="1"/>
    <col min="3341" max="3341" width="11.7109375" style="12" customWidth="1"/>
    <col min="3342" max="3342" width="11" style="12" customWidth="1"/>
    <col min="3343" max="3343" width="9" style="12" customWidth="1"/>
    <col min="3344" max="3344" width="11" style="12" customWidth="1"/>
    <col min="3345" max="3345" width="15.42578125" style="12" customWidth="1"/>
    <col min="3346" max="3584" width="9.140625" style="12"/>
    <col min="3585" max="3585" width="3.7109375" style="12" customWidth="1"/>
    <col min="3586" max="3586" width="15.140625" style="12" customWidth="1"/>
    <col min="3587" max="3587" width="11.28515625" style="12" customWidth="1"/>
    <col min="3588" max="3588" width="8.42578125" style="12" customWidth="1"/>
    <col min="3589" max="3589" width="8.85546875" style="12" customWidth="1"/>
    <col min="3590" max="3590" width="8.42578125" style="12" customWidth="1"/>
    <col min="3591" max="3591" width="7.7109375" style="12" customWidth="1"/>
    <col min="3592" max="3592" width="12.7109375" style="12" customWidth="1"/>
    <col min="3593" max="3593" width="13.42578125" style="12" customWidth="1"/>
    <col min="3594" max="3594" width="11.28515625" style="12" customWidth="1"/>
    <col min="3595" max="3595" width="8" style="12" customWidth="1"/>
    <col min="3596" max="3596" width="12.42578125" style="12" customWidth="1"/>
    <col min="3597" max="3597" width="11.7109375" style="12" customWidth="1"/>
    <col min="3598" max="3598" width="11" style="12" customWidth="1"/>
    <col min="3599" max="3599" width="9" style="12" customWidth="1"/>
    <col min="3600" max="3600" width="11" style="12" customWidth="1"/>
    <col min="3601" max="3601" width="15.42578125" style="12" customWidth="1"/>
    <col min="3602" max="3840" width="9.140625" style="12"/>
    <col min="3841" max="3841" width="3.7109375" style="12" customWidth="1"/>
    <col min="3842" max="3842" width="15.140625" style="12" customWidth="1"/>
    <col min="3843" max="3843" width="11.28515625" style="12" customWidth="1"/>
    <col min="3844" max="3844" width="8.42578125" style="12" customWidth="1"/>
    <col min="3845" max="3845" width="8.85546875" style="12" customWidth="1"/>
    <col min="3846" max="3846" width="8.42578125" style="12" customWidth="1"/>
    <col min="3847" max="3847" width="7.7109375" style="12" customWidth="1"/>
    <col min="3848" max="3848" width="12.7109375" style="12" customWidth="1"/>
    <col min="3849" max="3849" width="13.42578125" style="12" customWidth="1"/>
    <col min="3850" max="3850" width="11.28515625" style="12" customWidth="1"/>
    <col min="3851" max="3851" width="8" style="12" customWidth="1"/>
    <col min="3852" max="3852" width="12.42578125" style="12" customWidth="1"/>
    <col min="3853" max="3853" width="11.7109375" style="12" customWidth="1"/>
    <col min="3854" max="3854" width="11" style="12" customWidth="1"/>
    <col min="3855" max="3855" width="9" style="12" customWidth="1"/>
    <col min="3856" max="3856" width="11" style="12" customWidth="1"/>
    <col min="3857" max="3857" width="15.42578125" style="12" customWidth="1"/>
    <col min="3858" max="4096" width="9.140625" style="12"/>
    <col min="4097" max="4097" width="3.7109375" style="12" customWidth="1"/>
    <col min="4098" max="4098" width="15.140625" style="12" customWidth="1"/>
    <col min="4099" max="4099" width="11.28515625" style="12" customWidth="1"/>
    <col min="4100" max="4100" width="8.42578125" style="12" customWidth="1"/>
    <col min="4101" max="4101" width="8.85546875" style="12" customWidth="1"/>
    <col min="4102" max="4102" width="8.42578125" style="12" customWidth="1"/>
    <col min="4103" max="4103" width="7.7109375" style="12" customWidth="1"/>
    <col min="4104" max="4104" width="12.7109375" style="12" customWidth="1"/>
    <col min="4105" max="4105" width="13.42578125" style="12" customWidth="1"/>
    <col min="4106" max="4106" width="11.28515625" style="12" customWidth="1"/>
    <col min="4107" max="4107" width="8" style="12" customWidth="1"/>
    <col min="4108" max="4108" width="12.42578125" style="12" customWidth="1"/>
    <col min="4109" max="4109" width="11.7109375" style="12" customWidth="1"/>
    <col min="4110" max="4110" width="11" style="12" customWidth="1"/>
    <col min="4111" max="4111" width="9" style="12" customWidth="1"/>
    <col min="4112" max="4112" width="11" style="12" customWidth="1"/>
    <col min="4113" max="4113" width="15.42578125" style="12" customWidth="1"/>
    <col min="4114" max="4352" width="9.140625" style="12"/>
    <col min="4353" max="4353" width="3.7109375" style="12" customWidth="1"/>
    <col min="4354" max="4354" width="15.140625" style="12" customWidth="1"/>
    <col min="4355" max="4355" width="11.28515625" style="12" customWidth="1"/>
    <col min="4356" max="4356" width="8.42578125" style="12" customWidth="1"/>
    <col min="4357" max="4357" width="8.85546875" style="12" customWidth="1"/>
    <col min="4358" max="4358" width="8.42578125" style="12" customWidth="1"/>
    <col min="4359" max="4359" width="7.7109375" style="12" customWidth="1"/>
    <col min="4360" max="4360" width="12.7109375" style="12" customWidth="1"/>
    <col min="4361" max="4361" width="13.42578125" style="12" customWidth="1"/>
    <col min="4362" max="4362" width="11.28515625" style="12" customWidth="1"/>
    <col min="4363" max="4363" width="8" style="12" customWidth="1"/>
    <col min="4364" max="4364" width="12.42578125" style="12" customWidth="1"/>
    <col min="4365" max="4365" width="11.7109375" style="12" customWidth="1"/>
    <col min="4366" max="4366" width="11" style="12" customWidth="1"/>
    <col min="4367" max="4367" width="9" style="12" customWidth="1"/>
    <col min="4368" max="4368" width="11" style="12" customWidth="1"/>
    <col min="4369" max="4369" width="15.42578125" style="12" customWidth="1"/>
    <col min="4370" max="4608" width="9.140625" style="12"/>
    <col min="4609" max="4609" width="3.7109375" style="12" customWidth="1"/>
    <col min="4610" max="4610" width="15.140625" style="12" customWidth="1"/>
    <col min="4611" max="4611" width="11.28515625" style="12" customWidth="1"/>
    <col min="4612" max="4612" width="8.42578125" style="12" customWidth="1"/>
    <col min="4613" max="4613" width="8.85546875" style="12" customWidth="1"/>
    <col min="4614" max="4614" width="8.42578125" style="12" customWidth="1"/>
    <col min="4615" max="4615" width="7.7109375" style="12" customWidth="1"/>
    <col min="4616" max="4616" width="12.7109375" style="12" customWidth="1"/>
    <col min="4617" max="4617" width="13.42578125" style="12" customWidth="1"/>
    <col min="4618" max="4618" width="11.28515625" style="12" customWidth="1"/>
    <col min="4619" max="4619" width="8" style="12" customWidth="1"/>
    <col min="4620" max="4620" width="12.42578125" style="12" customWidth="1"/>
    <col min="4621" max="4621" width="11.7109375" style="12" customWidth="1"/>
    <col min="4622" max="4622" width="11" style="12" customWidth="1"/>
    <col min="4623" max="4623" width="9" style="12" customWidth="1"/>
    <col min="4624" max="4624" width="11" style="12" customWidth="1"/>
    <col min="4625" max="4625" width="15.42578125" style="12" customWidth="1"/>
    <col min="4626" max="4864" width="9.140625" style="12"/>
    <col min="4865" max="4865" width="3.7109375" style="12" customWidth="1"/>
    <col min="4866" max="4866" width="15.140625" style="12" customWidth="1"/>
    <col min="4867" max="4867" width="11.28515625" style="12" customWidth="1"/>
    <col min="4868" max="4868" width="8.42578125" style="12" customWidth="1"/>
    <col min="4869" max="4869" width="8.85546875" style="12" customWidth="1"/>
    <col min="4870" max="4870" width="8.42578125" style="12" customWidth="1"/>
    <col min="4871" max="4871" width="7.7109375" style="12" customWidth="1"/>
    <col min="4872" max="4872" width="12.7109375" style="12" customWidth="1"/>
    <col min="4873" max="4873" width="13.42578125" style="12" customWidth="1"/>
    <col min="4874" max="4874" width="11.28515625" style="12" customWidth="1"/>
    <col min="4875" max="4875" width="8" style="12" customWidth="1"/>
    <col min="4876" max="4876" width="12.42578125" style="12" customWidth="1"/>
    <col min="4877" max="4877" width="11.7109375" style="12" customWidth="1"/>
    <col min="4878" max="4878" width="11" style="12" customWidth="1"/>
    <col min="4879" max="4879" width="9" style="12" customWidth="1"/>
    <col min="4880" max="4880" width="11" style="12" customWidth="1"/>
    <col min="4881" max="4881" width="15.42578125" style="12" customWidth="1"/>
    <col min="4882" max="5120" width="9.140625" style="12"/>
    <col min="5121" max="5121" width="3.7109375" style="12" customWidth="1"/>
    <col min="5122" max="5122" width="15.140625" style="12" customWidth="1"/>
    <col min="5123" max="5123" width="11.28515625" style="12" customWidth="1"/>
    <col min="5124" max="5124" width="8.42578125" style="12" customWidth="1"/>
    <col min="5125" max="5125" width="8.85546875" style="12" customWidth="1"/>
    <col min="5126" max="5126" width="8.42578125" style="12" customWidth="1"/>
    <col min="5127" max="5127" width="7.7109375" style="12" customWidth="1"/>
    <col min="5128" max="5128" width="12.7109375" style="12" customWidth="1"/>
    <col min="5129" max="5129" width="13.42578125" style="12" customWidth="1"/>
    <col min="5130" max="5130" width="11.28515625" style="12" customWidth="1"/>
    <col min="5131" max="5131" width="8" style="12" customWidth="1"/>
    <col min="5132" max="5132" width="12.42578125" style="12" customWidth="1"/>
    <col min="5133" max="5133" width="11.7109375" style="12" customWidth="1"/>
    <col min="5134" max="5134" width="11" style="12" customWidth="1"/>
    <col min="5135" max="5135" width="9" style="12" customWidth="1"/>
    <col min="5136" max="5136" width="11" style="12" customWidth="1"/>
    <col min="5137" max="5137" width="15.42578125" style="12" customWidth="1"/>
    <col min="5138" max="5376" width="9.140625" style="12"/>
    <col min="5377" max="5377" width="3.7109375" style="12" customWidth="1"/>
    <col min="5378" max="5378" width="15.140625" style="12" customWidth="1"/>
    <col min="5379" max="5379" width="11.28515625" style="12" customWidth="1"/>
    <col min="5380" max="5380" width="8.42578125" style="12" customWidth="1"/>
    <col min="5381" max="5381" width="8.85546875" style="12" customWidth="1"/>
    <col min="5382" max="5382" width="8.42578125" style="12" customWidth="1"/>
    <col min="5383" max="5383" width="7.7109375" style="12" customWidth="1"/>
    <col min="5384" max="5384" width="12.7109375" style="12" customWidth="1"/>
    <col min="5385" max="5385" width="13.42578125" style="12" customWidth="1"/>
    <col min="5386" max="5386" width="11.28515625" style="12" customWidth="1"/>
    <col min="5387" max="5387" width="8" style="12" customWidth="1"/>
    <col min="5388" max="5388" width="12.42578125" style="12" customWidth="1"/>
    <col min="5389" max="5389" width="11.7109375" style="12" customWidth="1"/>
    <col min="5390" max="5390" width="11" style="12" customWidth="1"/>
    <col min="5391" max="5391" width="9" style="12" customWidth="1"/>
    <col min="5392" max="5392" width="11" style="12" customWidth="1"/>
    <col min="5393" max="5393" width="15.42578125" style="12" customWidth="1"/>
    <col min="5394" max="5632" width="9.140625" style="12"/>
    <col min="5633" max="5633" width="3.7109375" style="12" customWidth="1"/>
    <col min="5634" max="5634" width="15.140625" style="12" customWidth="1"/>
    <col min="5635" max="5635" width="11.28515625" style="12" customWidth="1"/>
    <col min="5636" max="5636" width="8.42578125" style="12" customWidth="1"/>
    <col min="5637" max="5637" width="8.85546875" style="12" customWidth="1"/>
    <col min="5638" max="5638" width="8.42578125" style="12" customWidth="1"/>
    <col min="5639" max="5639" width="7.7109375" style="12" customWidth="1"/>
    <col min="5640" max="5640" width="12.7109375" style="12" customWidth="1"/>
    <col min="5641" max="5641" width="13.42578125" style="12" customWidth="1"/>
    <col min="5642" max="5642" width="11.28515625" style="12" customWidth="1"/>
    <col min="5643" max="5643" width="8" style="12" customWidth="1"/>
    <col min="5644" max="5644" width="12.42578125" style="12" customWidth="1"/>
    <col min="5645" max="5645" width="11.7109375" style="12" customWidth="1"/>
    <col min="5646" max="5646" width="11" style="12" customWidth="1"/>
    <col min="5647" max="5647" width="9" style="12" customWidth="1"/>
    <col min="5648" max="5648" width="11" style="12" customWidth="1"/>
    <col min="5649" max="5649" width="15.42578125" style="12" customWidth="1"/>
    <col min="5650" max="5888" width="9.140625" style="12"/>
    <col min="5889" max="5889" width="3.7109375" style="12" customWidth="1"/>
    <col min="5890" max="5890" width="15.140625" style="12" customWidth="1"/>
    <col min="5891" max="5891" width="11.28515625" style="12" customWidth="1"/>
    <col min="5892" max="5892" width="8.42578125" style="12" customWidth="1"/>
    <col min="5893" max="5893" width="8.85546875" style="12" customWidth="1"/>
    <col min="5894" max="5894" width="8.42578125" style="12" customWidth="1"/>
    <col min="5895" max="5895" width="7.7109375" style="12" customWidth="1"/>
    <col min="5896" max="5896" width="12.7109375" style="12" customWidth="1"/>
    <col min="5897" max="5897" width="13.42578125" style="12" customWidth="1"/>
    <col min="5898" max="5898" width="11.28515625" style="12" customWidth="1"/>
    <col min="5899" max="5899" width="8" style="12" customWidth="1"/>
    <col min="5900" max="5900" width="12.42578125" style="12" customWidth="1"/>
    <col min="5901" max="5901" width="11.7109375" style="12" customWidth="1"/>
    <col min="5902" max="5902" width="11" style="12" customWidth="1"/>
    <col min="5903" max="5903" width="9" style="12" customWidth="1"/>
    <col min="5904" max="5904" width="11" style="12" customWidth="1"/>
    <col min="5905" max="5905" width="15.42578125" style="12" customWidth="1"/>
    <col min="5906" max="6144" width="9.140625" style="12"/>
    <col min="6145" max="6145" width="3.7109375" style="12" customWidth="1"/>
    <col min="6146" max="6146" width="15.140625" style="12" customWidth="1"/>
    <col min="6147" max="6147" width="11.28515625" style="12" customWidth="1"/>
    <col min="6148" max="6148" width="8.42578125" style="12" customWidth="1"/>
    <col min="6149" max="6149" width="8.85546875" style="12" customWidth="1"/>
    <col min="6150" max="6150" width="8.42578125" style="12" customWidth="1"/>
    <col min="6151" max="6151" width="7.7109375" style="12" customWidth="1"/>
    <col min="6152" max="6152" width="12.7109375" style="12" customWidth="1"/>
    <col min="6153" max="6153" width="13.42578125" style="12" customWidth="1"/>
    <col min="6154" max="6154" width="11.28515625" style="12" customWidth="1"/>
    <col min="6155" max="6155" width="8" style="12" customWidth="1"/>
    <col min="6156" max="6156" width="12.42578125" style="12" customWidth="1"/>
    <col min="6157" max="6157" width="11.7109375" style="12" customWidth="1"/>
    <col min="6158" max="6158" width="11" style="12" customWidth="1"/>
    <col min="6159" max="6159" width="9" style="12" customWidth="1"/>
    <col min="6160" max="6160" width="11" style="12" customWidth="1"/>
    <col min="6161" max="6161" width="15.42578125" style="12" customWidth="1"/>
    <col min="6162" max="6400" width="9.140625" style="12"/>
    <col min="6401" max="6401" width="3.7109375" style="12" customWidth="1"/>
    <col min="6402" max="6402" width="15.140625" style="12" customWidth="1"/>
    <col min="6403" max="6403" width="11.28515625" style="12" customWidth="1"/>
    <col min="6404" max="6404" width="8.42578125" style="12" customWidth="1"/>
    <col min="6405" max="6405" width="8.85546875" style="12" customWidth="1"/>
    <col min="6406" max="6406" width="8.42578125" style="12" customWidth="1"/>
    <col min="6407" max="6407" width="7.7109375" style="12" customWidth="1"/>
    <col min="6408" max="6408" width="12.7109375" style="12" customWidth="1"/>
    <col min="6409" max="6409" width="13.42578125" style="12" customWidth="1"/>
    <col min="6410" max="6410" width="11.28515625" style="12" customWidth="1"/>
    <col min="6411" max="6411" width="8" style="12" customWidth="1"/>
    <col min="6412" max="6412" width="12.42578125" style="12" customWidth="1"/>
    <col min="6413" max="6413" width="11.7109375" style="12" customWidth="1"/>
    <col min="6414" max="6414" width="11" style="12" customWidth="1"/>
    <col min="6415" max="6415" width="9" style="12" customWidth="1"/>
    <col min="6416" max="6416" width="11" style="12" customWidth="1"/>
    <col min="6417" max="6417" width="15.42578125" style="12" customWidth="1"/>
    <col min="6418" max="6656" width="9.140625" style="12"/>
    <col min="6657" max="6657" width="3.7109375" style="12" customWidth="1"/>
    <col min="6658" max="6658" width="15.140625" style="12" customWidth="1"/>
    <col min="6659" max="6659" width="11.28515625" style="12" customWidth="1"/>
    <col min="6660" max="6660" width="8.42578125" style="12" customWidth="1"/>
    <col min="6661" max="6661" width="8.85546875" style="12" customWidth="1"/>
    <col min="6662" max="6662" width="8.42578125" style="12" customWidth="1"/>
    <col min="6663" max="6663" width="7.7109375" style="12" customWidth="1"/>
    <col min="6664" max="6664" width="12.7109375" style="12" customWidth="1"/>
    <col min="6665" max="6665" width="13.42578125" style="12" customWidth="1"/>
    <col min="6666" max="6666" width="11.28515625" style="12" customWidth="1"/>
    <col min="6667" max="6667" width="8" style="12" customWidth="1"/>
    <col min="6668" max="6668" width="12.42578125" style="12" customWidth="1"/>
    <col min="6669" max="6669" width="11.7109375" style="12" customWidth="1"/>
    <col min="6670" max="6670" width="11" style="12" customWidth="1"/>
    <col min="6671" max="6671" width="9" style="12" customWidth="1"/>
    <col min="6672" max="6672" width="11" style="12" customWidth="1"/>
    <col min="6673" max="6673" width="15.42578125" style="12" customWidth="1"/>
    <col min="6674" max="6912" width="9.140625" style="12"/>
    <col min="6913" max="6913" width="3.7109375" style="12" customWidth="1"/>
    <col min="6914" max="6914" width="15.140625" style="12" customWidth="1"/>
    <col min="6915" max="6915" width="11.28515625" style="12" customWidth="1"/>
    <col min="6916" max="6916" width="8.42578125" style="12" customWidth="1"/>
    <col min="6917" max="6917" width="8.85546875" style="12" customWidth="1"/>
    <col min="6918" max="6918" width="8.42578125" style="12" customWidth="1"/>
    <col min="6919" max="6919" width="7.7109375" style="12" customWidth="1"/>
    <col min="6920" max="6920" width="12.7109375" style="12" customWidth="1"/>
    <col min="6921" max="6921" width="13.42578125" style="12" customWidth="1"/>
    <col min="6922" max="6922" width="11.28515625" style="12" customWidth="1"/>
    <col min="6923" max="6923" width="8" style="12" customWidth="1"/>
    <col min="6924" max="6924" width="12.42578125" style="12" customWidth="1"/>
    <col min="6925" max="6925" width="11.7109375" style="12" customWidth="1"/>
    <col min="6926" max="6926" width="11" style="12" customWidth="1"/>
    <col min="6927" max="6927" width="9" style="12" customWidth="1"/>
    <col min="6928" max="6928" width="11" style="12" customWidth="1"/>
    <col min="6929" max="6929" width="15.42578125" style="12" customWidth="1"/>
    <col min="6930" max="7168" width="9.140625" style="12"/>
    <col min="7169" max="7169" width="3.7109375" style="12" customWidth="1"/>
    <col min="7170" max="7170" width="15.140625" style="12" customWidth="1"/>
    <col min="7171" max="7171" width="11.28515625" style="12" customWidth="1"/>
    <col min="7172" max="7172" width="8.42578125" style="12" customWidth="1"/>
    <col min="7173" max="7173" width="8.85546875" style="12" customWidth="1"/>
    <col min="7174" max="7174" width="8.42578125" style="12" customWidth="1"/>
    <col min="7175" max="7175" width="7.7109375" style="12" customWidth="1"/>
    <col min="7176" max="7176" width="12.7109375" style="12" customWidth="1"/>
    <col min="7177" max="7177" width="13.42578125" style="12" customWidth="1"/>
    <col min="7178" max="7178" width="11.28515625" style="12" customWidth="1"/>
    <col min="7179" max="7179" width="8" style="12" customWidth="1"/>
    <col min="7180" max="7180" width="12.42578125" style="12" customWidth="1"/>
    <col min="7181" max="7181" width="11.7109375" style="12" customWidth="1"/>
    <col min="7182" max="7182" width="11" style="12" customWidth="1"/>
    <col min="7183" max="7183" width="9" style="12" customWidth="1"/>
    <col min="7184" max="7184" width="11" style="12" customWidth="1"/>
    <col min="7185" max="7185" width="15.42578125" style="12" customWidth="1"/>
    <col min="7186" max="7424" width="9.140625" style="12"/>
    <col min="7425" max="7425" width="3.7109375" style="12" customWidth="1"/>
    <col min="7426" max="7426" width="15.140625" style="12" customWidth="1"/>
    <col min="7427" max="7427" width="11.28515625" style="12" customWidth="1"/>
    <col min="7428" max="7428" width="8.42578125" style="12" customWidth="1"/>
    <col min="7429" max="7429" width="8.85546875" style="12" customWidth="1"/>
    <col min="7430" max="7430" width="8.42578125" style="12" customWidth="1"/>
    <col min="7431" max="7431" width="7.7109375" style="12" customWidth="1"/>
    <col min="7432" max="7432" width="12.7109375" style="12" customWidth="1"/>
    <col min="7433" max="7433" width="13.42578125" style="12" customWidth="1"/>
    <col min="7434" max="7434" width="11.28515625" style="12" customWidth="1"/>
    <col min="7435" max="7435" width="8" style="12" customWidth="1"/>
    <col min="7436" max="7436" width="12.42578125" style="12" customWidth="1"/>
    <col min="7437" max="7437" width="11.7109375" style="12" customWidth="1"/>
    <col min="7438" max="7438" width="11" style="12" customWidth="1"/>
    <col min="7439" max="7439" width="9" style="12" customWidth="1"/>
    <col min="7440" max="7440" width="11" style="12" customWidth="1"/>
    <col min="7441" max="7441" width="15.42578125" style="12" customWidth="1"/>
    <col min="7442" max="7680" width="9.140625" style="12"/>
    <col min="7681" max="7681" width="3.7109375" style="12" customWidth="1"/>
    <col min="7682" max="7682" width="15.140625" style="12" customWidth="1"/>
    <col min="7683" max="7683" width="11.28515625" style="12" customWidth="1"/>
    <col min="7684" max="7684" width="8.42578125" style="12" customWidth="1"/>
    <col min="7685" max="7685" width="8.85546875" style="12" customWidth="1"/>
    <col min="7686" max="7686" width="8.42578125" style="12" customWidth="1"/>
    <col min="7687" max="7687" width="7.7109375" style="12" customWidth="1"/>
    <col min="7688" max="7688" width="12.7109375" style="12" customWidth="1"/>
    <col min="7689" max="7689" width="13.42578125" style="12" customWidth="1"/>
    <col min="7690" max="7690" width="11.28515625" style="12" customWidth="1"/>
    <col min="7691" max="7691" width="8" style="12" customWidth="1"/>
    <col min="7692" max="7692" width="12.42578125" style="12" customWidth="1"/>
    <col min="7693" max="7693" width="11.7109375" style="12" customWidth="1"/>
    <col min="7694" max="7694" width="11" style="12" customWidth="1"/>
    <col min="7695" max="7695" width="9" style="12" customWidth="1"/>
    <col min="7696" max="7696" width="11" style="12" customWidth="1"/>
    <col min="7697" max="7697" width="15.42578125" style="12" customWidth="1"/>
    <col min="7698" max="7936" width="9.140625" style="12"/>
    <col min="7937" max="7937" width="3.7109375" style="12" customWidth="1"/>
    <col min="7938" max="7938" width="15.140625" style="12" customWidth="1"/>
    <col min="7939" max="7939" width="11.28515625" style="12" customWidth="1"/>
    <col min="7940" max="7940" width="8.42578125" style="12" customWidth="1"/>
    <col min="7941" max="7941" width="8.85546875" style="12" customWidth="1"/>
    <col min="7942" max="7942" width="8.42578125" style="12" customWidth="1"/>
    <col min="7943" max="7943" width="7.7109375" style="12" customWidth="1"/>
    <col min="7944" max="7944" width="12.7109375" style="12" customWidth="1"/>
    <col min="7945" max="7945" width="13.42578125" style="12" customWidth="1"/>
    <col min="7946" max="7946" width="11.28515625" style="12" customWidth="1"/>
    <col min="7947" max="7947" width="8" style="12" customWidth="1"/>
    <col min="7948" max="7948" width="12.42578125" style="12" customWidth="1"/>
    <col min="7949" max="7949" width="11.7109375" style="12" customWidth="1"/>
    <col min="7950" max="7950" width="11" style="12" customWidth="1"/>
    <col min="7951" max="7951" width="9" style="12" customWidth="1"/>
    <col min="7952" max="7952" width="11" style="12" customWidth="1"/>
    <col min="7953" max="7953" width="15.42578125" style="12" customWidth="1"/>
    <col min="7954" max="8192" width="9.140625" style="12"/>
    <col min="8193" max="8193" width="3.7109375" style="12" customWidth="1"/>
    <col min="8194" max="8194" width="15.140625" style="12" customWidth="1"/>
    <col min="8195" max="8195" width="11.28515625" style="12" customWidth="1"/>
    <col min="8196" max="8196" width="8.42578125" style="12" customWidth="1"/>
    <col min="8197" max="8197" width="8.85546875" style="12" customWidth="1"/>
    <col min="8198" max="8198" width="8.42578125" style="12" customWidth="1"/>
    <col min="8199" max="8199" width="7.7109375" style="12" customWidth="1"/>
    <col min="8200" max="8200" width="12.7109375" style="12" customWidth="1"/>
    <col min="8201" max="8201" width="13.42578125" style="12" customWidth="1"/>
    <col min="8202" max="8202" width="11.28515625" style="12" customWidth="1"/>
    <col min="8203" max="8203" width="8" style="12" customWidth="1"/>
    <col min="8204" max="8204" width="12.42578125" style="12" customWidth="1"/>
    <col min="8205" max="8205" width="11.7109375" style="12" customWidth="1"/>
    <col min="8206" max="8206" width="11" style="12" customWidth="1"/>
    <col min="8207" max="8207" width="9" style="12" customWidth="1"/>
    <col min="8208" max="8208" width="11" style="12" customWidth="1"/>
    <col min="8209" max="8209" width="15.42578125" style="12" customWidth="1"/>
    <col min="8210" max="8448" width="9.140625" style="12"/>
    <col min="8449" max="8449" width="3.7109375" style="12" customWidth="1"/>
    <col min="8450" max="8450" width="15.140625" style="12" customWidth="1"/>
    <col min="8451" max="8451" width="11.28515625" style="12" customWidth="1"/>
    <col min="8452" max="8452" width="8.42578125" style="12" customWidth="1"/>
    <col min="8453" max="8453" width="8.85546875" style="12" customWidth="1"/>
    <col min="8454" max="8454" width="8.42578125" style="12" customWidth="1"/>
    <col min="8455" max="8455" width="7.7109375" style="12" customWidth="1"/>
    <col min="8456" max="8456" width="12.7109375" style="12" customWidth="1"/>
    <col min="8457" max="8457" width="13.42578125" style="12" customWidth="1"/>
    <col min="8458" max="8458" width="11.28515625" style="12" customWidth="1"/>
    <col min="8459" max="8459" width="8" style="12" customWidth="1"/>
    <col min="8460" max="8460" width="12.42578125" style="12" customWidth="1"/>
    <col min="8461" max="8461" width="11.7109375" style="12" customWidth="1"/>
    <col min="8462" max="8462" width="11" style="12" customWidth="1"/>
    <col min="8463" max="8463" width="9" style="12" customWidth="1"/>
    <col min="8464" max="8464" width="11" style="12" customWidth="1"/>
    <col min="8465" max="8465" width="15.42578125" style="12" customWidth="1"/>
    <col min="8466" max="8704" width="9.140625" style="12"/>
    <col min="8705" max="8705" width="3.7109375" style="12" customWidth="1"/>
    <col min="8706" max="8706" width="15.140625" style="12" customWidth="1"/>
    <col min="8707" max="8707" width="11.28515625" style="12" customWidth="1"/>
    <col min="8708" max="8708" width="8.42578125" style="12" customWidth="1"/>
    <col min="8709" max="8709" width="8.85546875" style="12" customWidth="1"/>
    <col min="8710" max="8710" width="8.42578125" style="12" customWidth="1"/>
    <col min="8711" max="8711" width="7.7109375" style="12" customWidth="1"/>
    <col min="8712" max="8712" width="12.7109375" style="12" customWidth="1"/>
    <col min="8713" max="8713" width="13.42578125" style="12" customWidth="1"/>
    <col min="8714" max="8714" width="11.28515625" style="12" customWidth="1"/>
    <col min="8715" max="8715" width="8" style="12" customWidth="1"/>
    <col min="8716" max="8716" width="12.42578125" style="12" customWidth="1"/>
    <col min="8717" max="8717" width="11.7109375" style="12" customWidth="1"/>
    <col min="8718" max="8718" width="11" style="12" customWidth="1"/>
    <col min="8719" max="8719" width="9" style="12" customWidth="1"/>
    <col min="8720" max="8720" width="11" style="12" customWidth="1"/>
    <col min="8721" max="8721" width="15.42578125" style="12" customWidth="1"/>
    <col min="8722" max="8960" width="9.140625" style="12"/>
    <col min="8961" max="8961" width="3.7109375" style="12" customWidth="1"/>
    <col min="8962" max="8962" width="15.140625" style="12" customWidth="1"/>
    <col min="8963" max="8963" width="11.28515625" style="12" customWidth="1"/>
    <col min="8964" max="8964" width="8.42578125" style="12" customWidth="1"/>
    <col min="8965" max="8965" width="8.85546875" style="12" customWidth="1"/>
    <col min="8966" max="8966" width="8.42578125" style="12" customWidth="1"/>
    <col min="8967" max="8967" width="7.7109375" style="12" customWidth="1"/>
    <col min="8968" max="8968" width="12.7109375" style="12" customWidth="1"/>
    <col min="8969" max="8969" width="13.42578125" style="12" customWidth="1"/>
    <col min="8970" max="8970" width="11.28515625" style="12" customWidth="1"/>
    <col min="8971" max="8971" width="8" style="12" customWidth="1"/>
    <col min="8972" max="8972" width="12.42578125" style="12" customWidth="1"/>
    <col min="8973" max="8973" width="11.7109375" style="12" customWidth="1"/>
    <col min="8974" max="8974" width="11" style="12" customWidth="1"/>
    <col min="8975" max="8975" width="9" style="12" customWidth="1"/>
    <col min="8976" max="8976" width="11" style="12" customWidth="1"/>
    <col min="8977" max="8977" width="15.42578125" style="12" customWidth="1"/>
    <col min="8978" max="9216" width="9.140625" style="12"/>
    <col min="9217" max="9217" width="3.7109375" style="12" customWidth="1"/>
    <col min="9218" max="9218" width="15.140625" style="12" customWidth="1"/>
    <col min="9219" max="9219" width="11.28515625" style="12" customWidth="1"/>
    <col min="9220" max="9220" width="8.42578125" style="12" customWidth="1"/>
    <col min="9221" max="9221" width="8.85546875" style="12" customWidth="1"/>
    <col min="9222" max="9222" width="8.42578125" style="12" customWidth="1"/>
    <col min="9223" max="9223" width="7.7109375" style="12" customWidth="1"/>
    <col min="9224" max="9224" width="12.7109375" style="12" customWidth="1"/>
    <col min="9225" max="9225" width="13.42578125" style="12" customWidth="1"/>
    <col min="9226" max="9226" width="11.28515625" style="12" customWidth="1"/>
    <col min="9227" max="9227" width="8" style="12" customWidth="1"/>
    <col min="9228" max="9228" width="12.42578125" style="12" customWidth="1"/>
    <col min="9229" max="9229" width="11.7109375" style="12" customWidth="1"/>
    <col min="9230" max="9230" width="11" style="12" customWidth="1"/>
    <col min="9231" max="9231" width="9" style="12" customWidth="1"/>
    <col min="9232" max="9232" width="11" style="12" customWidth="1"/>
    <col min="9233" max="9233" width="15.42578125" style="12" customWidth="1"/>
    <col min="9234" max="9472" width="9.140625" style="12"/>
    <col min="9473" max="9473" width="3.7109375" style="12" customWidth="1"/>
    <col min="9474" max="9474" width="15.140625" style="12" customWidth="1"/>
    <col min="9475" max="9475" width="11.28515625" style="12" customWidth="1"/>
    <col min="9476" max="9476" width="8.42578125" style="12" customWidth="1"/>
    <col min="9477" max="9477" width="8.85546875" style="12" customWidth="1"/>
    <col min="9478" max="9478" width="8.42578125" style="12" customWidth="1"/>
    <col min="9479" max="9479" width="7.7109375" style="12" customWidth="1"/>
    <col min="9480" max="9480" width="12.7109375" style="12" customWidth="1"/>
    <col min="9481" max="9481" width="13.42578125" style="12" customWidth="1"/>
    <col min="9482" max="9482" width="11.28515625" style="12" customWidth="1"/>
    <col min="9483" max="9483" width="8" style="12" customWidth="1"/>
    <col min="9484" max="9484" width="12.42578125" style="12" customWidth="1"/>
    <col min="9485" max="9485" width="11.7109375" style="12" customWidth="1"/>
    <col min="9486" max="9486" width="11" style="12" customWidth="1"/>
    <col min="9487" max="9487" width="9" style="12" customWidth="1"/>
    <col min="9488" max="9488" width="11" style="12" customWidth="1"/>
    <col min="9489" max="9489" width="15.42578125" style="12" customWidth="1"/>
    <col min="9490" max="9728" width="9.140625" style="12"/>
    <col min="9729" max="9729" width="3.7109375" style="12" customWidth="1"/>
    <col min="9730" max="9730" width="15.140625" style="12" customWidth="1"/>
    <col min="9731" max="9731" width="11.28515625" style="12" customWidth="1"/>
    <col min="9732" max="9732" width="8.42578125" style="12" customWidth="1"/>
    <col min="9733" max="9733" width="8.85546875" style="12" customWidth="1"/>
    <col min="9734" max="9734" width="8.42578125" style="12" customWidth="1"/>
    <col min="9735" max="9735" width="7.7109375" style="12" customWidth="1"/>
    <col min="9736" max="9736" width="12.7109375" style="12" customWidth="1"/>
    <col min="9737" max="9737" width="13.42578125" style="12" customWidth="1"/>
    <col min="9738" max="9738" width="11.28515625" style="12" customWidth="1"/>
    <col min="9739" max="9739" width="8" style="12" customWidth="1"/>
    <col min="9740" max="9740" width="12.42578125" style="12" customWidth="1"/>
    <col min="9741" max="9741" width="11.7109375" style="12" customWidth="1"/>
    <col min="9742" max="9742" width="11" style="12" customWidth="1"/>
    <col min="9743" max="9743" width="9" style="12" customWidth="1"/>
    <col min="9744" max="9744" width="11" style="12" customWidth="1"/>
    <col min="9745" max="9745" width="15.42578125" style="12" customWidth="1"/>
    <col min="9746" max="9984" width="9.140625" style="12"/>
    <col min="9985" max="9985" width="3.7109375" style="12" customWidth="1"/>
    <col min="9986" max="9986" width="15.140625" style="12" customWidth="1"/>
    <col min="9987" max="9987" width="11.28515625" style="12" customWidth="1"/>
    <col min="9988" max="9988" width="8.42578125" style="12" customWidth="1"/>
    <col min="9989" max="9989" width="8.85546875" style="12" customWidth="1"/>
    <col min="9990" max="9990" width="8.42578125" style="12" customWidth="1"/>
    <col min="9991" max="9991" width="7.7109375" style="12" customWidth="1"/>
    <col min="9992" max="9992" width="12.7109375" style="12" customWidth="1"/>
    <col min="9993" max="9993" width="13.42578125" style="12" customWidth="1"/>
    <col min="9994" max="9994" width="11.28515625" style="12" customWidth="1"/>
    <col min="9995" max="9995" width="8" style="12" customWidth="1"/>
    <col min="9996" max="9996" width="12.42578125" style="12" customWidth="1"/>
    <col min="9997" max="9997" width="11.7109375" style="12" customWidth="1"/>
    <col min="9998" max="9998" width="11" style="12" customWidth="1"/>
    <col min="9999" max="9999" width="9" style="12" customWidth="1"/>
    <col min="10000" max="10000" width="11" style="12" customWidth="1"/>
    <col min="10001" max="10001" width="15.42578125" style="12" customWidth="1"/>
    <col min="10002" max="10240" width="9.140625" style="12"/>
    <col min="10241" max="10241" width="3.7109375" style="12" customWidth="1"/>
    <col min="10242" max="10242" width="15.140625" style="12" customWidth="1"/>
    <col min="10243" max="10243" width="11.28515625" style="12" customWidth="1"/>
    <col min="10244" max="10244" width="8.42578125" style="12" customWidth="1"/>
    <col min="10245" max="10245" width="8.85546875" style="12" customWidth="1"/>
    <col min="10246" max="10246" width="8.42578125" style="12" customWidth="1"/>
    <col min="10247" max="10247" width="7.7109375" style="12" customWidth="1"/>
    <col min="10248" max="10248" width="12.7109375" style="12" customWidth="1"/>
    <col min="10249" max="10249" width="13.42578125" style="12" customWidth="1"/>
    <col min="10250" max="10250" width="11.28515625" style="12" customWidth="1"/>
    <col min="10251" max="10251" width="8" style="12" customWidth="1"/>
    <col min="10252" max="10252" width="12.42578125" style="12" customWidth="1"/>
    <col min="10253" max="10253" width="11.7109375" style="12" customWidth="1"/>
    <col min="10254" max="10254" width="11" style="12" customWidth="1"/>
    <col min="10255" max="10255" width="9" style="12" customWidth="1"/>
    <col min="10256" max="10256" width="11" style="12" customWidth="1"/>
    <col min="10257" max="10257" width="15.42578125" style="12" customWidth="1"/>
    <col min="10258" max="10496" width="9.140625" style="12"/>
    <col min="10497" max="10497" width="3.7109375" style="12" customWidth="1"/>
    <col min="10498" max="10498" width="15.140625" style="12" customWidth="1"/>
    <col min="10499" max="10499" width="11.28515625" style="12" customWidth="1"/>
    <col min="10500" max="10500" width="8.42578125" style="12" customWidth="1"/>
    <col min="10501" max="10501" width="8.85546875" style="12" customWidth="1"/>
    <col min="10502" max="10502" width="8.42578125" style="12" customWidth="1"/>
    <col min="10503" max="10503" width="7.7109375" style="12" customWidth="1"/>
    <col min="10504" max="10504" width="12.7109375" style="12" customWidth="1"/>
    <col min="10505" max="10505" width="13.42578125" style="12" customWidth="1"/>
    <col min="10506" max="10506" width="11.28515625" style="12" customWidth="1"/>
    <col min="10507" max="10507" width="8" style="12" customWidth="1"/>
    <col min="10508" max="10508" width="12.42578125" style="12" customWidth="1"/>
    <col min="10509" max="10509" width="11.7109375" style="12" customWidth="1"/>
    <col min="10510" max="10510" width="11" style="12" customWidth="1"/>
    <col min="10511" max="10511" width="9" style="12" customWidth="1"/>
    <col min="10512" max="10512" width="11" style="12" customWidth="1"/>
    <col min="10513" max="10513" width="15.42578125" style="12" customWidth="1"/>
    <col min="10514" max="10752" width="9.140625" style="12"/>
    <col min="10753" max="10753" width="3.7109375" style="12" customWidth="1"/>
    <col min="10754" max="10754" width="15.140625" style="12" customWidth="1"/>
    <col min="10755" max="10755" width="11.28515625" style="12" customWidth="1"/>
    <col min="10756" max="10756" width="8.42578125" style="12" customWidth="1"/>
    <col min="10757" max="10757" width="8.85546875" style="12" customWidth="1"/>
    <col min="10758" max="10758" width="8.42578125" style="12" customWidth="1"/>
    <col min="10759" max="10759" width="7.7109375" style="12" customWidth="1"/>
    <col min="10760" max="10760" width="12.7109375" style="12" customWidth="1"/>
    <col min="10761" max="10761" width="13.42578125" style="12" customWidth="1"/>
    <col min="10762" max="10762" width="11.28515625" style="12" customWidth="1"/>
    <col min="10763" max="10763" width="8" style="12" customWidth="1"/>
    <col min="10764" max="10764" width="12.42578125" style="12" customWidth="1"/>
    <col min="10765" max="10765" width="11.7109375" style="12" customWidth="1"/>
    <col min="10766" max="10766" width="11" style="12" customWidth="1"/>
    <col min="10767" max="10767" width="9" style="12" customWidth="1"/>
    <col min="10768" max="10768" width="11" style="12" customWidth="1"/>
    <col min="10769" max="10769" width="15.42578125" style="12" customWidth="1"/>
    <col min="10770" max="11008" width="9.140625" style="12"/>
    <col min="11009" max="11009" width="3.7109375" style="12" customWidth="1"/>
    <col min="11010" max="11010" width="15.140625" style="12" customWidth="1"/>
    <col min="11011" max="11011" width="11.28515625" style="12" customWidth="1"/>
    <col min="11012" max="11012" width="8.42578125" style="12" customWidth="1"/>
    <col min="11013" max="11013" width="8.85546875" style="12" customWidth="1"/>
    <col min="11014" max="11014" width="8.42578125" style="12" customWidth="1"/>
    <col min="11015" max="11015" width="7.7109375" style="12" customWidth="1"/>
    <col min="11016" max="11016" width="12.7109375" style="12" customWidth="1"/>
    <col min="11017" max="11017" width="13.42578125" style="12" customWidth="1"/>
    <col min="11018" max="11018" width="11.28515625" style="12" customWidth="1"/>
    <col min="11019" max="11019" width="8" style="12" customWidth="1"/>
    <col min="11020" max="11020" width="12.42578125" style="12" customWidth="1"/>
    <col min="11021" max="11021" width="11.7109375" style="12" customWidth="1"/>
    <col min="11022" max="11022" width="11" style="12" customWidth="1"/>
    <col min="11023" max="11023" width="9" style="12" customWidth="1"/>
    <col min="11024" max="11024" width="11" style="12" customWidth="1"/>
    <col min="11025" max="11025" width="15.42578125" style="12" customWidth="1"/>
    <col min="11026" max="11264" width="9.140625" style="12"/>
    <col min="11265" max="11265" width="3.7109375" style="12" customWidth="1"/>
    <col min="11266" max="11266" width="15.140625" style="12" customWidth="1"/>
    <col min="11267" max="11267" width="11.28515625" style="12" customWidth="1"/>
    <col min="11268" max="11268" width="8.42578125" style="12" customWidth="1"/>
    <col min="11269" max="11269" width="8.85546875" style="12" customWidth="1"/>
    <col min="11270" max="11270" width="8.42578125" style="12" customWidth="1"/>
    <col min="11271" max="11271" width="7.7109375" style="12" customWidth="1"/>
    <col min="11272" max="11272" width="12.7109375" style="12" customWidth="1"/>
    <col min="11273" max="11273" width="13.42578125" style="12" customWidth="1"/>
    <col min="11274" max="11274" width="11.28515625" style="12" customWidth="1"/>
    <col min="11275" max="11275" width="8" style="12" customWidth="1"/>
    <col min="11276" max="11276" width="12.42578125" style="12" customWidth="1"/>
    <col min="11277" max="11277" width="11.7109375" style="12" customWidth="1"/>
    <col min="11278" max="11278" width="11" style="12" customWidth="1"/>
    <col min="11279" max="11279" width="9" style="12" customWidth="1"/>
    <col min="11280" max="11280" width="11" style="12" customWidth="1"/>
    <col min="11281" max="11281" width="15.42578125" style="12" customWidth="1"/>
    <col min="11282" max="11520" width="9.140625" style="12"/>
    <col min="11521" max="11521" width="3.7109375" style="12" customWidth="1"/>
    <col min="11522" max="11522" width="15.140625" style="12" customWidth="1"/>
    <col min="11523" max="11523" width="11.28515625" style="12" customWidth="1"/>
    <col min="11524" max="11524" width="8.42578125" style="12" customWidth="1"/>
    <col min="11525" max="11525" width="8.85546875" style="12" customWidth="1"/>
    <col min="11526" max="11526" width="8.42578125" style="12" customWidth="1"/>
    <col min="11527" max="11527" width="7.7109375" style="12" customWidth="1"/>
    <col min="11528" max="11528" width="12.7109375" style="12" customWidth="1"/>
    <col min="11529" max="11529" width="13.42578125" style="12" customWidth="1"/>
    <col min="11530" max="11530" width="11.28515625" style="12" customWidth="1"/>
    <col min="11531" max="11531" width="8" style="12" customWidth="1"/>
    <col min="11532" max="11532" width="12.42578125" style="12" customWidth="1"/>
    <col min="11533" max="11533" width="11.7109375" style="12" customWidth="1"/>
    <col min="11534" max="11534" width="11" style="12" customWidth="1"/>
    <col min="11535" max="11535" width="9" style="12" customWidth="1"/>
    <col min="11536" max="11536" width="11" style="12" customWidth="1"/>
    <col min="11537" max="11537" width="15.42578125" style="12" customWidth="1"/>
    <col min="11538" max="11776" width="9.140625" style="12"/>
    <col min="11777" max="11777" width="3.7109375" style="12" customWidth="1"/>
    <col min="11778" max="11778" width="15.140625" style="12" customWidth="1"/>
    <col min="11779" max="11779" width="11.28515625" style="12" customWidth="1"/>
    <col min="11780" max="11780" width="8.42578125" style="12" customWidth="1"/>
    <col min="11781" max="11781" width="8.85546875" style="12" customWidth="1"/>
    <col min="11782" max="11782" width="8.42578125" style="12" customWidth="1"/>
    <col min="11783" max="11783" width="7.7109375" style="12" customWidth="1"/>
    <col min="11784" max="11784" width="12.7109375" style="12" customWidth="1"/>
    <col min="11785" max="11785" width="13.42578125" style="12" customWidth="1"/>
    <col min="11786" max="11786" width="11.28515625" style="12" customWidth="1"/>
    <col min="11787" max="11787" width="8" style="12" customWidth="1"/>
    <col min="11788" max="11788" width="12.42578125" style="12" customWidth="1"/>
    <col min="11789" max="11789" width="11.7109375" style="12" customWidth="1"/>
    <col min="11790" max="11790" width="11" style="12" customWidth="1"/>
    <col min="11791" max="11791" width="9" style="12" customWidth="1"/>
    <col min="11792" max="11792" width="11" style="12" customWidth="1"/>
    <col min="11793" max="11793" width="15.42578125" style="12" customWidth="1"/>
    <col min="11794" max="12032" width="9.140625" style="12"/>
    <col min="12033" max="12033" width="3.7109375" style="12" customWidth="1"/>
    <col min="12034" max="12034" width="15.140625" style="12" customWidth="1"/>
    <col min="12035" max="12035" width="11.28515625" style="12" customWidth="1"/>
    <col min="12036" max="12036" width="8.42578125" style="12" customWidth="1"/>
    <col min="12037" max="12037" width="8.85546875" style="12" customWidth="1"/>
    <col min="12038" max="12038" width="8.42578125" style="12" customWidth="1"/>
    <col min="12039" max="12039" width="7.7109375" style="12" customWidth="1"/>
    <col min="12040" max="12040" width="12.7109375" style="12" customWidth="1"/>
    <col min="12041" max="12041" width="13.42578125" style="12" customWidth="1"/>
    <col min="12042" max="12042" width="11.28515625" style="12" customWidth="1"/>
    <col min="12043" max="12043" width="8" style="12" customWidth="1"/>
    <col min="12044" max="12044" width="12.42578125" style="12" customWidth="1"/>
    <col min="12045" max="12045" width="11.7109375" style="12" customWidth="1"/>
    <col min="12046" max="12046" width="11" style="12" customWidth="1"/>
    <col min="12047" max="12047" width="9" style="12" customWidth="1"/>
    <col min="12048" max="12048" width="11" style="12" customWidth="1"/>
    <col min="12049" max="12049" width="15.42578125" style="12" customWidth="1"/>
    <col min="12050" max="12288" width="9.140625" style="12"/>
    <col min="12289" max="12289" width="3.7109375" style="12" customWidth="1"/>
    <col min="12290" max="12290" width="15.140625" style="12" customWidth="1"/>
    <col min="12291" max="12291" width="11.28515625" style="12" customWidth="1"/>
    <col min="12292" max="12292" width="8.42578125" style="12" customWidth="1"/>
    <col min="12293" max="12293" width="8.85546875" style="12" customWidth="1"/>
    <col min="12294" max="12294" width="8.42578125" style="12" customWidth="1"/>
    <col min="12295" max="12295" width="7.7109375" style="12" customWidth="1"/>
    <col min="12296" max="12296" width="12.7109375" style="12" customWidth="1"/>
    <col min="12297" max="12297" width="13.42578125" style="12" customWidth="1"/>
    <col min="12298" max="12298" width="11.28515625" style="12" customWidth="1"/>
    <col min="12299" max="12299" width="8" style="12" customWidth="1"/>
    <col min="12300" max="12300" width="12.42578125" style="12" customWidth="1"/>
    <col min="12301" max="12301" width="11.7109375" style="12" customWidth="1"/>
    <col min="12302" max="12302" width="11" style="12" customWidth="1"/>
    <col min="12303" max="12303" width="9" style="12" customWidth="1"/>
    <col min="12304" max="12304" width="11" style="12" customWidth="1"/>
    <col min="12305" max="12305" width="15.42578125" style="12" customWidth="1"/>
    <col min="12306" max="12544" width="9.140625" style="12"/>
    <col min="12545" max="12545" width="3.7109375" style="12" customWidth="1"/>
    <col min="12546" max="12546" width="15.140625" style="12" customWidth="1"/>
    <col min="12547" max="12547" width="11.28515625" style="12" customWidth="1"/>
    <col min="12548" max="12548" width="8.42578125" style="12" customWidth="1"/>
    <col min="12549" max="12549" width="8.85546875" style="12" customWidth="1"/>
    <col min="12550" max="12550" width="8.42578125" style="12" customWidth="1"/>
    <col min="12551" max="12551" width="7.7109375" style="12" customWidth="1"/>
    <col min="12552" max="12552" width="12.7109375" style="12" customWidth="1"/>
    <col min="12553" max="12553" width="13.42578125" style="12" customWidth="1"/>
    <col min="12554" max="12554" width="11.28515625" style="12" customWidth="1"/>
    <col min="12555" max="12555" width="8" style="12" customWidth="1"/>
    <col min="12556" max="12556" width="12.42578125" style="12" customWidth="1"/>
    <col min="12557" max="12557" width="11.7109375" style="12" customWidth="1"/>
    <col min="12558" max="12558" width="11" style="12" customWidth="1"/>
    <col min="12559" max="12559" width="9" style="12" customWidth="1"/>
    <col min="12560" max="12560" width="11" style="12" customWidth="1"/>
    <col min="12561" max="12561" width="15.42578125" style="12" customWidth="1"/>
    <col min="12562" max="12800" width="9.140625" style="12"/>
    <col min="12801" max="12801" width="3.7109375" style="12" customWidth="1"/>
    <col min="12802" max="12802" width="15.140625" style="12" customWidth="1"/>
    <col min="12803" max="12803" width="11.28515625" style="12" customWidth="1"/>
    <col min="12804" max="12804" width="8.42578125" style="12" customWidth="1"/>
    <col min="12805" max="12805" width="8.85546875" style="12" customWidth="1"/>
    <col min="12806" max="12806" width="8.42578125" style="12" customWidth="1"/>
    <col min="12807" max="12807" width="7.7109375" style="12" customWidth="1"/>
    <col min="12808" max="12808" width="12.7109375" style="12" customWidth="1"/>
    <col min="12809" max="12809" width="13.42578125" style="12" customWidth="1"/>
    <col min="12810" max="12810" width="11.28515625" style="12" customWidth="1"/>
    <col min="12811" max="12811" width="8" style="12" customWidth="1"/>
    <col min="12812" max="12812" width="12.42578125" style="12" customWidth="1"/>
    <col min="12813" max="12813" width="11.7109375" style="12" customWidth="1"/>
    <col min="12814" max="12814" width="11" style="12" customWidth="1"/>
    <col min="12815" max="12815" width="9" style="12" customWidth="1"/>
    <col min="12816" max="12816" width="11" style="12" customWidth="1"/>
    <col min="12817" max="12817" width="15.42578125" style="12" customWidth="1"/>
    <col min="12818" max="13056" width="9.140625" style="12"/>
    <col min="13057" max="13057" width="3.7109375" style="12" customWidth="1"/>
    <col min="13058" max="13058" width="15.140625" style="12" customWidth="1"/>
    <col min="13059" max="13059" width="11.28515625" style="12" customWidth="1"/>
    <col min="13060" max="13060" width="8.42578125" style="12" customWidth="1"/>
    <col min="13061" max="13061" width="8.85546875" style="12" customWidth="1"/>
    <col min="13062" max="13062" width="8.42578125" style="12" customWidth="1"/>
    <col min="13063" max="13063" width="7.7109375" style="12" customWidth="1"/>
    <col min="13064" max="13064" width="12.7109375" style="12" customWidth="1"/>
    <col min="13065" max="13065" width="13.42578125" style="12" customWidth="1"/>
    <col min="13066" max="13066" width="11.28515625" style="12" customWidth="1"/>
    <col min="13067" max="13067" width="8" style="12" customWidth="1"/>
    <col min="13068" max="13068" width="12.42578125" style="12" customWidth="1"/>
    <col min="13069" max="13069" width="11.7109375" style="12" customWidth="1"/>
    <col min="13070" max="13070" width="11" style="12" customWidth="1"/>
    <col min="13071" max="13071" width="9" style="12" customWidth="1"/>
    <col min="13072" max="13072" width="11" style="12" customWidth="1"/>
    <col min="13073" max="13073" width="15.42578125" style="12" customWidth="1"/>
    <col min="13074" max="13312" width="9.140625" style="12"/>
    <col min="13313" max="13313" width="3.7109375" style="12" customWidth="1"/>
    <col min="13314" max="13314" width="15.140625" style="12" customWidth="1"/>
    <col min="13315" max="13315" width="11.28515625" style="12" customWidth="1"/>
    <col min="13316" max="13316" width="8.42578125" style="12" customWidth="1"/>
    <col min="13317" max="13317" width="8.85546875" style="12" customWidth="1"/>
    <col min="13318" max="13318" width="8.42578125" style="12" customWidth="1"/>
    <col min="13319" max="13319" width="7.7109375" style="12" customWidth="1"/>
    <col min="13320" max="13320" width="12.7109375" style="12" customWidth="1"/>
    <col min="13321" max="13321" width="13.42578125" style="12" customWidth="1"/>
    <col min="13322" max="13322" width="11.28515625" style="12" customWidth="1"/>
    <col min="13323" max="13323" width="8" style="12" customWidth="1"/>
    <col min="13324" max="13324" width="12.42578125" style="12" customWidth="1"/>
    <col min="13325" max="13325" width="11.7109375" style="12" customWidth="1"/>
    <col min="13326" max="13326" width="11" style="12" customWidth="1"/>
    <col min="13327" max="13327" width="9" style="12" customWidth="1"/>
    <col min="13328" max="13328" width="11" style="12" customWidth="1"/>
    <col min="13329" max="13329" width="15.42578125" style="12" customWidth="1"/>
    <col min="13330" max="13568" width="9.140625" style="12"/>
    <col min="13569" max="13569" width="3.7109375" style="12" customWidth="1"/>
    <col min="13570" max="13570" width="15.140625" style="12" customWidth="1"/>
    <col min="13571" max="13571" width="11.28515625" style="12" customWidth="1"/>
    <col min="13572" max="13572" width="8.42578125" style="12" customWidth="1"/>
    <col min="13573" max="13573" width="8.85546875" style="12" customWidth="1"/>
    <col min="13574" max="13574" width="8.42578125" style="12" customWidth="1"/>
    <col min="13575" max="13575" width="7.7109375" style="12" customWidth="1"/>
    <col min="13576" max="13576" width="12.7109375" style="12" customWidth="1"/>
    <col min="13577" max="13577" width="13.42578125" style="12" customWidth="1"/>
    <col min="13578" max="13578" width="11.28515625" style="12" customWidth="1"/>
    <col min="13579" max="13579" width="8" style="12" customWidth="1"/>
    <col min="13580" max="13580" width="12.42578125" style="12" customWidth="1"/>
    <col min="13581" max="13581" width="11.7109375" style="12" customWidth="1"/>
    <col min="13582" max="13582" width="11" style="12" customWidth="1"/>
    <col min="13583" max="13583" width="9" style="12" customWidth="1"/>
    <col min="13584" max="13584" width="11" style="12" customWidth="1"/>
    <col min="13585" max="13585" width="15.42578125" style="12" customWidth="1"/>
    <col min="13586" max="13824" width="9.140625" style="12"/>
    <col min="13825" max="13825" width="3.7109375" style="12" customWidth="1"/>
    <col min="13826" max="13826" width="15.140625" style="12" customWidth="1"/>
    <col min="13827" max="13827" width="11.28515625" style="12" customWidth="1"/>
    <col min="13828" max="13828" width="8.42578125" style="12" customWidth="1"/>
    <col min="13829" max="13829" width="8.85546875" style="12" customWidth="1"/>
    <col min="13830" max="13830" width="8.42578125" style="12" customWidth="1"/>
    <col min="13831" max="13831" width="7.7109375" style="12" customWidth="1"/>
    <col min="13832" max="13832" width="12.7109375" style="12" customWidth="1"/>
    <col min="13833" max="13833" width="13.42578125" style="12" customWidth="1"/>
    <col min="13834" max="13834" width="11.28515625" style="12" customWidth="1"/>
    <col min="13835" max="13835" width="8" style="12" customWidth="1"/>
    <col min="13836" max="13836" width="12.42578125" style="12" customWidth="1"/>
    <col min="13837" max="13837" width="11.7109375" style="12" customWidth="1"/>
    <col min="13838" max="13838" width="11" style="12" customWidth="1"/>
    <col min="13839" max="13839" width="9" style="12" customWidth="1"/>
    <col min="13840" max="13840" width="11" style="12" customWidth="1"/>
    <col min="13841" max="13841" width="15.42578125" style="12" customWidth="1"/>
    <col min="13842" max="14080" width="9.140625" style="12"/>
    <col min="14081" max="14081" width="3.7109375" style="12" customWidth="1"/>
    <col min="14082" max="14082" width="15.140625" style="12" customWidth="1"/>
    <col min="14083" max="14083" width="11.28515625" style="12" customWidth="1"/>
    <col min="14084" max="14084" width="8.42578125" style="12" customWidth="1"/>
    <col min="14085" max="14085" width="8.85546875" style="12" customWidth="1"/>
    <col min="14086" max="14086" width="8.42578125" style="12" customWidth="1"/>
    <col min="14087" max="14087" width="7.7109375" style="12" customWidth="1"/>
    <col min="14088" max="14088" width="12.7109375" style="12" customWidth="1"/>
    <col min="14089" max="14089" width="13.42578125" style="12" customWidth="1"/>
    <col min="14090" max="14090" width="11.28515625" style="12" customWidth="1"/>
    <col min="14091" max="14091" width="8" style="12" customWidth="1"/>
    <col min="14092" max="14092" width="12.42578125" style="12" customWidth="1"/>
    <col min="14093" max="14093" width="11.7109375" style="12" customWidth="1"/>
    <col min="14094" max="14094" width="11" style="12" customWidth="1"/>
    <col min="14095" max="14095" width="9" style="12" customWidth="1"/>
    <col min="14096" max="14096" width="11" style="12" customWidth="1"/>
    <col min="14097" max="14097" width="15.42578125" style="12" customWidth="1"/>
    <col min="14098" max="14336" width="9.140625" style="12"/>
    <col min="14337" max="14337" width="3.7109375" style="12" customWidth="1"/>
    <col min="14338" max="14338" width="15.140625" style="12" customWidth="1"/>
    <col min="14339" max="14339" width="11.28515625" style="12" customWidth="1"/>
    <col min="14340" max="14340" width="8.42578125" style="12" customWidth="1"/>
    <col min="14341" max="14341" width="8.85546875" style="12" customWidth="1"/>
    <col min="14342" max="14342" width="8.42578125" style="12" customWidth="1"/>
    <col min="14343" max="14343" width="7.7109375" style="12" customWidth="1"/>
    <col min="14344" max="14344" width="12.7109375" style="12" customWidth="1"/>
    <col min="14345" max="14345" width="13.42578125" style="12" customWidth="1"/>
    <col min="14346" max="14346" width="11.28515625" style="12" customWidth="1"/>
    <col min="14347" max="14347" width="8" style="12" customWidth="1"/>
    <col min="14348" max="14348" width="12.42578125" style="12" customWidth="1"/>
    <col min="14349" max="14349" width="11.7109375" style="12" customWidth="1"/>
    <col min="14350" max="14350" width="11" style="12" customWidth="1"/>
    <col min="14351" max="14351" width="9" style="12" customWidth="1"/>
    <col min="14352" max="14352" width="11" style="12" customWidth="1"/>
    <col min="14353" max="14353" width="15.42578125" style="12" customWidth="1"/>
    <col min="14354" max="14592" width="9.140625" style="12"/>
    <col min="14593" max="14593" width="3.7109375" style="12" customWidth="1"/>
    <col min="14594" max="14594" width="15.140625" style="12" customWidth="1"/>
    <col min="14595" max="14595" width="11.28515625" style="12" customWidth="1"/>
    <col min="14596" max="14596" width="8.42578125" style="12" customWidth="1"/>
    <col min="14597" max="14597" width="8.85546875" style="12" customWidth="1"/>
    <col min="14598" max="14598" width="8.42578125" style="12" customWidth="1"/>
    <col min="14599" max="14599" width="7.7109375" style="12" customWidth="1"/>
    <col min="14600" max="14600" width="12.7109375" style="12" customWidth="1"/>
    <col min="14601" max="14601" width="13.42578125" style="12" customWidth="1"/>
    <col min="14602" max="14602" width="11.28515625" style="12" customWidth="1"/>
    <col min="14603" max="14603" width="8" style="12" customWidth="1"/>
    <col min="14604" max="14604" width="12.42578125" style="12" customWidth="1"/>
    <col min="14605" max="14605" width="11.7109375" style="12" customWidth="1"/>
    <col min="14606" max="14606" width="11" style="12" customWidth="1"/>
    <col min="14607" max="14607" width="9" style="12" customWidth="1"/>
    <col min="14608" max="14608" width="11" style="12" customWidth="1"/>
    <col min="14609" max="14609" width="15.42578125" style="12" customWidth="1"/>
    <col min="14610" max="14848" width="9.140625" style="12"/>
    <col min="14849" max="14849" width="3.7109375" style="12" customWidth="1"/>
    <col min="14850" max="14850" width="15.140625" style="12" customWidth="1"/>
    <col min="14851" max="14851" width="11.28515625" style="12" customWidth="1"/>
    <col min="14852" max="14852" width="8.42578125" style="12" customWidth="1"/>
    <col min="14853" max="14853" width="8.85546875" style="12" customWidth="1"/>
    <col min="14854" max="14854" width="8.42578125" style="12" customWidth="1"/>
    <col min="14855" max="14855" width="7.7109375" style="12" customWidth="1"/>
    <col min="14856" max="14856" width="12.7109375" style="12" customWidth="1"/>
    <col min="14857" max="14857" width="13.42578125" style="12" customWidth="1"/>
    <col min="14858" max="14858" width="11.28515625" style="12" customWidth="1"/>
    <col min="14859" max="14859" width="8" style="12" customWidth="1"/>
    <col min="14860" max="14860" width="12.42578125" style="12" customWidth="1"/>
    <col min="14861" max="14861" width="11.7109375" style="12" customWidth="1"/>
    <col min="14862" max="14862" width="11" style="12" customWidth="1"/>
    <col min="14863" max="14863" width="9" style="12" customWidth="1"/>
    <col min="14864" max="14864" width="11" style="12" customWidth="1"/>
    <col min="14865" max="14865" width="15.42578125" style="12" customWidth="1"/>
    <col min="14866" max="15104" width="9.140625" style="12"/>
    <col min="15105" max="15105" width="3.7109375" style="12" customWidth="1"/>
    <col min="15106" max="15106" width="15.140625" style="12" customWidth="1"/>
    <col min="15107" max="15107" width="11.28515625" style="12" customWidth="1"/>
    <col min="15108" max="15108" width="8.42578125" style="12" customWidth="1"/>
    <col min="15109" max="15109" width="8.85546875" style="12" customWidth="1"/>
    <col min="15110" max="15110" width="8.42578125" style="12" customWidth="1"/>
    <col min="15111" max="15111" width="7.7109375" style="12" customWidth="1"/>
    <col min="15112" max="15112" width="12.7109375" style="12" customWidth="1"/>
    <col min="15113" max="15113" width="13.42578125" style="12" customWidth="1"/>
    <col min="15114" max="15114" width="11.28515625" style="12" customWidth="1"/>
    <col min="15115" max="15115" width="8" style="12" customWidth="1"/>
    <col min="15116" max="15116" width="12.42578125" style="12" customWidth="1"/>
    <col min="15117" max="15117" width="11.7109375" style="12" customWidth="1"/>
    <col min="15118" max="15118" width="11" style="12" customWidth="1"/>
    <col min="15119" max="15119" width="9" style="12" customWidth="1"/>
    <col min="15120" max="15120" width="11" style="12" customWidth="1"/>
    <col min="15121" max="15121" width="15.42578125" style="12" customWidth="1"/>
    <col min="15122" max="15360" width="9.140625" style="12"/>
    <col min="15361" max="15361" width="3.7109375" style="12" customWidth="1"/>
    <col min="15362" max="15362" width="15.140625" style="12" customWidth="1"/>
    <col min="15363" max="15363" width="11.28515625" style="12" customWidth="1"/>
    <col min="15364" max="15364" width="8.42578125" style="12" customWidth="1"/>
    <col min="15365" max="15365" width="8.85546875" style="12" customWidth="1"/>
    <col min="15366" max="15366" width="8.42578125" style="12" customWidth="1"/>
    <col min="15367" max="15367" width="7.7109375" style="12" customWidth="1"/>
    <col min="15368" max="15368" width="12.7109375" style="12" customWidth="1"/>
    <col min="15369" max="15369" width="13.42578125" style="12" customWidth="1"/>
    <col min="15370" max="15370" width="11.28515625" style="12" customWidth="1"/>
    <col min="15371" max="15371" width="8" style="12" customWidth="1"/>
    <col min="15372" max="15372" width="12.42578125" style="12" customWidth="1"/>
    <col min="15373" max="15373" width="11.7109375" style="12" customWidth="1"/>
    <col min="15374" max="15374" width="11" style="12" customWidth="1"/>
    <col min="15375" max="15375" width="9" style="12" customWidth="1"/>
    <col min="15376" max="15376" width="11" style="12" customWidth="1"/>
    <col min="15377" max="15377" width="15.42578125" style="12" customWidth="1"/>
    <col min="15378" max="15616" width="9.140625" style="12"/>
    <col min="15617" max="15617" width="3.7109375" style="12" customWidth="1"/>
    <col min="15618" max="15618" width="15.140625" style="12" customWidth="1"/>
    <col min="15619" max="15619" width="11.28515625" style="12" customWidth="1"/>
    <col min="15620" max="15620" width="8.42578125" style="12" customWidth="1"/>
    <col min="15621" max="15621" width="8.85546875" style="12" customWidth="1"/>
    <col min="15622" max="15622" width="8.42578125" style="12" customWidth="1"/>
    <col min="15623" max="15623" width="7.7109375" style="12" customWidth="1"/>
    <col min="15624" max="15624" width="12.7109375" style="12" customWidth="1"/>
    <col min="15625" max="15625" width="13.42578125" style="12" customWidth="1"/>
    <col min="15626" max="15626" width="11.28515625" style="12" customWidth="1"/>
    <col min="15627" max="15627" width="8" style="12" customWidth="1"/>
    <col min="15628" max="15628" width="12.42578125" style="12" customWidth="1"/>
    <col min="15629" max="15629" width="11.7109375" style="12" customWidth="1"/>
    <col min="15630" max="15630" width="11" style="12" customWidth="1"/>
    <col min="15631" max="15631" width="9" style="12" customWidth="1"/>
    <col min="15632" max="15632" width="11" style="12" customWidth="1"/>
    <col min="15633" max="15633" width="15.42578125" style="12" customWidth="1"/>
    <col min="15634" max="15872" width="9.140625" style="12"/>
    <col min="15873" max="15873" width="3.7109375" style="12" customWidth="1"/>
    <col min="15874" max="15874" width="15.140625" style="12" customWidth="1"/>
    <col min="15875" max="15875" width="11.28515625" style="12" customWidth="1"/>
    <col min="15876" max="15876" width="8.42578125" style="12" customWidth="1"/>
    <col min="15877" max="15877" width="8.85546875" style="12" customWidth="1"/>
    <col min="15878" max="15878" width="8.42578125" style="12" customWidth="1"/>
    <col min="15879" max="15879" width="7.7109375" style="12" customWidth="1"/>
    <col min="15880" max="15880" width="12.7109375" style="12" customWidth="1"/>
    <col min="15881" max="15881" width="13.42578125" style="12" customWidth="1"/>
    <col min="15882" max="15882" width="11.28515625" style="12" customWidth="1"/>
    <col min="15883" max="15883" width="8" style="12" customWidth="1"/>
    <col min="15884" max="15884" width="12.42578125" style="12" customWidth="1"/>
    <col min="15885" max="15885" width="11.7109375" style="12" customWidth="1"/>
    <col min="15886" max="15886" width="11" style="12" customWidth="1"/>
    <col min="15887" max="15887" width="9" style="12" customWidth="1"/>
    <col min="15888" max="15888" width="11" style="12" customWidth="1"/>
    <col min="15889" max="15889" width="15.42578125" style="12" customWidth="1"/>
    <col min="15890" max="16128" width="9.140625" style="12"/>
    <col min="16129" max="16129" width="3.7109375" style="12" customWidth="1"/>
    <col min="16130" max="16130" width="15.140625" style="12" customWidth="1"/>
    <col min="16131" max="16131" width="11.28515625" style="12" customWidth="1"/>
    <col min="16132" max="16132" width="8.42578125" style="12" customWidth="1"/>
    <col min="16133" max="16133" width="8.85546875" style="12" customWidth="1"/>
    <col min="16134" max="16134" width="8.42578125" style="12" customWidth="1"/>
    <col min="16135" max="16135" width="7.7109375" style="12" customWidth="1"/>
    <col min="16136" max="16136" width="12.7109375" style="12" customWidth="1"/>
    <col min="16137" max="16137" width="13.42578125" style="12" customWidth="1"/>
    <col min="16138" max="16138" width="11.28515625" style="12" customWidth="1"/>
    <col min="16139" max="16139" width="8" style="12" customWidth="1"/>
    <col min="16140" max="16140" width="12.42578125" style="12" customWidth="1"/>
    <col min="16141" max="16141" width="11.7109375" style="12" customWidth="1"/>
    <col min="16142" max="16142" width="11" style="12" customWidth="1"/>
    <col min="16143" max="16143" width="9" style="12" customWidth="1"/>
    <col min="16144" max="16144" width="11" style="12" customWidth="1"/>
    <col min="16145" max="16145" width="15.42578125" style="12" customWidth="1"/>
    <col min="16146" max="16384" width="9.140625" style="12"/>
  </cols>
  <sheetData>
    <row r="1" spans="1:17" ht="2.25" customHeight="1">
      <c r="Q1" s="13"/>
    </row>
    <row r="2" spans="1:17">
      <c r="Q2" s="18" t="s">
        <v>46</v>
      </c>
    </row>
    <row r="3" spans="1:17" ht="15" customHeight="1">
      <c r="A3" s="199" t="s">
        <v>47</v>
      </c>
      <c r="B3" s="199"/>
      <c r="C3" s="199"/>
      <c r="D3" s="199"/>
      <c r="E3" s="199"/>
      <c r="F3" s="199"/>
      <c r="G3" s="199"/>
      <c r="H3" s="199"/>
      <c r="I3" s="199"/>
      <c r="J3" s="199"/>
      <c r="K3" s="199"/>
      <c r="L3" s="199"/>
      <c r="M3" s="199"/>
      <c r="N3" s="199"/>
      <c r="O3" s="199"/>
      <c r="P3" s="199"/>
      <c r="Q3" s="199"/>
    </row>
    <row r="5" spans="1:17" ht="86.25" customHeight="1">
      <c r="A5" s="41" t="s">
        <v>20</v>
      </c>
      <c r="B5" s="41" t="s">
        <v>57</v>
      </c>
      <c r="C5" s="14" t="s">
        <v>29</v>
      </c>
      <c r="D5" s="14" t="s">
        <v>30</v>
      </c>
      <c r="E5" s="14" t="s">
        <v>31</v>
      </c>
      <c r="F5" s="14" t="s">
        <v>58</v>
      </c>
      <c r="G5" s="14" t="s">
        <v>32</v>
      </c>
      <c r="H5" s="14" t="s">
        <v>33</v>
      </c>
      <c r="I5" s="15" t="s">
        <v>34</v>
      </c>
      <c r="J5" s="16" t="s">
        <v>59</v>
      </c>
      <c r="K5" s="14" t="s">
        <v>35</v>
      </c>
      <c r="L5" s="15" t="s">
        <v>36</v>
      </c>
      <c r="M5" s="15" t="s">
        <v>37</v>
      </c>
      <c r="N5" s="14" t="s">
        <v>60</v>
      </c>
      <c r="O5" s="14" t="s">
        <v>61</v>
      </c>
      <c r="P5" s="14" t="s">
        <v>62</v>
      </c>
      <c r="Q5" s="14" t="s">
        <v>38</v>
      </c>
    </row>
    <row r="6" spans="1:17" ht="14.25" customHeight="1">
      <c r="A6" s="191"/>
      <c r="B6" s="200" t="s">
        <v>49</v>
      </c>
      <c r="C6" s="195"/>
      <c r="D6" s="195"/>
      <c r="E6" s="195"/>
      <c r="F6" s="195"/>
      <c r="G6" s="36" t="s">
        <v>4</v>
      </c>
      <c r="H6" s="26">
        <f>H7+H8+H9+H10</f>
        <v>169783.69999999998</v>
      </c>
      <c r="I6" s="26">
        <f>I7+I8+I9</f>
        <v>169783.69999999998</v>
      </c>
      <c r="J6" s="63">
        <f>SUM(J7:J10)</f>
        <v>483057.58999999997</v>
      </c>
      <c r="K6" s="26">
        <f>SUM(K7:K10)</f>
        <v>81493.01999999999</v>
      </c>
      <c r="L6" s="26">
        <f>SUM(L7:L10)</f>
        <v>81493.01999999999</v>
      </c>
      <c r="M6" s="26">
        <v>0</v>
      </c>
      <c r="N6" s="17">
        <f>L6/J6</f>
        <v>0.16870249363021084</v>
      </c>
      <c r="O6" s="187"/>
      <c r="P6" s="186"/>
      <c r="Q6" s="187"/>
    </row>
    <row r="7" spans="1:17" ht="14.25" customHeight="1">
      <c r="A7" s="192"/>
      <c r="B7" s="201"/>
      <c r="C7" s="195"/>
      <c r="D7" s="195"/>
      <c r="E7" s="195"/>
      <c r="F7" s="195"/>
      <c r="G7" s="36" t="s">
        <v>39</v>
      </c>
      <c r="H7" s="26">
        <f>H17+H22+H27</f>
        <v>44135.4</v>
      </c>
      <c r="I7" s="26">
        <f>I12+I17+I22+I27</f>
        <v>44135.4</v>
      </c>
      <c r="J7" s="63">
        <f>J12</f>
        <v>176148.9</v>
      </c>
      <c r="K7" s="26">
        <f>K12</f>
        <v>43728.33</v>
      </c>
      <c r="L7" s="26">
        <f>L12</f>
        <v>43728.33</v>
      </c>
      <c r="M7" s="26">
        <f>M12</f>
        <v>0</v>
      </c>
      <c r="N7" s="17">
        <f t="shared" ref="N7:N22" si="0">L7/J7</f>
        <v>0.24824639835956969</v>
      </c>
      <c r="O7" s="187"/>
      <c r="P7" s="134"/>
      <c r="Q7" s="187"/>
    </row>
    <row r="8" spans="1:17" ht="14.25" customHeight="1">
      <c r="A8" s="192"/>
      <c r="B8" s="201"/>
      <c r="C8" s="195"/>
      <c r="D8" s="195"/>
      <c r="E8" s="195"/>
      <c r="F8" s="195"/>
      <c r="G8" s="36" t="s">
        <v>40</v>
      </c>
      <c r="H8" s="26">
        <f>H13+H18+H23+H28</f>
        <v>120546.4</v>
      </c>
      <c r="I8" s="26">
        <f>I13+I18+I23+I28</f>
        <v>120546.4</v>
      </c>
      <c r="J8" s="26">
        <f t="shared" ref="J8:M10" si="1">J13</f>
        <v>278408.59000000003</v>
      </c>
      <c r="K8" s="26">
        <f t="shared" si="1"/>
        <v>33176.379999999997</v>
      </c>
      <c r="L8" s="26">
        <f t="shared" si="1"/>
        <v>33176.379999999997</v>
      </c>
      <c r="M8" s="26">
        <f t="shared" si="1"/>
        <v>0</v>
      </c>
      <c r="N8" s="17">
        <f t="shared" si="0"/>
        <v>0.11916435480672487</v>
      </c>
      <c r="O8" s="187"/>
      <c r="P8" s="134"/>
      <c r="Q8" s="187"/>
    </row>
    <row r="9" spans="1:17" ht="14.25" customHeight="1">
      <c r="A9" s="192"/>
      <c r="B9" s="201"/>
      <c r="C9" s="195"/>
      <c r="D9" s="195"/>
      <c r="E9" s="195"/>
      <c r="F9" s="195"/>
      <c r="G9" s="36" t="s">
        <v>7</v>
      </c>
      <c r="H9" s="26">
        <f>H14+H19+H24+H29</f>
        <v>5101.8999999999996</v>
      </c>
      <c r="I9" s="26">
        <f>I14+I19+I24+I29</f>
        <v>5101.8999999999996</v>
      </c>
      <c r="J9" s="26">
        <f t="shared" si="1"/>
        <v>28500.1</v>
      </c>
      <c r="K9" s="26">
        <f t="shared" si="1"/>
        <v>4588.3100000000004</v>
      </c>
      <c r="L9" s="26">
        <f t="shared" si="1"/>
        <v>4588.3100000000004</v>
      </c>
      <c r="M9" s="26">
        <f t="shared" si="1"/>
        <v>0</v>
      </c>
      <c r="N9" s="17">
        <f t="shared" si="0"/>
        <v>0.16099276844642652</v>
      </c>
      <c r="O9" s="187"/>
      <c r="P9" s="134"/>
      <c r="Q9" s="187"/>
    </row>
    <row r="10" spans="1:17" ht="15.75" customHeight="1">
      <c r="A10" s="193"/>
      <c r="B10" s="202"/>
      <c r="C10" s="195"/>
      <c r="D10" s="195"/>
      <c r="E10" s="195"/>
      <c r="F10" s="195"/>
      <c r="G10" s="36" t="s">
        <v>8</v>
      </c>
      <c r="H10" s="26">
        <v>0</v>
      </c>
      <c r="I10" s="26">
        <v>0</v>
      </c>
      <c r="J10" s="26">
        <f t="shared" si="1"/>
        <v>0</v>
      </c>
      <c r="K10" s="26">
        <f t="shared" si="1"/>
        <v>0</v>
      </c>
      <c r="L10" s="26">
        <f t="shared" si="1"/>
        <v>0</v>
      </c>
      <c r="M10" s="26">
        <f t="shared" si="1"/>
        <v>0</v>
      </c>
      <c r="N10" s="17">
        <v>0</v>
      </c>
      <c r="O10" s="187"/>
      <c r="P10" s="134"/>
      <c r="Q10" s="187"/>
    </row>
    <row r="11" spans="1:17" ht="14.25" customHeight="1">
      <c r="A11" s="191"/>
      <c r="B11" s="194" t="s">
        <v>188</v>
      </c>
      <c r="C11" s="195"/>
      <c r="D11" s="195"/>
      <c r="E11" s="100"/>
      <c r="F11" s="195"/>
      <c r="G11" s="36" t="s">
        <v>4</v>
      </c>
      <c r="H11" s="26">
        <v>0</v>
      </c>
      <c r="I11" s="26">
        <v>0</v>
      </c>
      <c r="J11" s="63">
        <f>SUM(J12:J15)</f>
        <v>483057.58999999997</v>
      </c>
      <c r="K11" s="26">
        <f>SUM(K12:K15)</f>
        <v>81493.01999999999</v>
      </c>
      <c r="L11" s="26">
        <f>SUM(L12:L15)</f>
        <v>81493.01999999999</v>
      </c>
      <c r="M11" s="26">
        <v>0</v>
      </c>
      <c r="N11" s="17">
        <f t="shared" si="0"/>
        <v>0.16870249363021084</v>
      </c>
      <c r="O11" s="187"/>
      <c r="P11" s="186"/>
      <c r="Q11" s="187"/>
    </row>
    <row r="12" spans="1:17" ht="14.25" customHeight="1">
      <c r="A12" s="192"/>
      <c r="B12" s="194"/>
      <c r="C12" s="195"/>
      <c r="D12" s="195"/>
      <c r="E12" s="101"/>
      <c r="F12" s="195"/>
      <c r="G12" s="36" t="s">
        <v>39</v>
      </c>
      <c r="H12" s="26">
        <v>0</v>
      </c>
      <c r="I12" s="26">
        <v>0</v>
      </c>
      <c r="J12" s="63">
        <f>J17+J22+J27</f>
        <v>176148.9</v>
      </c>
      <c r="K12" s="26">
        <f>K17+K22+K27</f>
        <v>43728.33</v>
      </c>
      <c r="L12" s="26">
        <f>L17+L22+L27</f>
        <v>43728.33</v>
      </c>
      <c r="M12" s="26">
        <f>M17+M22+M27</f>
        <v>0</v>
      </c>
      <c r="N12" s="17">
        <f t="shared" si="0"/>
        <v>0.24824639835956969</v>
      </c>
      <c r="O12" s="187"/>
      <c r="P12" s="134"/>
      <c r="Q12" s="187"/>
    </row>
    <row r="13" spans="1:17" ht="14.25" customHeight="1">
      <c r="A13" s="192"/>
      <c r="B13" s="194"/>
      <c r="C13" s="195"/>
      <c r="D13" s="195"/>
      <c r="E13" s="101"/>
      <c r="F13" s="195"/>
      <c r="G13" s="36" t="s">
        <v>40</v>
      </c>
      <c r="H13" s="26">
        <v>0</v>
      </c>
      <c r="I13" s="26">
        <v>0</v>
      </c>
      <c r="J13" s="26">
        <f t="shared" ref="J13:M15" si="2">J18+J23+J28</f>
        <v>278408.59000000003</v>
      </c>
      <c r="K13" s="26">
        <f t="shared" si="2"/>
        <v>33176.379999999997</v>
      </c>
      <c r="L13" s="26">
        <f t="shared" si="2"/>
        <v>33176.379999999997</v>
      </c>
      <c r="M13" s="26">
        <f t="shared" si="2"/>
        <v>0</v>
      </c>
      <c r="N13" s="17">
        <f t="shared" si="0"/>
        <v>0.11916435480672487</v>
      </c>
      <c r="O13" s="187"/>
      <c r="P13" s="134"/>
      <c r="Q13" s="187"/>
    </row>
    <row r="14" spans="1:17" ht="14.25" customHeight="1">
      <c r="A14" s="192"/>
      <c r="B14" s="194"/>
      <c r="C14" s="195"/>
      <c r="D14" s="195"/>
      <c r="E14" s="101"/>
      <c r="F14" s="195"/>
      <c r="G14" s="36" t="s">
        <v>7</v>
      </c>
      <c r="H14" s="26">
        <v>0</v>
      </c>
      <c r="I14" s="26">
        <v>0</v>
      </c>
      <c r="J14" s="26">
        <f t="shared" si="2"/>
        <v>28500.1</v>
      </c>
      <c r="K14" s="26">
        <f t="shared" si="2"/>
        <v>4588.3100000000004</v>
      </c>
      <c r="L14" s="26">
        <f t="shared" si="2"/>
        <v>4588.3100000000004</v>
      </c>
      <c r="M14" s="26">
        <f t="shared" si="2"/>
        <v>0</v>
      </c>
      <c r="N14" s="17">
        <f t="shared" si="0"/>
        <v>0.16099276844642652</v>
      </c>
      <c r="O14" s="187"/>
      <c r="P14" s="134"/>
      <c r="Q14" s="187"/>
    </row>
    <row r="15" spans="1:17" ht="19.5" customHeight="1">
      <c r="A15" s="193"/>
      <c r="B15" s="194"/>
      <c r="C15" s="195"/>
      <c r="D15" s="195"/>
      <c r="E15" s="102"/>
      <c r="F15" s="195"/>
      <c r="G15" s="36" t="s">
        <v>8</v>
      </c>
      <c r="H15" s="26">
        <v>0</v>
      </c>
      <c r="I15" s="26">
        <v>0</v>
      </c>
      <c r="J15" s="26">
        <f t="shared" si="2"/>
        <v>0</v>
      </c>
      <c r="K15" s="26">
        <f t="shared" si="2"/>
        <v>0</v>
      </c>
      <c r="L15" s="26">
        <f t="shared" si="2"/>
        <v>0</v>
      </c>
      <c r="M15" s="26">
        <f t="shared" si="2"/>
        <v>0</v>
      </c>
      <c r="N15" s="17">
        <v>0</v>
      </c>
      <c r="O15" s="187"/>
      <c r="P15" s="134"/>
      <c r="Q15" s="187"/>
    </row>
    <row r="16" spans="1:17" ht="16.5" customHeight="1">
      <c r="A16" s="196" t="s">
        <v>11</v>
      </c>
      <c r="B16" s="73" t="s">
        <v>199</v>
      </c>
      <c r="C16" s="75" t="s">
        <v>305</v>
      </c>
      <c r="D16" s="75" t="s">
        <v>306</v>
      </c>
      <c r="E16" s="78" t="s">
        <v>307</v>
      </c>
      <c r="F16" s="78" t="s">
        <v>308</v>
      </c>
      <c r="G16" s="27" t="s">
        <v>4</v>
      </c>
      <c r="H16" s="26">
        <v>0</v>
      </c>
      <c r="I16" s="26">
        <v>0</v>
      </c>
      <c r="J16" s="26">
        <f>SUM(J17:J20)</f>
        <v>99952.590000000011</v>
      </c>
      <c r="K16" s="26">
        <f>SUM(K17:K20)</f>
        <v>0</v>
      </c>
      <c r="L16" s="26">
        <f>SUM(L17:L20)</f>
        <v>0</v>
      </c>
      <c r="M16" s="26">
        <v>0</v>
      </c>
      <c r="N16" s="17">
        <f t="shared" si="0"/>
        <v>0</v>
      </c>
      <c r="O16" s="188">
        <v>0</v>
      </c>
      <c r="P16" s="186">
        <v>99952.59</v>
      </c>
      <c r="Q16" s="74" t="s">
        <v>217</v>
      </c>
    </row>
    <row r="17" spans="1:17" ht="16.5" customHeight="1">
      <c r="A17" s="197"/>
      <c r="B17" s="135"/>
      <c r="C17" s="134"/>
      <c r="D17" s="134"/>
      <c r="E17" s="189"/>
      <c r="F17" s="189"/>
      <c r="G17" s="27" t="s">
        <v>39</v>
      </c>
      <c r="H17" s="26">
        <v>0</v>
      </c>
      <c r="I17" s="26">
        <v>0</v>
      </c>
      <c r="J17" s="63">
        <v>2498.8000000000002</v>
      </c>
      <c r="K17" s="26">
        <v>0</v>
      </c>
      <c r="L17" s="26">
        <v>0</v>
      </c>
      <c r="M17" s="26">
        <v>0</v>
      </c>
      <c r="N17" s="17">
        <f t="shared" si="0"/>
        <v>0</v>
      </c>
      <c r="O17" s="189"/>
      <c r="P17" s="134"/>
      <c r="Q17" s="74"/>
    </row>
    <row r="18" spans="1:17" ht="16.5" customHeight="1">
      <c r="A18" s="197"/>
      <c r="B18" s="135"/>
      <c r="C18" s="134"/>
      <c r="D18" s="134"/>
      <c r="E18" s="189"/>
      <c r="F18" s="189"/>
      <c r="G18" s="27" t="s">
        <v>40</v>
      </c>
      <c r="H18" s="26">
        <v>0</v>
      </c>
      <c r="I18" s="26">
        <v>0</v>
      </c>
      <c r="J18" s="63">
        <v>94954.99</v>
      </c>
      <c r="K18" s="26">
        <v>0</v>
      </c>
      <c r="L18" s="26">
        <v>0</v>
      </c>
      <c r="M18" s="26">
        <v>0</v>
      </c>
      <c r="N18" s="17">
        <v>0</v>
      </c>
      <c r="O18" s="189"/>
      <c r="P18" s="134"/>
      <c r="Q18" s="74"/>
    </row>
    <row r="19" spans="1:17" ht="16.5" customHeight="1">
      <c r="A19" s="197"/>
      <c r="B19" s="135"/>
      <c r="C19" s="134"/>
      <c r="D19" s="134"/>
      <c r="E19" s="189"/>
      <c r="F19" s="189"/>
      <c r="G19" s="27" t="s">
        <v>7</v>
      </c>
      <c r="H19" s="26">
        <v>0</v>
      </c>
      <c r="I19" s="26">
        <v>0</v>
      </c>
      <c r="J19" s="26">
        <v>2498.8000000000002</v>
      </c>
      <c r="K19" s="26">
        <v>0</v>
      </c>
      <c r="L19" s="26">
        <v>0</v>
      </c>
      <c r="M19" s="26">
        <v>0</v>
      </c>
      <c r="N19" s="17">
        <v>0</v>
      </c>
      <c r="O19" s="189"/>
      <c r="P19" s="134"/>
      <c r="Q19" s="74"/>
    </row>
    <row r="20" spans="1:17" ht="199.5" customHeight="1">
      <c r="A20" s="198"/>
      <c r="B20" s="135"/>
      <c r="C20" s="134"/>
      <c r="D20" s="134"/>
      <c r="E20" s="190"/>
      <c r="F20" s="190"/>
      <c r="G20" s="25" t="s">
        <v>8</v>
      </c>
      <c r="H20" s="26">
        <v>0</v>
      </c>
      <c r="I20" s="26">
        <v>0</v>
      </c>
      <c r="J20" s="26">
        <v>0</v>
      </c>
      <c r="K20" s="26">
        <v>0</v>
      </c>
      <c r="L20" s="26">
        <v>0</v>
      </c>
      <c r="M20" s="26">
        <v>0</v>
      </c>
      <c r="N20" s="17">
        <v>0</v>
      </c>
      <c r="O20" s="190"/>
      <c r="P20" s="134"/>
      <c r="Q20" s="74"/>
    </row>
    <row r="21" spans="1:17" ht="22.5" customHeight="1">
      <c r="A21" s="196" t="s">
        <v>12</v>
      </c>
      <c r="B21" s="73" t="s">
        <v>309</v>
      </c>
      <c r="C21" s="75" t="s">
        <v>310</v>
      </c>
      <c r="D21" s="75" t="s">
        <v>215</v>
      </c>
      <c r="E21" s="78" t="s">
        <v>316</v>
      </c>
      <c r="F21" s="78" t="s">
        <v>317</v>
      </c>
      <c r="G21" s="25" t="s">
        <v>4</v>
      </c>
      <c r="H21" s="26">
        <f>H22+H23</f>
        <v>119084.5</v>
      </c>
      <c r="I21" s="26">
        <f>I22+I23</f>
        <v>119084.5</v>
      </c>
      <c r="J21" s="26">
        <f>SUM(J22:J25)</f>
        <v>50451.4</v>
      </c>
      <c r="K21" s="20">
        <f>K22</f>
        <v>22791.34</v>
      </c>
      <c r="L21" s="20">
        <f>L22</f>
        <v>22791.34</v>
      </c>
      <c r="M21" s="26">
        <v>0</v>
      </c>
      <c r="N21" s="17">
        <f t="shared" si="0"/>
        <v>0.45174841530661192</v>
      </c>
      <c r="O21" s="188">
        <v>0.84899999999999998</v>
      </c>
      <c r="P21" s="203">
        <v>27660.06</v>
      </c>
      <c r="Q21" s="73" t="s">
        <v>311</v>
      </c>
    </row>
    <row r="22" spans="1:17" ht="22.5" customHeight="1">
      <c r="A22" s="197"/>
      <c r="B22" s="135"/>
      <c r="C22" s="134"/>
      <c r="D22" s="134"/>
      <c r="E22" s="189"/>
      <c r="F22" s="189"/>
      <c r="G22" s="25" t="s">
        <v>39</v>
      </c>
      <c r="H22" s="26">
        <v>34534.5</v>
      </c>
      <c r="I22" s="26">
        <v>34534.5</v>
      </c>
      <c r="J22" s="26">
        <v>50451.4</v>
      </c>
      <c r="K22" s="46">
        <v>22791.34</v>
      </c>
      <c r="L22" s="43">
        <f>K22</f>
        <v>22791.34</v>
      </c>
      <c r="M22" s="26">
        <v>0</v>
      </c>
      <c r="N22" s="17">
        <f t="shared" si="0"/>
        <v>0.45174841530661192</v>
      </c>
      <c r="O22" s="189"/>
      <c r="P22" s="204"/>
      <c r="Q22" s="73"/>
    </row>
    <row r="23" spans="1:17" ht="22.5" customHeight="1">
      <c r="A23" s="197"/>
      <c r="B23" s="135"/>
      <c r="C23" s="134"/>
      <c r="D23" s="134"/>
      <c r="E23" s="189"/>
      <c r="F23" s="189"/>
      <c r="G23" s="25" t="s">
        <v>40</v>
      </c>
      <c r="H23" s="26">
        <v>84550</v>
      </c>
      <c r="I23" s="26">
        <v>84550</v>
      </c>
      <c r="J23" s="26">
        <v>0</v>
      </c>
      <c r="K23" s="42">
        <v>0</v>
      </c>
      <c r="L23" s="44">
        <f>K23</f>
        <v>0</v>
      </c>
      <c r="M23" s="26">
        <v>0</v>
      </c>
      <c r="N23" s="17">
        <v>0</v>
      </c>
      <c r="O23" s="189"/>
      <c r="P23" s="204"/>
      <c r="Q23" s="73"/>
    </row>
    <row r="24" spans="1:17" ht="22.5" customHeight="1">
      <c r="A24" s="197"/>
      <c r="B24" s="135"/>
      <c r="C24" s="134"/>
      <c r="D24" s="134"/>
      <c r="E24" s="189"/>
      <c r="F24" s="189"/>
      <c r="G24" s="25" t="s">
        <v>7</v>
      </c>
      <c r="H24" s="26">
        <v>0</v>
      </c>
      <c r="I24" s="26">
        <v>0</v>
      </c>
      <c r="J24" s="26">
        <v>0</v>
      </c>
      <c r="K24" s="26">
        <v>0</v>
      </c>
      <c r="L24" s="26">
        <v>0</v>
      </c>
      <c r="M24" s="26">
        <v>0</v>
      </c>
      <c r="N24" s="17">
        <v>0</v>
      </c>
      <c r="O24" s="189"/>
      <c r="P24" s="204"/>
      <c r="Q24" s="73"/>
    </row>
    <row r="25" spans="1:17" ht="22.5" customHeight="1">
      <c r="A25" s="198"/>
      <c r="B25" s="135"/>
      <c r="C25" s="134"/>
      <c r="D25" s="134"/>
      <c r="E25" s="190"/>
      <c r="F25" s="190"/>
      <c r="G25" s="25" t="s">
        <v>8</v>
      </c>
      <c r="H25" s="26">
        <v>0</v>
      </c>
      <c r="I25" s="26">
        <v>0</v>
      </c>
      <c r="J25" s="26">
        <v>0</v>
      </c>
      <c r="K25" s="26">
        <v>0</v>
      </c>
      <c r="L25" s="26"/>
      <c r="M25" s="26">
        <v>0</v>
      </c>
      <c r="N25" s="17">
        <v>0</v>
      </c>
      <c r="O25" s="190"/>
      <c r="P25" s="204"/>
      <c r="Q25" s="73"/>
    </row>
    <row r="26" spans="1:17" ht="15" customHeight="1">
      <c r="A26" s="94" t="s">
        <v>45</v>
      </c>
      <c r="B26" s="94" t="s">
        <v>312</v>
      </c>
      <c r="C26" s="75" t="s">
        <v>313</v>
      </c>
      <c r="D26" s="78" t="s">
        <v>216</v>
      </c>
      <c r="E26" s="78" t="s">
        <v>318</v>
      </c>
      <c r="F26" s="78" t="s">
        <v>319</v>
      </c>
      <c r="G26" s="25" t="s">
        <v>4</v>
      </c>
      <c r="H26" s="26">
        <f>H27+H28+H29</f>
        <v>50699.200000000004</v>
      </c>
      <c r="I26" s="26">
        <f t="shared" ref="I26:L26" si="3">I27+I28+I29</f>
        <v>50699.200000000004</v>
      </c>
      <c r="J26" s="63">
        <f t="shared" si="3"/>
        <v>332653.59999999998</v>
      </c>
      <c r="K26" s="26">
        <f t="shared" si="3"/>
        <v>58701.679999999993</v>
      </c>
      <c r="L26" s="26">
        <f t="shared" si="3"/>
        <v>58701.679999999993</v>
      </c>
      <c r="M26" s="26">
        <v>0</v>
      </c>
      <c r="N26" s="17">
        <f>L26/J26</f>
        <v>0.1764648871979741</v>
      </c>
      <c r="O26" s="188">
        <v>0.29599999999999999</v>
      </c>
      <c r="P26" s="203">
        <v>273952</v>
      </c>
      <c r="Q26" s="73" t="s">
        <v>314</v>
      </c>
    </row>
    <row r="27" spans="1:17">
      <c r="A27" s="85"/>
      <c r="B27" s="101"/>
      <c r="C27" s="134"/>
      <c r="D27" s="189"/>
      <c r="E27" s="189"/>
      <c r="F27" s="189"/>
      <c r="G27" s="25" t="s">
        <v>39</v>
      </c>
      <c r="H27" s="26">
        <v>9600.9</v>
      </c>
      <c r="I27" s="26">
        <v>9600.9</v>
      </c>
      <c r="J27" s="20">
        <v>123198.7</v>
      </c>
      <c r="K27" s="26">
        <v>20936.990000000002</v>
      </c>
      <c r="L27" s="26">
        <v>20936.990000000002</v>
      </c>
      <c r="M27" s="26">
        <v>0</v>
      </c>
      <c r="N27" s="17">
        <f>L27/J27</f>
        <v>0.16994489389904277</v>
      </c>
      <c r="O27" s="189"/>
      <c r="P27" s="204"/>
      <c r="Q27" s="135"/>
    </row>
    <row r="28" spans="1:17">
      <c r="A28" s="85"/>
      <c r="B28" s="101"/>
      <c r="C28" s="134"/>
      <c r="D28" s="189"/>
      <c r="E28" s="189"/>
      <c r="F28" s="189"/>
      <c r="G28" s="25" t="s">
        <v>40</v>
      </c>
      <c r="H28" s="26">
        <v>35996.400000000001</v>
      </c>
      <c r="I28" s="26">
        <v>35996.400000000001</v>
      </c>
      <c r="J28" s="20">
        <v>183453.6</v>
      </c>
      <c r="K28" s="26">
        <v>33176.379999999997</v>
      </c>
      <c r="L28" s="26">
        <f>K28</f>
        <v>33176.379999999997</v>
      </c>
      <c r="M28" s="26">
        <v>0</v>
      </c>
      <c r="N28" s="17">
        <f>L28/J28</f>
        <v>0.18084343943100598</v>
      </c>
      <c r="O28" s="189"/>
      <c r="P28" s="204"/>
      <c r="Q28" s="135"/>
    </row>
    <row r="29" spans="1:17">
      <c r="A29" s="85"/>
      <c r="B29" s="101"/>
      <c r="C29" s="134"/>
      <c r="D29" s="189"/>
      <c r="E29" s="189"/>
      <c r="F29" s="189"/>
      <c r="G29" s="25" t="s">
        <v>7</v>
      </c>
      <c r="H29" s="26">
        <v>5101.8999999999996</v>
      </c>
      <c r="I29" s="26">
        <v>5101.8999999999996</v>
      </c>
      <c r="J29" s="20">
        <v>26001.3</v>
      </c>
      <c r="K29" s="26">
        <v>4588.3100000000004</v>
      </c>
      <c r="L29" s="26">
        <f>K29</f>
        <v>4588.3100000000004</v>
      </c>
      <c r="M29" s="26">
        <v>0</v>
      </c>
      <c r="N29" s="17">
        <f>L29/J29</f>
        <v>0.17646463830654624</v>
      </c>
      <c r="O29" s="189"/>
      <c r="P29" s="204"/>
      <c r="Q29" s="135"/>
    </row>
    <row r="30" spans="1:17" ht="36.75" customHeight="1">
      <c r="A30" s="86"/>
      <c r="B30" s="102"/>
      <c r="C30" s="134"/>
      <c r="D30" s="190"/>
      <c r="E30" s="190"/>
      <c r="F30" s="190"/>
      <c r="G30" s="25" t="s">
        <v>8</v>
      </c>
      <c r="H30" s="26">
        <v>0</v>
      </c>
      <c r="I30" s="26">
        <v>0</v>
      </c>
      <c r="J30" s="26">
        <v>0</v>
      </c>
      <c r="K30" s="26">
        <v>0</v>
      </c>
      <c r="L30" s="26">
        <v>0</v>
      </c>
      <c r="M30" s="26">
        <v>0</v>
      </c>
      <c r="N30" s="17">
        <v>0</v>
      </c>
      <c r="O30" s="190"/>
      <c r="P30" s="204"/>
      <c r="Q30" s="135"/>
    </row>
    <row r="32" spans="1:17">
      <c r="B32" s="205" t="s">
        <v>52</v>
      </c>
      <c r="C32" s="206"/>
      <c r="D32" s="206"/>
      <c r="E32" s="206"/>
      <c r="F32" s="206"/>
      <c r="G32" s="206"/>
      <c r="H32" s="206"/>
      <c r="I32" s="206"/>
      <c r="J32" s="206"/>
      <c r="K32" s="206"/>
      <c r="L32" s="206"/>
    </row>
    <row r="33" spans="2:17">
      <c r="B33" s="205" t="s">
        <v>53</v>
      </c>
      <c r="C33" s="206"/>
      <c r="D33" s="206"/>
      <c r="E33" s="206"/>
      <c r="F33" s="206"/>
      <c r="G33" s="206"/>
      <c r="H33" s="206"/>
      <c r="I33" s="206"/>
      <c r="J33" s="206"/>
      <c r="K33" s="206"/>
      <c r="L33" s="206"/>
      <c r="M33" s="206"/>
      <c r="N33" s="206"/>
      <c r="O33" s="206"/>
      <c r="P33" s="206"/>
      <c r="Q33" s="206"/>
    </row>
    <row r="34" spans="2:17">
      <c r="B34" s="205" t="s">
        <v>54</v>
      </c>
      <c r="C34" s="206"/>
      <c r="D34" s="206"/>
      <c r="E34" s="206"/>
      <c r="F34" s="206"/>
      <c r="G34" s="206"/>
      <c r="H34" s="206"/>
      <c r="I34" s="206"/>
      <c r="J34" s="206"/>
      <c r="K34" s="206"/>
      <c r="L34" s="206"/>
      <c r="M34" s="206"/>
      <c r="N34" s="206"/>
      <c r="O34" s="206"/>
      <c r="P34" s="206"/>
      <c r="Q34" s="206"/>
    </row>
    <row r="35" spans="2:17">
      <c r="B35" s="205" t="s">
        <v>55</v>
      </c>
      <c r="C35" s="206"/>
      <c r="D35" s="206"/>
      <c r="E35" s="206"/>
      <c r="F35" s="206"/>
      <c r="G35" s="206"/>
      <c r="H35" s="206"/>
      <c r="I35" s="206"/>
      <c r="J35" s="206"/>
      <c r="K35" s="206"/>
      <c r="L35" s="206"/>
      <c r="M35" s="206"/>
      <c r="N35" s="206"/>
      <c r="O35" s="206"/>
      <c r="P35" s="206"/>
      <c r="Q35" s="206"/>
    </row>
    <row r="36" spans="2:17">
      <c r="B36" s="205" t="s">
        <v>56</v>
      </c>
      <c r="C36" s="206"/>
      <c r="D36" s="206"/>
      <c r="E36" s="206"/>
      <c r="F36" s="206"/>
      <c r="G36" s="206"/>
      <c r="H36" s="206"/>
      <c r="I36" s="206"/>
      <c r="J36" s="206"/>
      <c r="K36" s="206"/>
      <c r="L36" s="206"/>
      <c r="M36" s="206"/>
      <c r="N36" s="206"/>
      <c r="O36" s="206"/>
      <c r="P36" s="206"/>
      <c r="Q36" s="206"/>
    </row>
  </sheetData>
  <mergeCells count="51">
    <mergeCell ref="B33:Q33"/>
    <mergeCell ref="B34:Q34"/>
    <mergeCell ref="B35:Q35"/>
    <mergeCell ref="B36:Q36"/>
    <mergeCell ref="B32:L32"/>
    <mergeCell ref="O21:O25"/>
    <mergeCell ref="P21:P25"/>
    <mergeCell ref="Q21:Q25"/>
    <mergeCell ref="A26:A30"/>
    <mergeCell ref="B26:B30"/>
    <mergeCell ref="C26:C30"/>
    <mergeCell ref="D26:D30"/>
    <mergeCell ref="E26:E30"/>
    <mergeCell ref="F26:F30"/>
    <mergeCell ref="O26:O30"/>
    <mergeCell ref="P26:P30"/>
    <mergeCell ref="Q26:Q30"/>
    <mergeCell ref="A21:A25"/>
    <mergeCell ref="B21:B25"/>
    <mergeCell ref="C21:C25"/>
    <mergeCell ref="D21:D25"/>
    <mergeCell ref="E21:E25"/>
    <mergeCell ref="D11:D15"/>
    <mergeCell ref="E11:E15"/>
    <mergeCell ref="F11:F15"/>
    <mergeCell ref="F21:F25"/>
    <mergeCell ref="F16:F20"/>
    <mergeCell ref="D16:D20"/>
    <mergeCell ref="E16:E20"/>
    <mergeCell ref="A3:Q3"/>
    <mergeCell ref="A6:A10"/>
    <mergeCell ref="B6:B10"/>
    <mergeCell ref="C6:C10"/>
    <mergeCell ref="D6:D10"/>
    <mergeCell ref="E6:E10"/>
    <mergeCell ref="F6:F10"/>
    <mergeCell ref="O6:O10"/>
    <mergeCell ref="P6:P10"/>
    <mergeCell ref="Q6:Q10"/>
    <mergeCell ref="A11:A15"/>
    <mergeCell ref="B11:B15"/>
    <mergeCell ref="C11:C15"/>
    <mergeCell ref="A16:A20"/>
    <mergeCell ref="B16:B20"/>
    <mergeCell ref="C16:C20"/>
    <mergeCell ref="P16:P20"/>
    <mergeCell ref="Q16:Q20"/>
    <mergeCell ref="O11:O15"/>
    <mergeCell ref="P11:P15"/>
    <mergeCell ref="Q11:Q15"/>
    <mergeCell ref="O16:O20"/>
  </mergeCells>
  <pageMargins left="0.35433070866141736" right="0.31496062992125984" top="0.74803149606299213" bottom="0.74803149606299213" header="0.31496062992125984" footer="0.31496062992125984"/>
  <pageSetup paperSize="9" scale="50" orientation="landscape" r:id="rId1"/>
  <headerFooter>
    <oddHeader>&amp;C&amp;"Times New Roman,обычный"&amp;10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Отчет мероприятия</vt:lpstr>
      <vt:lpstr>Отчет ОКС</vt:lpstr>
      <vt:lpstr>'Отчет мероприятия'!Заголовки_для_печати</vt:lpstr>
      <vt:lpstr>'Отчет мероприятия'!Область_печати</vt:lpstr>
      <vt:lpstr>'Отчет ОКС'!Область_печати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odmitrieva</dc:creator>
  <cp:lastModifiedBy>Лапшина</cp:lastModifiedBy>
  <cp:lastPrinted>2021-07-22T15:21:04Z</cp:lastPrinted>
  <dcterms:created xsi:type="dcterms:W3CDTF">2016-05-06T10:02:19Z</dcterms:created>
  <dcterms:modified xsi:type="dcterms:W3CDTF">2021-07-28T15:44:33Z</dcterms:modified>
</cp:coreProperties>
</file>