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440" windowHeight="11640"/>
  </bookViews>
  <sheets>
    <sheet name="План Реализации (2018-2020)" sheetId="7" r:id="rId1"/>
  </sheets>
  <definedNames>
    <definedName name="_xlnm.Print_Titles" localSheetId="0">'План Реализации (2018-2020)'!$3:$4</definedName>
    <definedName name="_xlnm.Print_Area" localSheetId="0">'План Реализации (2018-2020)'!$A$1:$K$830</definedName>
  </definedNames>
  <calcPr calcId="124519"/>
</workbook>
</file>

<file path=xl/calcChain.xml><?xml version="1.0" encoding="utf-8"?>
<calcChain xmlns="http://schemas.openxmlformats.org/spreadsheetml/2006/main">
  <c r="G634" i="7"/>
  <c r="H634"/>
  <c r="I634"/>
  <c r="G635"/>
  <c r="H635"/>
  <c r="I635"/>
  <c r="G636"/>
  <c r="H636"/>
  <c r="I636"/>
  <c r="F635"/>
  <c r="F636"/>
  <c r="F634"/>
  <c r="E644"/>
  <c r="E643"/>
  <c r="E642"/>
  <c r="E641"/>
  <c r="G438"/>
  <c r="H438"/>
  <c r="I438"/>
  <c r="G439"/>
  <c r="H439"/>
  <c r="I439"/>
  <c r="G440"/>
  <c r="H440"/>
  <c r="I440"/>
  <c r="F439"/>
  <c r="F440"/>
  <c r="F438"/>
  <c r="F312"/>
  <c r="E48"/>
  <c r="F100"/>
  <c r="F49" l="1"/>
  <c r="E408" l="1"/>
  <c r="E407"/>
  <c r="E406"/>
  <c r="I405"/>
  <c r="H405"/>
  <c r="G405"/>
  <c r="F405"/>
  <c r="E405" l="1"/>
  <c r="F44" l="1"/>
  <c r="I47"/>
  <c r="E47" s="1"/>
  <c r="H47"/>
  <c r="G47"/>
  <c r="I46"/>
  <c r="H46"/>
  <c r="G46"/>
  <c r="F46"/>
  <c r="H45"/>
  <c r="G45"/>
  <c r="F45"/>
  <c r="G606"/>
  <c r="H606"/>
  <c r="I606"/>
  <c r="G607"/>
  <c r="H607"/>
  <c r="I607"/>
  <c r="G608"/>
  <c r="H608"/>
  <c r="I608"/>
  <c r="F607"/>
  <c r="F608"/>
  <c r="F606"/>
  <c r="E556"/>
  <c r="E232"/>
  <c r="E804"/>
  <c r="F816"/>
  <c r="E828"/>
  <c r="E827"/>
  <c r="I825"/>
  <c r="H825"/>
  <c r="G825"/>
  <c r="F825"/>
  <c r="E825"/>
  <c r="I45" l="1"/>
  <c r="E46"/>
  <c r="E45"/>
  <c r="F518" l="1"/>
  <c r="G518"/>
  <c r="H518"/>
  <c r="I518"/>
  <c r="G519"/>
  <c r="H519"/>
  <c r="I519"/>
  <c r="G520"/>
  <c r="H520"/>
  <c r="I520"/>
  <c r="F519"/>
  <c r="F520"/>
  <c r="E531"/>
  <c r="E532"/>
  <c r="G529"/>
  <c r="H529"/>
  <c r="I529"/>
  <c r="E534"/>
  <c r="E535"/>
  <c r="E536"/>
  <c r="G533"/>
  <c r="H533"/>
  <c r="I533"/>
  <c r="F533"/>
  <c r="H517" l="1"/>
  <c r="E520"/>
  <c r="G517"/>
  <c r="I517"/>
  <c r="F517"/>
  <c r="E533"/>
  <c r="G315" l="1"/>
  <c r="G316"/>
  <c r="F316"/>
  <c r="F315"/>
  <c r="G270" l="1"/>
  <c r="H270"/>
  <c r="I270"/>
  <c r="G271"/>
  <c r="H271"/>
  <c r="I271"/>
  <c r="G272"/>
  <c r="H272"/>
  <c r="I272"/>
  <c r="F271"/>
  <c r="F272"/>
  <c r="F270"/>
  <c r="I277"/>
  <c r="H277"/>
  <c r="G277"/>
  <c r="F277"/>
  <c r="E276"/>
  <c r="E277" l="1"/>
  <c r="E270"/>
  <c r="E291" l="1"/>
  <c r="E295"/>
  <c r="E311"/>
  <c r="E824" l="1"/>
  <c r="E823"/>
  <c r="E822"/>
  <c r="I821"/>
  <c r="I813" s="1"/>
  <c r="H821"/>
  <c r="G821"/>
  <c r="F821"/>
  <c r="E818"/>
  <c r="E817" s="1"/>
  <c r="I817"/>
  <c r="H817"/>
  <c r="G817"/>
  <c r="F817"/>
  <c r="I816"/>
  <c r="H816"/>
  <c r="G816"/>
  <c r="I815"/>
  <c r="H815"/>
  <c r="G815"/>
  <c r="F815"/>
  <c r="I814"/>
  <c r="H814"/>
  <c r="G814"/>
  <c r="F814"/>
  <c r="E812"/>
  <c r="I809"/>
  <c r="H809"/>
  <c r="G809"/>
  <c r="F809"/>
  <c r="E809" s="1"/>
  <c r="E808"/>
  <c r="E806"/>
  <c r="I805"/>
  <c r="H805"/>
  <c r="G805"/>
  <c r="F805"/>
  <c r="E803"/>
  <c r="E802"/>
  <c r="I801"/>
  <c r="H801"/>
  <c r="G801"/>
  <c r="F801"/>
  <c r="I800"/>
  <c r="H800"/>
  <c r="G800"/>
  <c r="F800"/>
  <c r="I799"/>
  <c r="H799"/>
  <c r="E816" l="1"/>
  <c r="H813"/>
  <c r="G813"/>
  <c r="E821"/>
  <c r="E800"/>
  <c r="E814"/>
  <c r="E805"/>
  <c r="E801"/>
  <c r="F813"/>
  <c r="E813" s="1"/>
  <c r="E815"/>
  <c r="G799"/>
  <c r="F799"/>
  <c r="I798"/>
  <c r="I794" s="1"/>
  <c r="H798"/>
  <c r="H794" s="1"/>
  <c r="G798"/>
  <c r="G797" s="1"/>
  <c r="F798"/>
  <c r="F794" s="1"/>
  <c r="H797"/>
  <c r="I796"/>
  <c r="H796"/>
  <c r="G796"/>
  <c r="F796"/>
  <c r="I795"/>
  <c r="H795"/>
  <c r="G795"/>
  <c r="G794"/>
  <c r="E796" l="1"/>
  <c r="I797"/>
  <c r="E799"/>
  <c r="E795" s="1"/>
  <c r="F797"/>
  <c r="F795"/>
  <c r="F793" s="1"/>
  <c r="I793"/>
  <c r="E798"/>
  <c r="H793"/>
  <c r="G793"/>
  <c r="E792"/>
  <c r="E797" l="1"/>
  <c r="E794"/>
  <c r="E793" s="1"/>
  <c r="E791"/>
  <c r="E790"/>
  <c r="I789"/>
  <c r="H789"/>
  <c r="G789"/>
  <c r="F789"/>
  <c r="E789" l="1"/>
  <c r="E786"/>
  <c r="E785" s="1"/>
  <c r="I785"/>
  <c r="H785"/>
  <c r="G785"/>
  <c r="F785"/>
  <c r="I784"/>
  <c r="H784"/>
  <c r="G784"/>
  <c r="F784"/>
  <c r="E784"/>
  <c r="I783"/>
  <c r="H783"/>
  <c r="G783"/>
  <c r="F783"/>
  <c r="E783" l="1"/>
  <c r="I782"/>
  <c r="H782"/>
  <c r="G782"/>
  <c r="F782"/>
  <c r="E782" l="1"/>
  <c r="I781"/>
  <c r="H781" l="1"/>
  <c r="G781"/>
  <c r="F781"/>
  <c r="E781"/>
  <c r="E780"/>
  <c r="E779"/>
  <c r="E778"/>
  <c r="I777"/>
  <c r="H777"/>
  <c r="G777"/>
  <c r="F777"/>
  <c r="E776"/>
  <c r="E775"/>
  <c r="E774"/>
  <c r="I773"/>
  <c r="H773"/>
  <c r="G773"/>
  <c r="F773"/>
  <c r="I772"/>
  <c r="H772"/>
  <c r="G772"/>
  <c r="F772"/>
  <c r="I771"/>
  <c r="H771"/>
  <c r="G771"/>
  <c r="F771"/>
  <c r="I770"/>
  <c r="H770"/>
  <c r="H769" s="1"/>
  <c r="G770"/>
  <c r="F770"/>
  <c r="I769"/>
  <c r="E768"/>
  <c r="E767"/>
  <c r="E766"/>
  <c r="I765"/>
  <c r="H765"/>
  <c r="G765"/>
  <c r="F765"/>
  <c r="E764"/>
  <c r="E763"/>
  <c r="E762"/>
  <c r="I761"/>
  <c r="H761"/>
  <c r="G761"/>
  <c r="F761"/>
  <c r="E760"/>
  <c r="E759"/>
  <c r="E758"/>
  <c r="I757"/>
  <c r="H757"/>
  <c r="G757"/>
  <c r="F757"/>
  <c r="I756"/>
  <c r="I752" s="1"/>
  <c r="H756"/>
  <c r="G756"/>
  <c r="F756"/>
  <c r="I755"/>
  <c r="I751" s="1"/>
  <c r="H755"/>
  <c r="G755"/>
  <c r="F755"/>
  <c r="I754"/>
  <c r="I750" s="1"/>
  <c r="H754"/>
  <c r="H753" s="1"/>
  <c r="G754"/>
  <c r="F754"/>
  <c r="I753"/>
  <c r="F752"/>
  <c r="E744"/>
  <c r="E743"/>
  <c r="I741"/>
  <c r="H741"/>
  <c r="G741"/>
  <c r="F741"/>
  <c r="I732"/>
  <c r="H732"/>
  <c r="G732"/>
  <c r="F732"/>
  <c r="I731"/>
  <c r="H731"/>
  <c r="G731"/>
  <c r="F731"/>
  <c r="I730"/>
  <c r="H730"/>
  <c r="G730"/>
  <c r="F730"/>
  <c r="E724"/>
  <c r="E723"/>
  <c r="E722"/>
  <c r="I721"/>
  <c r="H721"/>
  <c r="G721"/>
  <c r="F721"/>
  <c r="I720"/>
  <c r="H720"/>
  <c r="G720"/>
  <c r="F720"/>
  <c r="I719"/>
  <c r="H719"/>
  <c r="G719"/>
  <c r="F719"/>
  <c r="I718"/>
  <c r="H718"/>
  <c r="F750" l="1"/>
  <c r="F751"/>
  <c r="F749" s="1"/>
  <c r="E773"/>
  <c r="E719"/>
  <c r="E777"/>
  <c r="E757"/>
  <c r="H751"/>
  <c r="H752"/>
  <c r="E752" s="1"/>
  <c r="E761"/>
  <c r="E731"/>
  <c r="G750"/>
  <c r="E755"/>
  <c r="G752"/>
  <c r="E765"/>
  <c r="E770"/>
  <c r="E771"/>
  <c r="E772"/>
  <c r="I729"/>
  <c r="H729" s="1"/>
  <c r="G729" s="1"/>
  <c r="G769"/>
  <c r="E732"/>
  <c r="E720"/>
  <c r="E721"/>
  <c r="E741"/>
  <c r="E754"/>
  <c r="E756"/>
  <c r="G751"/>
  <c r="F753"/>
  <c r="F769"/>
  <c r="H750"/>
  <c r="G753"/>
  <c r="F729"/>
  <c r="I749"/>
  <c r="G718"/>
  <c r="F718"/>
  <c r="I717"/>
  <c r="H717"/>
  <c r="G717"/>
  <c r="E712"/>
  <c r="E711"/>
  <c r="E710"/>
  <c r="I709"/>
  <c r="H709"/>
  <c r="G709"/>
  <c r="F709"/>
  <c r="I708"/>
  <c r="H708"/>
  <c r="G708"/>
  <c r="F708"/>
  <c r="I707"/>
  <c r="H707"/>
  <c r="G707"/>
  <c r="F707"/>
  <c r="I706"/>
  <c r="H706"/>
  <c r="G706"/>
  <c r="G705" s="1"/>
  <c r="F706"/>
  <c r="E706" s="1"/>
  <c r="I705"/>
  <c r="H705"/>
  <c r="E704"/>
  <c r="E703"/>
  <c r="E702"/>
  <c r="I701"/>
  <c r="H701"/>
  <c r="G701"/>
  <c r="F701"/>
  <c r="E700"/>
  <c r="E699"/>
  <c r="E698"/>
  <c r="I697"/>
  <c r="H697"/>
  <c r="G697"/>
  <c r="F697"/>
  <c r="E696"/>
  <c r="E695"/>
  <c r="E694"/>
  <c r="I693"/>
  <c r="H693"/>
  <c r="G693"/>
  <c r="F693"/>
  <c r="E692"/>
  <c r="E691"/>
  <c r="E690"/>
  <c r="I689"/>
  <c r="H689"/>
  <c r="G689"/>
  <c r="F689"/>
  <c r="I688"/>
  <c r="H688"/>
  <c r="G688"/>
  <c r="F688"/>
  <c r="I687"/>
  <c r="H687"/>
  <c r="G687"/>
  <c r="F687"/>
  <c r="I686"/>
  <c r="H686"/>
  <c r="H685" s="1"/>
  <c r="G686"/>
  <c r="F686"/>
  <c r="E684"/>
  <c r="E683"/>
  <c r="E682"/>
  <c r="E681"/>
  <c r="E680"/>
  <c r="E679"/>
  <c r="E678"/>
  <c r="E677"/>
  <c r="I676"/>
  <c r="H676"/>
  <c r="G676"/>
  <c r="F676"/>
  <c r="I675"/>
  <c r="H675"/>
  <c r="G675"/>
  <c r="F675"/>
  <c r="I674"/>
  <c r="H674"/>
  <c r="G674"/>
  <c r="G673" s="1"/>
  <c r="F674"/>
  <c r="E672"/>
  <c r="E671"/>
  <c r="E670"/>
  <c r="E669"/>
  <c r="E668"/>
  <c r="E667"/>
  <c r="E666"/>
  <c r="E665"/>
  <c r="E664"/>
  <c r="E663"/>
  <c r="E662"/>
  <c r="E661"/>
  <c r="E660"/>
  <c r="E659"/>
  <c r="E658"/>
  <c r="E657"/>
  <c r="E656"/>
  <c r="E655"/>
  <c r="E654"/>
  <c r="E653"/>
  <c r="I652"/>
  <c r="H652"/>
  <c r="G652"/>
  <c r="F652"/>
  <c r="I651"/>
  <c r="H651"/>
  <c r="G651"/>
  <c r="F651"/>
  <c r="I650"/>
  <c r="H650"/>
  <c r="G650"/>
  <c r="F650"/>
  <c r="E649"/>
  <c r="E648"/>
  <c r="E647"/>
  <c r="E646"/>
  <c r="E645"/>
  <c r="E640"/>
  <c r="E639"/>
  <c r="E638"/>
  <c r="E637"/>
  <c r="F571"/>
  <c r="E633"/>
  <c r="E632"/>
  <c r="E631"/>
  <c r="E630"/>
  <c r="E629"/>
  <c r="E628"/>
  <c r="E627"/>
  <c r="E626"/>
  <c r="E625"/>
  <c r="E624"/>
  <c r="E623"/>
  <c r="E622"/>
  <c r="E621"/>
  <c r="I620"/>
  <c r="H620"/>
  <c r="G620"/>
  <c r="F620"/>
  <c r="I619"/>
  <c r="H619"/>
  <c r="G619"/>
  <c r="F619"/>
  <c r="I618"/>
  <c r="H618"/>
  <c r="G618"/>
  <c r="F618"/>
  <c r="E617"/>
  <c r="E616"/>
  <c r="E615"/>
  <c r="E614"/>
  <c r="E613"/>
  <c r="E612"/>
  <c r="E611"/>
  <c r="E610"/>
  <c r="E609"/>
  <c r="E608"/>
  <c r="E607"/>
  <c r="E606"/>
  <c r="E605"/>
  <c r="E604"/>
  <c r="E603"/>
  <c r="E602"/>
  <c r="E601"/>
  <c r="E600"/>
  <c r="E599"/>
  <c r="E598"/>
  <c r="E597"/>
  <c r="E596"/>
  <c r="E595"/>
  <c r="E594"/>
  <c r="I593"/>
  <c r="H593"/>
  <c r="G593"/>
  <c r="F593"/>
  <c r="E592"/>
  <c r="E591"/>
  <c r="E590"/>
  <c r="E589"/>
  <c r="E588"/>
  <c r="E587"/>
  <c r="E586"/>
  <c r="E585"/>
  <c r="E584"/>
  <c r="E583"/>
  <c r="E582"/>
  <c r="E581"/>
  <c r="E580"/>
  <c r="E579"/>
  <c r="E578"/>
  <c r="E577"/>
  <c r="I576"/>
  <c r="H576"/>
  <c r="G576"/>
  <c r="F576"/>
  <c r="I575"/>
  <c r="H575"/>
  <c r="G575"/>
  <c r="F575"/>
  <c r="I574"/>
  <c r="H574"/>
  <c r="G574"/>
  <c r="G573" s="1"/>
  <c r="F574"/>
  <c r="E553"/>
  <c r="E555"/>
  <c r="E554"/>
  <c r="I553"/>
  <c r="H553"/>
  <c r="G553"/>
  <c r="F553"/>
  <c r="I552"/>
  <c r="H552"/>
  <c r="H549" s="1"/>
  <c r="G552"/>
  <c r="F552"/>
  <c r="E552"/>
  <c r="I551"/>
  <c r="H551"/>
  <c r="G551"/>
  <c r="F551"/>
  <c r="I550"/>
  <c r="H550"/>
  <c r="G550"/>
  <c r="F550"/>
  <c r="G549"/>
  <c r="E550" l="1"/>
  <c r="G571"/>
  <c r="G570"/>
  <c r="E688"/>
  <c r="F705"/>
  <c r="H749"/>
  <c r="I571"/>
  <c r="E650"/>
  <c r="E651"/>
  <c r="E652"/>
  <c r="E708"/>
  <c r="G685"/>
  <c r="G749"/>
  <c r="E618"/>
  <c r="E619"/>
  <c r="E687"/>
  <c r="I685"/>
  <c r="E693"/>
  <c r="E769"/>
  <c r="F572"/>
  <c r="H571"/>
  <c r="E635"/>
  <c r="E551"/>
  <c r="E675"/>
  <c r="E753"/>
  <c r="E729"/>
  <c r="E676"/>
  <c r="E574"/>
  <c r="E634"/>
  <c r="E674"/>
  <c r="I673"/>
  <c r="E701"/>
  <c r="E709"/>
  <c r="I549"/>
  <c r="I573"/>
  <c r="F549"/>
  <c r="E593"/>
  <c r="E620"/>
  <c r="E636"/>
  <c r="E689"/>
  <c r="E697"/>
  <c r="H570"/>
  <c r="E718"/>
  <c r="E575"/>
  <c r="H573"/>
  <c r="E576"/>
  <c r="H673"/>
  <c r="I570"/>
  <c r="F685"/>
  <c r="E686"/>
  <c r="E707"/>
  <c r="E705" s="1"/>
  <c r="F570"/>
  <c r="F573"/>
  <c r="F673"/>
  <c r="F717"/>
  <c r="E717" s="1"/>
  <c r="E751"/>
  <c r="E750"/>
  <c r="E526"/>
  <c r="I525"/>
  <c r="H525"/>
  <c r="G525"/>
  <c r="F525"/>
  <c r="E549" l="1"/>
  <c r="E571"/>
  <c r="E749"/>
  <c r="E673"/>
  <c r="E573"/>
  <c r="I572" s="1"/>
  <c r="H572" s="1"/>
  <c r="G572" s="1"/>
  <c r="E572" s="1"/>
  <c r="E685"/>
  <c r="E570"/>
  <c r="F569"/>
  <c r="E525"/>
  <c r="I521"/>
  <c r="H521"/>
  <c r="G521"/>
  <c r="F521"/>
  <c r="E521"/>
  <c r="E519"/>
  <c r="E512"/>
  <c r="E504" s="1"/>
  <c r="E511"/>
  <c r="I509"/>
  <c r="H509"/>
  <c r="G509"/>
  <c r="F509"/>
  <c r="E508"/>
  <c r="E507"/>
  <c r="E506"/>
  <c r="I505"/>
  <c r="H505"/>
  <c r="G505"/>
  <c r="F505"/>
  <c r="I504"/>
  <c r="H504"/>
  <c r="G504"/>
  <c r="F504"/>
  <c r="I503"/>
  <c r="H503"/>
  <c r="G503"/>
  <c r="F503"/>
  <c r="I502"/>
  <c r="H502"/>
  <c r="G502"/>
  <c r="F502"/>
  <c r="I501"/>
  <c r="E500"/>
  <c r="E499"/>
  <c r="E498"/>
  <c r="I497"/>
  <c r="H497"/>
  <c r="G497"/>
  <c r="F497"/>
  <c r="E496"/>
  <c r="E495"/>
  <c r="E494"/>
  <c r="I493"/>
  <c r="H493"/>
  <c r="G493"/>
  <c r="F493"/>
  <c r="E492"/>
  <c r="E491"/>
  <c r="E490"/>
  <c r="I489"/>
  <c r="H489"/>
  <c r="G489"/>
  <c r="F489"/>
  <c r="E488"/>
  <c r="E487"/>
  <c r="E486"/>
  <c r="I485"/>
  <c r="H485"/>
  <c r="G485"/>
  <c r="F485"/>
  <c r="E484"/>
  <c r="E483"/>
  <c r="E482"/>
  <c r="I481"/>
  <c r="H481"/>
  <c r="G481"/>
  <c r="F481"/>
  <c r="E480"/>
  <c r="E478"/>
  <c r="I477"/>
  <c r="H477"/>
  <c r="G477"/>
  <c r="F477"/>
  <c r="F476"/>
  <c r="I475"/>
  <c r="H475"/>
  <c r="G475"/>
  <c r="F475"/>
  <c r="I474"/>
  <c r="H474"/>
  <c r="G474"/>
  <c r="F474"/>
  <c r="E472"/>
  <c r="E471"/>
  <c r="E470"/>
  <c r="I469"/>
  <c r="H469"/>
  <c r="G469"/>
  <c r="F469"/>
  <c r="E468"/>
  <c r="E467"/>
  <c r="E466"/>
  <c r="I465"/>
  <c r="H465"/>
  <c r="G465"/>
  <c r="F465"/>
  <c r="I461"/>
  <c r="H461"/>
  <c r="G461"/>
  <c r="E460"/>
  <c r="E459"/>
  <c r="E458"/>
  <c r="I457"/>
  <c r="H457"/>
  <c r="G457"/>
  <c r="F457"/>
  <c r="E456"/>
  <c r="E455"/>
  <c r="E454"/>
  <c r="I453"/>
  <c r="H453"/>
  <c r="G453"/>
  <c r="F453"/>
  <c r="E452"/>
  <c r="E451"/>
  <c r="E450"/>
  <c r="I449"/>
  <c r="H449"/>
  <c r="G449"/>
  <c r="F449"/>
  <c r="E448"/>
  <c r="E447"/>
  <c r="E446"/>
  <c r="E445" s="1"/>
  <c r="I445"/>
  <c r="H445"/>
  <c r="G445"/>
  <c r="F445"/>
  <c r="E444"/>
  <c r="E443"/>
  <c r="E442"/>
  <c r="I441"/>
  <c r="H441"/>
  <c r="G441"/>
  <c r="F441"/>
  <c r="I437"/>
  <c r="H437"/>
  <c r="G437"/>
  <c r="E457" l="1"/>
  <c r="E481"/>
  <c r="E497"/>
  <c r="E477"/>
  <c r="E485"/>
  <c r="E505"/>
  <c r="E469"/>
  <c r="E493"/>
  <c r="I569"/>
  <c r="H569"/>
  <c r="E449"/>
  <c r="G569"/>
  <c r="E465"/>
  <c r="E489"/>
  <c r="G501"/>
  <c r="E441"/>
  <c r="E453"/>
  <c r="E440"/>
  <c r="E509"/>
  <c r="H501"/>
  <c r="H476" s="1"/>
  <c r="E439"/>
  <c r="E474"/>
  <c r="F501"/>
  <c r="E475"/>
  <c r="I476"/>
  <c r="I473" s="1"/>
  <c r="F473"/>
  <c r="E502"/>
  <c r="E503"/>
  <c r="E438"/>
  <c r="F437"/>
  <c r="E436"/>
  <c r="E435"/>
  <c r="E434"/>
  <c r="I433"/>
  <c r="H433"/>
  <c r="G433"/>
  <c r="F433"/>
  <c r="E569" l="1"/>
  <c r="G476"/>
  <c r="G473" s="1"/>
  <c r="E437"/>
  <c r="E501"/>
  <c r="E433"/>
  <c r="H473"/>
  <c r="E432"/>
  <c r="E431"/>
  <c r="E430"/>
  <c r="I429"/>
  <c r="H429"/>
  <c r="G429"/>
  <c r="E473" l="1"/>
  <c r="E476"/>
  <c r="F429"/>
  <c r="E429"/>
  <c r="E428"/>
  <c r="E427"/>
  <c r="E426"/>
  <c r="I425"/>
  <c r="H425"/>
  <c r="G425"/>
  <c r="F425"/>
  <c r="E424"/>
  <c r="E423"/>
  <c r="E422"/>
  <c r="I421"/>
  <c r="H421"/>
  <c r="G421"/>
  <c r="F421"/>
  <c r="E420"/>
  <c r="E419"/>
  <c r="E418"/>
  <c r="I417"/>
  <c r="H417"/>
  <c r="F417"/>
  <c r="I416"/>
  <c r="H416"/>
  <c r="H412" s="1"/>
  <c r="G416"/>
  <c r="G412" s="1"/>
  <c r="F416"/>
  <c r="F412" s="1"/>
  <c r="I415"/>
  <c r="I411" s="1"/>
  <c r="H415"/>
  <c r="H411" s="1"/>
  <c r="G415"/>
  <c r="F415"/>
  <c r="I414"/>
  <c r="I410" s="1"/>
  <c r="H414"/>
  <c r="H413" s="1"/>
  <c r="G414"/>
  <c r="G413" s="1"/>
  <c r="F414"/>
  <c r="G411"/>
  <c r="E403"/>
  <c r="E402"/>
  <c r="I401"/>
  <c r="H401"/>
  <c r="G401"/>
  <c r="F401"/>
  <c r="I413" l="1"/>
  <c r="H410"/>
  <c r="H409" s="1"/>
  <c r="G410"/>
  <c r="G409" s="1"/>
  <c r="E417"/>
  <c r="E421"/>
  <c r="E425"/>
  <c r="E416"/>
  <c r="E414"/>
  <c r="F413"/>
  <c r="F411"/>
  <c r="E411" s="1"/>
  <c r="E415"/>
  <c r="E401"/>
  <c r="E400"/>
  <c r="E399"/>
  <c r="E398"/>
  <c r="I397"/>
  <c r="H397"/>
  <c r="G397"/>
  <c r="F397"/>
  <c r="E396"/>
  <c r="E395"/>
  <c r="E394"/>
  <c r="I393"/>
  <c r="H393"/>
  <c r="G393"/>
  <c r="F393"/>
  <c r="E392"/>
  <c r="E391"/>
  <c r="E390"/>
  <c r="I389"/>
  <c r="H389"/>
  <c r="G389"/>
  <c r="F389"/>
  <c r="E388"/>
  <c r="E387"/>
  <c r="E386"/>
  <c r="I385"/>
  <c r="H385"/>
  <c r="G385"/>
  <c r="F385"/>
  <c r="E384"/>
  <c r="E383"/>
  <c r="E382"/>
  <c r="I381"/>
  <c r="H381"/>
  <c r="G381"/>
  <c r="F381"/>
  <c r="I380"/>
  <c r="H380"/>
  <c r="G380"/>
  <c r="E397" l="1"/>
  <c r="E389"/>
  <c r="E393"/>
  <c r="E381"/>
  <c r="E385"/>
  <c r="E413"/>
  <c r="I412" s="1"/>
  <c r="F380"/>
  <c r="E380" s="1"/>
  <c r="I379"/>
  <c r="H379"/>
  <c r="G379"/>
  <c r="F379"/>
  <c r="I378"/>
  <c r="I377" s="1"/>
  <c r="H378"/>
  <c r="H377" s="1"/>
  <c r="G378"/>
  <c r="G377" s="1"/>
  <c r="F378"/>
  <c r="E378" l="1"/>
  <c r="E412"/>
  <c r="I409"/>
  <c r="F377"/>
  <c r="E377" s="1"/>
  <c r="E379"/>
  <c r="I373"/>
  <c r="H373"/>
  <c r="G373"/>
  <c r="F373"/>
  <c r="E373" l="1"/>
  <c r="E372"/>
  <c r="E371"/>
  <c r="E370"/>
  <c r="I369"/>
  <c r="H369"/>
  <c r="G369"/>
  <c r="F369"/>
  <c r="E366"/>
  <c r="I365"/>
  <c r="H365"/>
  <c r="G365"/>
  <c r="F365"/>
  <c r="I364"/>
  <c r="H364"/>
  <c r="G364"/>
  <c r="F364"/>
  <c r="I363"/>
  <c r="H363"/>
  <c r="G363"/>
  <c r="F363"/>
  <c r="E369" l="1"/>
  <c r="E365"/>
  <c r="E364"/>
  <c r="E363"/>
  <c r="I362"/>
  <c r="I361" s="1"/>
  <c r="H362"/>
  <c r="H361" s="1"/>
  <c r="G362"/>
  <c r="G361" s="1"/>
  <c r="F362"/>
  <c r="F361" s="1"/>
  <c r="E362"/>
  <c r="E352"/>
  <c r="E351"/>
  <c r="E350"/>
  <c r="I349"/>
  <c r="H349"/>
  <c r="G349"/>
  <c r="F349"/>
  <c r="E348"/>
  <c r="E347"/>
  <c r="E346"/>
  <c r="I345"/>
  <c r="H345"/>
  <c r="G345"/>
  <c r="F345"/>
  <c r="E344"/>
  <c r="E343"/>
  <c r="E342"/>
  <c r="I341"/>
  <c r="H341"/>
  <c r="G341"/>
  <c r="F341"/>
  <c r="E340"/>
  <c r="E339"/>
  <c r="I337"/>
  <c r="H337"/>
  <c r="G337"/>
  <c r="F337"/>
  <c r="E336"/>
  <c r="E335"/>
  <c r="E334"/>
  <c r="I333"/>
  <c r="H333"/>
  <c r="G333"/>
  <c r="F333"/>
  <c r="I332"/>
  <c r="I328" s="1"/>
  <c r="H332"/>
  <c r="H328" s="1"/>
  <c r="G332"/>
  <c r="G328" s="1"/>
  <c r="F332"/>
  <c r="F16" s="1"/>
  <c r="I331"/>
  <c r="I327" s="1"/>
  <c r="H331"/>
  <c r="G331"/>
  <c r="G327" s="1"/>
  <c r="F331"/>
  <c r="F327" s="1"/>
  <c r="I330"/>
  <c r="I329" s="1"/>
  <c r="H330"/>
  <c r="G330"/>
  <c r="F330"/>
  <c r="F326" s="1"/>
  <c r="G329"/>
  <c r="H327"/>
  <c r="E324"/>
  <c r="E323"/>
  <c r="E322"/>
  <c r="I321"/>
  <c r="H321"/>
  <c r="G321"/>
  <c r="F321"/>
  <c r="E319"/>
  <c r="E318"/>
  <c r="I317"/>
  <c r="H317"/>
  <c r="G317"/>
  <c r="F317"/>
  <c r="I316"/>
  <c r="H316"/>
  <c r="E316"/>
  <c r="I315"/>
  <c r="H315"/>
  <c r="E317" l="1"/>
  <c r="H326"/>
  <c r="H325" s="1"/>
  <c r="I326"/>
  <c r="I325" s="1"/>
  <c r="F328"/>
  <c r="E321"/>
  <c r="G326"/>
  <c r="G325" s="1"/>
  <c r="E349"/>
  <c r="E345"/>
  <c r="E341"/>
  <c r="E330"/>
  <c r="E332"/>
  <c r="E333"/>
  <c r="F329"/>
  <c r="H329"/>
  <c r="E361"/>
  <c r="E331"/>
  <c r="E328"/>
  <c r="F325"/>
  <c r="E327"/>
  <c r="E315"/>
  <c r="I314"/>
  <c r="H314"/>
  <c r="G314"/>
  <c r="F314"/>
  <c r="E314" s="1"/>
  <c r="I313"/>
  <c r="H313" s="1"/>
  <c r="E326" l="1"/>
  <c r="G313"/>
  <c r="F313" s="1"/>
  <c r="E329"/>
  <c r="E325"/>
  <c r="E313"/>
  <c r="E310"/>
  <c r="I309"/>
  <c r="H309"/>
  <c r="G309"/>
  <c r="F309" l="1"/>
  <c r="E309"/>
  <c r="E307"/>
  <c r="E306"/>
  <c r="I305"/>
  <c r="H305"/>
  <c r="G305"/>
  <c r="F305"/>
  <c r="E305" l="1"/>
  <c r="E303"/>
  <c r="E301" s="1"/>
  <c r="E302"/>
  <c r="I301"/>
  <c r="H301"/>
  <c r="G301"/>
  <c r="F301"/>
  <c r="E299"/>
  <c r="E298"/>
  <c r="I297"/>
  <c r="H297"/>
  <c r="G297"/>
  <c r="F297"/>
  <c r="E294"/>
  <c r="E293" s="1"/>
  <c r="I293"/>
  <c r="H293"/>
  <c r="G293"/>
  <c r="F293"/>
  <c r="I289"/>
  <c r="H289"/>
  <c r="G289"/>
  <c r="F289"/>
  <c r="E289"/>
  <c r="E287"/>
  <c r="E285" s="1"/>
  <c r="I285"/>
  <c r="H285"/>
  <c r="G285"/>
  <c r="F285"/>
  <c r="I284"/>
  <c r="H284"/>
  <c r="G284"/>
  <c r="F284"/>
  <c r="I283"/>
  <c r="H283"/>
  <c r="E297" l="1"/>
  <c r="E284"/>
  <c r="F283"/>
  <c r="E283" s="1"/>
  <c r="I282"/>
  <c r="H282"/>
  <c r="E282" s="1"/>
  <c r="G282"/>
  <c r="G281" s="1"/>
  <c r="F282"/>
  <c r="I281"/>
  <c r="H281"/>
  <c r="F281" l="1"/>
  <c r="E281" s="1"/>
  <c r="E275"/>
  <c r="E274"/>
  <c r="I273"/>
  <c r="H273"/>
  <c r="G273" l="1"/>
  <c r="F273"/>
  <c r="E272"/>
  <c r="E273" l="1"/>
  <c r="E271"/>
  <c r="I269"/>
  <c r="H269"/>
  <c r="G269" s="1"/>
  <c r="F269" s="1"/>
  <c r="E269" s="1"/>
  <c r="E268"/>
  <c r="E267"/>
  <c r="E266"/>
  <c r="E265"/>
  <c r="E264"/>
  <c r="E263"/>
  <c r="E262"/>
  <c r="E261"/>
  <c r="I260"/>
  <c r="H260"/>
  <c r="G260"/>
  <c r="F260"/>
  <c r="I259"/>
  <c r="H259"/>
  <c r="G259"/>
  <c r="F259"/>
  <c r="I258"/>
  <c r="H258"/>
  <c r="G258"/>
  <c r="G257" s="1"/>
  <c r="F258"/>
  <c r="E256"/>
  <c r="E255"/>
  <c r="E254"/>
  <c r="I253"/>
  <c r="H253"/>
  <c r="G253"/>
  <c r="F253"/>
  <c r="E252"/>
  <c r="E251"/>
  <c r="E250"/>
  <c r="I249"/>
  <c r="H249"/>
  <c r="G249"/>
  <c r="F249"/>
  <c r="I248"/>
  <c r="H248"/>
  <c r="G248"/>
  <c r="F248"/>
  <c r="I247"/>
  <c r="H247"/>
  <c r="G247"/>
  <c r="F247"/>
  <c r="I246"/>
  <c r="H246"/>
  <c r="G246"/>
  <c r="G245" s="1"/>
  <c r="F246"/>
  <c r="I245"/>
  <c r="H245"/>
  <c r="E244"/>
  <c r="E243"/>
  <c r="E242"/>
  <c r="I241"/>
  <c r="H241"/>
  <c r="G241"/>
  <c r="F241"/>
  <c r="E240"/>
  <c r="E239"/>
  <c r="E238"/>
  <c r="I237"/>
  <c r="H237"/>
  <c r="G237"/>
  <c r="F237"/>
  <c r="I236"/>
  <c r="H236"/>
  <c r="G236"/>
  <c r="F236"/>
  <c r="I235"/>
  <c r="H235"/>
  <c r="G235"/>
  <c r="F235"/>
  <c r="I234"/>
  <c r="H234"/>
  <c r="G234"/>
  <c r="G233" s="1"/>
  <c r="F234"/>
  <c r="I233"/>
  <c r="H233"/>
  <c r="E231"/>
  <c r="E230"/>
  <c r="I229"/>
  <c r="H229"/>
  <c r="G229"/>
  <c r="F229"/>
  <c r="E227"/>
  <c r="E226"/>
  <c r="I225"/>
  <c r="H225"/>
  <c r="G225"/>
  <c r="F225"/>
  <c r="E224"/>
  <c r="E223"/>
  <c r="E222"/>
  <c r="I221"/>
  <c r="H221"/>
  <c r="G221"/>
  <c r="F221"/>
  <c r="E220"/>
  <c r="E219"/>
  <c r="E218"/>
  <c r="I217"/>
  <c r="H217"/>
  <c r="G217"/>
  <c r="F217"/>
  <c r="E216"/>
  <c r="E215"/>
  <c r="E214"/>
  <c r="I213"/>
  <c r="H213"/>
  <c r="G213"/>
  <c r="F213"/>
  <c r="E212"/>
  <c r="E211"/>
  <c r="E210"/>
  <c r="I209"/>
  <c r="H209"/>
  <c r="G209"/>
  <c r="F209"/>
  <c r="E208"/>
  <c r="E207"/>
  <c r="E206"/>
  <c r="I205"/>
  <c r="H205"/>
  <c r="G205"/>
  <c r="F205"/>
  <c r="E203"/>
  <c r="E202"/>
  <c r="I201"/>
  <c r="H201"/>
  <c r="G201"/>
  <c r="F201"/>
  <c r="E200"/>
  <c r="E199"/>
  <c r="E198"/>
  <c r="I197"/>
  <c r="H197"/>
  <c r="G197"/>
  <c r="F197"/>
  <c r="I196"/>
  <c r="H196"/>
  <c r="G196"/>
  <c r="E201" l="1"/>
  <c r="I257"/>
  <c r="E205"/>
  <c r="E221"/>
  <c r="E253"/>
  <c r="E260"/>
  <c r="E237"/>
  <c r="E259"/>
  <c r="E241"/>
  <c r="E197"/>
  <c r="E217"/>
  <c r="E235"/>
  <c r="E236"/>
  <c r="E249"/>
  <c r="H257"/>
  <c r="E213"/>
  <c r="E209"/>
  <c r="E225"/>
  <c r="E229"/>
  <c r="E247"/>
  <c r="E248"/>
  <c r="F233"/>
  <c r="E233" s="1"/>
  <c r="E234"/>
  <c r="F245"/>
  <c r="E245" s="1"/>
  <c r="E246"/>
  <c r="F257"/>
  <c r="E257" s="1"/>
  <c r="E258"/>
  <c r="F196"/>
  <c r="L194" s="1"/>
  <c r="I195"/>
  <c r="H195"/>
  <c r="G195"/>
  <c r="E196" l="1"/>
  <c r="F195"/>
  <c r="E195" l="1"/>
  <c r="I194"/>
  <c r="I193" s="1"/>
  <c r="H194"/>
  <c r="G194"/>
  <c r="G193" s="1"/>
  <c r="F194"/>
  <c r="F193" s="1"/>
  <c r="H193"/>
  <c r="E192"/>
  <c r="E191"/>
  <c r="E190"/>
  <c r="I189"/>
  <c r="H189"/>
  <c r="G189"/>
  <c r="F189"/>
  <c r="E188"/>
  <c r="E189" l="1"/>
  <c r="E193"/>
  <c r="E194"/>
  <c r="E187"/>
  <c r="E186"/>
  <c r="I185"/>
  <c r="H185"/>
  <c r="G185"/>
  <c r="F185"/>
  <c r="E184"/>
  <c r="E183"/>
  <c r="E182"/>
  <c r="I181"/>
  <c r="H181"/>
  <c r="G181"/>
  <c r="F181"/>
  <c r="I180"/>
  <c r="H180"/>
  <c r="G180"/>
  <c r="F180"/>
  <c r="I179"/>
  <c r="H179"/>
  <c r="G179"/>
  <c r="E185" l="1"/>
  <c r="E180"/>
  <c r="E181"/>
  <c r="F179"/>
  <c r="E179" s="1"/>
  <c r="I178"/>
  <c r="H178"/>
  <c r="G178"/>
  <c r="F178"/>
  <c r="E178" l="1"/>
  <c r="I177"/>
  <c r="H177"/>
  <c r="G177"/>
  <c r="F177"/>
  <c r="E176"/>
  <c r="E175"/>
  <c r="E174"/>
  <c r="I173"/>
  <c r="H173"/>
  <c r="G173"/>
  <c r="F173"/>
  <c r="E171"/>
  <c r="E170"/>
  <c r="I169"/>
  <c r="H169"/>
  <c r="G169"/>
  <c r="F169"/>
  <c r="E168"/>
  <c r="E167"/>
  <c r="E166"/>
  <c r="I165"/>
  <c r="H165"/>
  <c r="G165"/>
  <c r="F165"/>
  <c r="E164"/>
  <c r="E163"/>
  <c r="E162"/>
  <c r="I161"/>
  <c r="H161"/>
  <c r="G161"/>
  <c r="F161"/>
  <c r="E160"/>
  <c r="E158"/>
  <c r="I157"/>
  <c r="H157"/>
  <c r="G157"/>
  <c r="E173" l="1"/>
  <c r="E165"/>
  <c r="E161"/>
  <c r="E169"/>
  <c r="E177"/>
  <c r="F157"/>
  <c r="E157" s="1"/>
  <c r="E154"/>
  <c r="I153"/>
  <c r="H153"/>
  <c r="G153"/>
  <c r="F153"/>
  <c r="E152"/>
  <c r="E151"/>
  <c r="E150"/>
  <c r="I149"/>
  <c r="H149"/>
  <c r="G149"/>
  <c r="F149"/>
  <c r="I148"/>
  <c r="H148"/>
  <c r="G148"/>
  <c r="E153" l="1"/>
  <c r="E149"/>
  <c r="F148"/>
  <c r="E148" s="1"/>
  <c r="I147"/>
  <c r="H147"/>
  <c r="H143" s="1"/>
  <c r="G147"/>
  <c r="F147"/>
  <c r="I146"/>
  <c r="H146"/>
  <c r="G146"/>
  <c r="F146"/>
  <c r="I145"/>
  <c r="H145"/>
  <c r="I144"/>
  <c r="H144"/>
  <c r="G144"/>
  <c r="I143"/>
  <c r="E140"/>
  <c r="E139"/>
  <c r="E138"/>
  <c r="I137"/>
  <c r="H137"/>
  <c r="G137"/>
  <c r="F137"/>
  <c r="E136"/>
  <c r="E135"/>
  <c r="E134"/>
  <c r="I133"/>
  <c r="H133"/>
  <c r="G133"/>
  <c r="F133"/>
  <c r="I132"/>
  <c r="H132"/>
  <c r="G132"/>
  <c r="F132"/>
  <c r="I131"/>
  <c r="H131"/>
  <c r="G131"/>
  <c r="F131"/>
  <c r="I130"/>
  <c r="I129" s="1"/>
  <c r="H130"/>
  <c r="H129" s="1"/>
  <c r="G130"/>
  <c r="G129" s="1"/>
  <c r="F130"/>
  <c r="E128"/>
  <c r="E127"/>
  <c r="E126"/>
  <c r="I125"/>
  <c r="H125"/>
  <c r="G125"/>
  <c r="F125"/>
  <c r="I124"/>
  <c r="H124"/>
  <c r="G124"/>
  <c r="F124"/>
  <c r="I123"/>
  <c r="H123"/>
  <c r="G123"/>
  <c r="F123"/>
  <c r="I122"/>
  <c r="H122"/>
  <c r="G122"/>
  <c r="G121" s="1"/>
  <c r="F122"/>
  <c r="I121"/>
  <c r="H121"/>
  <c r="E120"/>
  <c r="E119"/>
  <c r="E118"/>
  <c r="I117"/>
  <c r="H117"/>
  <c r="G117"/>
  <c r="F117"/>
  <c r="E116"/>
  <c r="E115"/>
  <c r="E114"/>
  <c r="I113"/>
  <c r="H113"/>
  <c r="G113"/>
  <c r="F113"/>
  <c r="E110"/>
  <c r="I109"/>
  <c r="H109"/>
  <c r="G109"/>
  <c r="F109"/>
  <c r="E108"/>
  <c r="E133" l="1"/>
  <c r="E137"/>
  <c r="E117"/>
  <c r="E125"/>
  <c r="E122"/>
  <c r="E146"/>
  <c r="E147"/>
  <c r="F144"/>
  <c r="E144" s="1"/>
  <c r="E124"/>
  <c r="E123"/>
  <c r="E130"/>
  <c r="E131"/>
  <c r="E132"/>
  <c r="F121"/>
  <c r="E121" s="1"/>
  <c r="F129"/>
  <c r="E129" s="1"/>
  <c r="E113"/>
  <c r="F145"/>
  <c r="G143"/>
  <c r="G145"/>
  <c r="E109"/>
  <c r="E106"/>
  <c r="I105"/>
  <c r="H105"/>
  <c r="G105"/>
  <c r="F105"/>
  <c r="E104"/>
  <c r="E103"/>
  <c r="E102"/>
  <c r="I101"/>
  <c r="H101"/>
  <c r="G101"/>
  <c r="F101"/>
  <c r="I100"/>
  <c r="H100"/>
  <c r="G100"/>
  <c r="I99"/>
  <c r="H99"/>
  <c r="E101" l="1"/>
  <c r="E105"/>
  <c r="E100"/>
  <c r="E145"/>
  <c r="F143"/>
  <c r="G99"/>
  <c r="E143" l="1"/>
  <c r="I142" s="1"/>
  <c r="E99"/>
  <c r="I98"/>
  <c r="H98"/>
  <c r="H142" l="1"/>
  <c r="I141"/>
  <c r="G98"/>
  <c r="F98"/>
  <c r="I97"/>
  <c r="H97"/>
  <c r="G97"/>
  <c r="E96"/>
  <c r="E95"/>
  <c r="E94"/>
  <c r="I93"/>
  <c r="H93"/>
  <c r="G93"/>
  <c r="F93"/>
  <c r="E92"/>
  <c r="E91"/>
  <c r="E90"/>
  <c r="I89"/>
  <c r="H89"/>
  <c r="G89"/>
  <c r="F89"/>
  <c r="E88"/>
  <c r="E87"/>
  <c r="E86"/>
  <c r="I85"/>
  <c r="H85"/>
  <c r="G85"/>
  <c r="F85"/>
  <c r="E84"/>
  <c r="E83"/>
  <c r="E82"/>
  <c r="I81"/>
  <c r="H81"/>
  <c r="G81"/>
  <c r="F81"/>
  <c r="E80"/>
  <c r="E79"/>
  <c r="E78"/>
  <c r="I77"/>
  <c r="H77"/>
  <c r="G77"/>
  <c r="F77"/>
  <c r="E76"/>
  <c r="E75"/>
  <c r="E74"/>
  <c r="I73"/>
  <c r="H73"/>
  <c r="G73"/>
  <c r="F73"/>
  <c r="I72"/>
  <c r="I51" s="1"/>
  <c r="H72"/>
  <c r="H51" s="1"/>
  <c r="G72"/>
  <c r="G51" s="1"/>
  <c r="F72"/>
  <c r="I71"/>
  <c r="H71"/>
  <c r="G71"/>
  <c r="F71"/>
  <c r="I70"/>
  <c r="I50" s="1"/>
  <c r="I49" s="1"/>
  <c r="H70"/>
  <c r="H50" s="1"/>
  <c r="H49" s="1"/>
  <c r="E51" l="1"/>
  <c r="E98"/>
  <c r="E72"/>
  <c r="E85"/>
  <c r="E81"/>
  <c r="E77"/>
  <c r="E93"/>
  <c r="E73"/>
  <c r="E89"/>
  <c r="E71"/>
  <c r="F97"/>
  <c r="E97" s="1"/>
  <c r="G142"/>
  <c r="H141"/>
  <c r="G70"/>
  <c r="G50" s="1"/>
  <c r="F70"/>
  <c r="F69" s="1"/>
  <c r="H69"/>
  <c r="E68"/>
  <c r="E67"/>
  <c r="E66"/>
  <c r="I65"/>
  <c r="H65"/>
  <c r="G65"/>
  <c r="F65"/>
  <c r="E64"/>
  <c r="E63"/>
  <c r="E62"/>
  <c r="I61"/>
  <c r="H61"/>
  <c r="G61"/>
  <c r="F61"/>
  <c r="F60"/>
  <c r="F56" s="1"/>
  <c r="I59"/>
  <c r="I55" s="1"/>
  <c r="H59"/>
  <c r="H55" s="1"/>
  <c r="G59"/>
  <c r="G55" s="1"/>
  <c r="F59"/>
  <c r="I58"/>
  <c r="H58"/>
  <c r="H54" s="1"/>
  <c r="G58"/>
  <c r="G54" s="1"/>
  <c r="F58"/>
  <c r="F54" s="1"/>
  <c r="I54"/>
  <c r="G49" l="1"/>
  <c r="E49" s="1"/>
  <c r="E50"/>
  <c r="E65"/>
  <c r="E61"/>
  <c r="G69"/>
  <c r="E69" s="1"/>
  <c r="E70"/>
  <c r="I69" s="1"/>
  <c r="I60" s="1"/>
  <c r="I57" s="1"/>
  <c r="E59"/>
  <c r="E54"/>
  <c r="H60"/>
  <c r="E55"/>
  <c r="F57"/>
  <c r="E58"/>
  <c r="F142"/>
  <c r="G141"/>
  <c r="F53"/>
  <c r="E44"/>
  <c r="I43"/>
  <c r="H43"/>
  <c r="G43"/>
  <c r="E142" l="1"/>
  <c r="F141"/>
  <c r="E141" s="1"/>
  <c r="G60"/>
  <c r="G39" s="1"/>
  <c r="H56"/>
  <c r="H57"/>
  <c r="E43"/>
  <c r="I42"/>
  <c r="H42"/>
  <c r="G42"/>
  <c r="F42"/>
  <c r="I41"/>
  <c r="H41"/>
  <c r="G41"/>
  <c r="G40"/>
  <c r="I39"/>
  <c r="H39"/>
  <c r="F39"/>
  <c r="I38"/>
  <c r="H38"/>
  <c r="G38"/>
  <c r="F38"/>
  <c r="F35"/>
  <c r="I32"/>
  <c r="H32"/>
  <c r="G32"/>
  <c r="F32"/>
  <c r="I31"/>
  <c r="H31"/>
  <c r="G31"/>
  <c r="F31"/>
  <c r="H30"/>
  <c r="G30"/>
  <c r="E39" l="1"/>
  <c r="E42"/>
  <c r="E38"/>
  <c r="E32"/>
  <c r="E31"/>
  <c r="F37"/>
  <c r="G56"/>
  <c r="H53"/>
  <c r="F41"/>
  <c r="E41" s="1"/>
  <c r="I40" s="1"/>
  <c r="H40" s="1"/>
  <c r="E60"/>
  <c r="G57"/>
  <c r="E57" s="1"/>
  <c r="I56" s="1"/>
  <c r="F30"/>
  <c r="E30" s="1"/>
  <c r="I29"/>
  <c r="H29"/>
  <c r="G29"/>
  <c r="E28"/>
  <c r="E27"/>
  <c r="E26"/>
  <c r="I25"/>
  <c r="H25"/>
  <c r="G25"/>
  <c r="F25"/>
  <c r="I23"/>
  <c r="H23"/>
  <c r="G23"/>
  <c r="F23" s="1"/>
  <c r="I22"/>
  <c r="H22"/>
  <c r="G22"/>
  <c r="F22" s="1"/>
  <c r="F20"/>
  <c r="H19"/>
  <c r="G19"/>
  <c r="F19"/>
  <c r="I18"/>
  <c r="H18"/>
  <c r="I53" l="1"/>
  <c r="E22"/>
  <c r="F29"/>
  <c r="E29" s="1"/>
  <c r="G53"/>
  <c r="E56"/>
  <c r="E25"/>
  <c r="I24" s="1"/>
  <c r="H24" s="1"/>
  <c r="G24" s="1"/>
  <c r="F24" s="1"/>
  <c r="F21" s="1"/>
  <c r="H37"/>
  <c r="G37" s="1"/>
  <c r="E40"/>
  <c r="E23"/>
  <c r="I37"/>
  <c r="G18"/>
  <c r="F18" s="1"/>
  <c r="E53" l="1"/>
  <c r="E37"/>
  <c r="I36" s="1"/>
  <c r="H36" s="1"/>
  <c r="G36" s="1"/>
  <c r="F36" s="1"/>
  <c r="E36" s="1"/>
  <c r="I35" s="1"/>
  <c r="H35" s="1"/>
  <c r="G35" s="1"/>
  <c r="E35" s="1"/>
  <c r="I34" s="1"/>
  <c r="I33" s="1"/>
  <c r="H34"/>
  <c r="E24"/>
  <c r="G21"/>
  <c r="E21" s="1"/>
  <c r="I20" s="1"/>
  <c r="H20" s="1"/>
  <c r="G20" s="1"/>
  <c r="E20" s="1"/>
  <c r="I19" s="1"/>
  <c r="E19" s="1"/>
  <c r="I21"/>
  <c r="H21" s="1"/>
  <c r="E18"/>
  <c r="F17"/>
  <c r="I16"/>
  <c r="H16"/>
  <c r="G16"/>
  <c r="I17" l="1"/>
  <c r="E16"/>
  <c r="I15" s="1"/>
  <c r="H15" s="1"/>
  <c r="G15" s="1"/>
  <c r="F15" s="1"/>
  <c r="E15" s="1"/>
  <c r="I14" s="1"/>
  <c r="H17"/>
  <c r="G17" s="1"/>
  <c r="G34"/>
  <c r="H33"/>
  <c r="I8"/>
  <c r="I12" s="1"/>
  <c r="H8"/>
  <c r="I7"/>
  <c r="H7"/>
  <c r="G7"/>
  <c r="F7"/>
  <c r="I6"/>
  <c r="H6"/>
  <c r="G6"/>
  <c r="G8" l="1"/>
  <c r="G12" s="1"/>
  <c r="H12"/>
  <c r="F8"/>
  <c r="F12" s="1"/>
  <c r="E17"/>
  <c r="H11"/>
  <c r="G11"/>
  <c r="H14"/>
  <c r="H10" s="1"/>
  <c r="I13"/>
  <c r="F34"/>
  <c r="G33"/>
  <c r="E8"/>
  <c r="I5"/>
  <c r="H5"/>
  <c r="I11"/>
  <c r="I9" s="1"/>
  <c r="E7"/>
  <c r="F11"/>
  <c r="E12" l="1"/>
  <c r="G5"/>
  <c r="H9"/>
  <c r="F33"/>
  <c r="E33" s="1"/>
  <c r="E34"/>
  <c r="G14"/>
  <c r="H13"/>
  <c r="E11"/>
  <c r="F14" l="1"/>
  <c r="G13"/>
  <c r="G10"/>
  <c r="G9" s="1"/>
  <c r="E14" l="1"/>
  <c r="F13"/>
  <c r="E13" s="1"/>
  <c r="E518" l="1"/>
  <c r="E517" s="1"/>
  <c r="F529"/>
  <c r="E529" s="1"/>
  <c r="F410"/>
  <c r="E410" s="1"/>
  <c r="E409" s="1"/>
  <c r="F409" l="1"/>
  <c r="E530"/>
  <c r="F6"/>
  <c r="E6" l="1"/>
  <c r="F5"/>
  <c r="E5" s="1"/>
  <c r="F10"/>
  <c r="E10" l="1"/>
  <c r="F9"/>
  <c r="E9" s="1"/>
</calcChain>
</file>

<file path=xl/sharedStrings.xml><?xml version="1.0" encoding="utf-8"?>
<sst xmlns="http://schemas.openxmlformats.org/spreadsheetml/2006/main" count="1181" uniqueCount="638">
  <si>
    <t>Государственная программа "Развитие экономического потенциала и формирование благоприятного предпринимательского климата"</t>
  </si>
  <si>
    <t>1.3.</t>
  </si>
  <si>
    <t>1.4.</t>
  </si>
  <si>
    <t>1.5.</t>
  </si>
  <si>
    <t>4.2.</t>
  </si>
  <si>
    <t>4.3.</t>
  </si>
  <si>
    <t>4.5.</t>
  </si>
  <si>
    <t>5.5.</t>
  </si>
  <si>
    <t>5.8.</t>
  </si>
  <si>
    <t>5.10.</t>
  </si>
  <si>
    <t>1.2.</t>
  </si>
  <si>
    <t>2.6.</t>
  </si>
  <si>
    <t>3.1.</t>
  </si>
  <si>
    <t>3.2.</t>
  </si>
  <si>
    <t>4.1.</t>
  </si>
  <si>
    <t>Объем финансовых и материальных ресурсов, поступивших в Мурманскую область из-за рубежа в рамках реализации международных программ и соглашений</t>
  </si>
  <si>
    <t>3.3.</t>
  </si>
  <si>
    <t>4.4.</t>
  </si>
  <si>
    <t>4.6.</t>
  </si>
  <si>
    <t>Наличие актуализированного торгового реестра</t>
  </si>
  <si>
    <t>5.1.</t>
  </si>
  <si>
    <t>5.2.</t>
  </si>
  <si>
    <t>5.3.</t>
  </si>
  <si>
    <t>5.4.</t>
  </si>
  <si>
    <t>5.6.</t>
  </si>
  <si>
    <t>5.7.</t>
  </si>
  <si>
    <t>Доля своевременно подготовленных Министерством экономического развития отчетов, докладов, информаций о ходе реализации документов стратегического планирования Мурманской области и об участии Мурманской области в реализации документов стратегического планирования федерального уровня</t>
  </si>
  <si>
    <t>Наличие своевременно подготовленного Сводного доклада Мурманской области о результатах мониторинга эффективности деятельности органов местного самоуправления городских округов и муниципальных районов Мурманской области</t>
  </si>
  <si>
    <t>6.1.</t>
  </si>
  <si>
    <t>Доля проведенных плановых проверок от числа запланированных проверок юридических лиц и индивидуальных предпринимателей, осуществляющих регулируемые виды деятельности на территории Мурманской области</t>
  </si>
  <si>
    <t>6.2.</t>
  </si>
  <si>
    <t>6.3.</t>
  </si>
  <si>
    <t>Всего</t>
  </si>
  <si>
    <t>Развитие информационно-коммуникационной инфраструктуры и предоставление доступа исполнительным органам государственной власти Мурманской области к статистической информации</t>
  </si>
  <si>
    <t>7.1.2.</t>
  </si>
  <si>
    <t>Обеспечение реализации государственных функций Министерства экономического развития Мурманской области</t>
  </si>
  <si>
    <t>7.1.1.</t>
  </si>
  <si>
    <t>Основное мероприятие 7.1. Обеспечение реализации государственных функций в сферах стратегического планирования, налогового регулирования, экономики социальной сферы, внешнеэкономических связей, торговой деятельности</t>
  </si>
  <si>
    <t>7.1.</t>
  </si>
  <si>
    <t>Подпрограмма 7. Обеспечение реализации государственной программы</t>
  </si>
  <si>
    <t>7.</t>
  </si>
  <si>
    <t>Подпрограмма 5. Совершенствование системы государственного стратегического управления</t>
  </si>
  <si>
    <t>4.7.2.</t>
  </si>
  <si>
    <t>4.7.</t>
  </si>
  <si>
    <t>Основное мероприятие 1. Содействие в подготовке и проведении приоритетных с точки зрения экономики региона конгрессно-выставочных и презентационных мероприятий регионального, межрегионального и международного значения на территории региона и Российской Федерации, а также за рубежом</t>
  </si>
  <si>
    <t>Подпрограмма 4. Развитие внешнеэкономических связей, туризма и торговой деятельности в регионе</t>
  </si>
  <si>
    <t>4.</t>
  </si>
  <si>
    <t>3.3.3.</t>
  </si>
  <si>
    <t>3.3.2.</t>
  </si>
  <si>
    <t>Поддержка начинающих малых инновационных компаний - гранты инновационным компаниям, в том числе участникам инновационных территориальных кластеров</t>
  </si>
  <si>
    <t>3.3.1.</t>
  </si>
  <si>
    <t>Основное мероприятие 3. Оказание финансовой поддержки инновационным компаниям</t>
  </si>
  <si>
    <t>3.1.5.</t>
  </si>
  <si>
    <t>3.1.4.</t>
  </si>
  <si>
    <t>Создание горно-химического и металлургического кластера</t>
  </si>
  <si>
    <t>3.1.3.</t>
  </si>
  <si>
    <t>3.1.2.</t>
  </si>
  <si>
    <t>Основное мероприятие 1. Формирование условий для реализации кластерных инициатив Мурманской области</t>
  </si>
  <si>
    <t>Подпрограмма 3. Развитие промышленности, инновационной и научно-технической деятельности</t>
  </si>
  <si>
    <t>Субсидия на финансовое обеспечение выполнения государственного задания</t>
  </si>
  <si>
    <t>2.4.1.</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</si>
  <si>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</si>
  <si>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t>
  </si>
  <si>
    <t>Подготовка и переподготовка кадров для малого и среднего предпринимательства: проведение тренинг - курсов для начинающих предпринимателей, мастер-классов, организация и проведение специализированных семинаров для предпринимателей</t>
  </si>
  <si>
    <t>2.3.3.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</si>
  <si>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</si>
  <si>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t>
  </si>
  <si>
    <t>2.2.3.</t>
  </si>
  <si>
    <t>2.2.2.</t>
  </si>
  <si>
    <t>Развитие ЦПП и осуществление им деятельности по поддержке субъектов малого и среднего предпринимательства</t>
  </si>
  <si>
    <t>2.2.1.</t>
  </si>
  <si>
    <t>Основное мероприятие 2. Создание и развитие объектов инфраструктуры поддержки малого и среднего предпринимательства</t>
  </si>
  <si>
    <t>2.2.</t>
  </si>
  <si>
    <t>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</si>
  <si>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2.1.7.</t>
  </si>
  <si>
    <t>Предоставление субсидий субъектам социального предпринимательства</t>
  </si>
  <si>
    <t>2.1.5.</t>
  </si>
  <si>
    <t>Предоставление начинающим предпринимателям грантов на создание собственного бизнеса</t>
  </si>
  <si>
    <t>2.1.4.</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</si>
  <si>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</si>
  <si>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2.1.3.</t>
  </si>
  <si>
    <t>2.1.1.</t>
  </si>
  <si>
    <t>Основное мероприятие 1. Оказание финансовой поддержки субъектам малого и среднего предпринимательства</t>
  </si>
  <si>
    <t>2.1.</t>
  </si>
  <si>
    <t>Подпрограмма 2. Поддержка малого и среднего предпринимательства</t>
  </si>
  <si>
    <t>2.</t>
  </si>
  <si>
    <t>Проведение мониторинга состояния конкурентной среды на рынках товаров, работ, услуг Мурманской области</t>
  </si>
  <si>
    <t>1.3.5.</t>
  </si>
  <si>
    <t>Разработка рекламных материалов (презентаций, печатных буклетов, видеофильмов) об инвестиционных возможностях Мурманской области, их размещение в специализированных печатных изданиях, интернет-ресурсах, телевидении</t>
  </si>
  <si>
    <t>1.3.4.</t>
  </si>
  <si>
    <t>1.3.3.</t>
  </si>
  <si>
    <t>1.3.2.</t>
  </si>
  <si>
    <t>Актуализация, сопровождение и развитие специализированного многоязычного интернет-портала об инвестиционной деятельности в Мурманской области</t>
  </si>
  <si>
    <t>1.3.1.</t>
  </si>
  <si>
    <t>Формирование и ежегодное обновление Плана создания инвестиционных объектов и объектов инфраструктуры в Мурманской области</t>
  </si>
  <si>
    <t>1.1.3.</t>
  </si>
  <si>
    <t>Развитие и обеспечение эффективного функционирования АО "Корпорация развития Мурманской области"</t>
  </si>
  <si>
    <t>1.1.1.</t>
  </si>
  <si>
    <t>Основное мероприятие 1. Разработка, реализация и сопровождение инвестиционных программ и проектов</t>
  </si>
  <si>
    <t>1.1.</t>
  </si>
  <si>
    <t>Подпрограмма 1. Формирование благоприятной инвестиционной среды</t>
  </si>
  <si>
    <t>1.</t>
  </si>
  <si>
    <t>Министерство экономического развития Мурманской области</t>
  </si>
  <si>
    <t>Связь основных мероприятий с показателями подпрограмм, ожидаемые результаты реализации (краткая характеристика) мероприятий</t>
  </si>
  <si>
    <t>ВБС</t>
  </si>
  <si>
    <t>МБ</t>
  </si>
  <si>
    <t>ФБ</t>
  </si>
  <si>
    <t>ОБ</t>
  </si>
  <si>
    <t>По годам реализации</t>
  </si>
  <si>
    <t>* Мероприятие направлено на повышение эффективности бюджетных расходов"</t>
  </si>
  <si>
    <t>7.2.2.</t>
  </si>
  <si>
    <t>ГОБУ МРИБИ</t>
  </si>
  <si>
    <t>Обеспечение ГОБУ МРИБИ необходимыми программно-техническими средствами</t>
  </si>
  <si>
    <t>2014-2020</t>
  </si>
  <si>
    <t>Развитие информационно-коммуникационной инфраструктуры ГОБУ МРИБИ*</t>
  </si>
  <si>
    <t>7.2.1.</t>
  </si>
  <si>
    <t>Основное мероприятие 7.2. Обеспечение реализации государственных функций и оказания государственных услуг в сферах инвестиций, развития промышленности, предпринимательства и инноваций,  туризма, лицензирования отдельных видов деятельности</t>
  </si>
  <si>
    <t>7.2.</t>
  </si>
  <si>
    <t>Сопровождение и развитие ГАС Управление, приобретение статистических материалов</t>
  </si>
  <si>
    <t>Комитет по тарифному регулированию Мурманской области</t>
  </si>
  <si>
    <t>6.3.2.</t>
  </si>
  <si>
    <t>Обеспечение реализации функций в сфере государственного регулирования цен (тарифов) на территории МО</t>
  </si>
  <si>
    <t>6.3.1.</t>
  </si>
  <si>
    <t>1. Доля ресурсоснабжающих организаций, перешедших на долгосрочные методы регулирования тарифов.
2. Доля организаций, которым установлены регулируемые цены (тарифы), от количества организаций, представивших расчетные материалы и предложения об установлении цен (тарифов).
3. Доля проведенных плановых проверок от числа запланированных проверок юридических лиц и индивидуальных предпринимателей, осуществляющих регулируемые виды деятельности на территории Мурманской области</t>
  </si>
  <si>
    <t>Основное мероприятие 3. Обеспечение реализации функций в сфере тарифного регулирования на территории Мурманской области</t>
  </si>
  <si>
    <t>Осуществление контроля на предмет соблюдения Стандартов раскрытия информации регулируемыми организациями</t>
  </si>
  <si>
    <t xml:space="preserve">Проведение проверок организации на предмет соблюдения Стандартов раскрытия информации регулируемыми организациями </t>
  </si>
  <si>
    <t>6.2.2.</t>
  </si>
  <si>
    <t>Проведение проверок хозяйственной деятельности предприятий (учреждений), осуществляющих деятельность в сфере регулируемого ценообразования</t>
  </si>
  <si>
    <t>6.2.1.</t>
  </si>
  <si>
    <t>Основное мероприятие 2. Осуществление регионального государственного контроля (надзора) за соблюдением порядка ценообразования и соблюдением стандартов раскрытия информации регулируемыми организациями</t>
  </si>
  <si>
    <t>Установление регулируемых цен (тарифов) на продукцию производственно-технического назначения, товары народного потребления и услуги, производимые и (или) реализуемые на территории Мурманской области</t>
  </si>
  <si>
    <t>6.1.3.</t>
  </si>
  <si>
    <t>6.1.2.</t>
  </si>
  <si>
    <t>6.1.1.</t>
  </si>
  <si>
    <t>1. Доля ресурсоснабжающих организаций, перешедших на долгосрочные методы регулирования тарифов.
2. Доля организаций, которым установлены регулируемые цены (тарифы), от количества организаций, представивших расчетные материалы и предложения об установлении цен (тарифов)</t>
  </si>
  <si>
    <t>Основное мероприятие 1. Установление подлежащих государственному регулированию цен (тарифов) в соответствии с законодательством Российской Федерации</t>
  </si>
  <si>
    <t>2015-2020</t>
  </si>
  <si>
    <t>Подпрограмма 6. Осуществление государственного регулирования цен (тарифов) на территории Мурманской области</t>
  </si>
  <si>
    <t>Внесение изменений в действующие НПА в случае необходимости</t>
  </si>
  <si>
    <t>Актуализация региональных нормативных правовых актов и методических материалов*</t>
  </si>
  <si>
    <t>Согласование порядков (изменений в порядки) определения нормативных затрат на оказание (выполнение) государственных услуг (работ)</t>
  </si>
  <si>
    <t>Доля исполнительных органов государственной власти Мурманской области, использующих нормативно-методическую базу и рекомендации Министерства экономического развития Мурманской области, направленные на повышение качества и эффективности  предоставления государственных услуг</t>
  </si>
  <si>
    <t>Рассмотрение и утверждение итогов опроса на заседании Комиссии по подведению итогов оценки эффективности деятельности ОМСУ Мурманской области</t>
  </si>
  <si>
    <t>Проведение опросов населения с целью определения оценки эффективности деятельности руководителей органов местного самоуправления, унитарных предприятий и учреждений, действующих на региональном и муниципальном уровнях, акционерных обществ, контрольный пакет акций которых находится в государственной собственности Мурманской области или в муниципальной собственности, осуществляющих оказание услуг населению муниципальных образований</t>
  </si>
  <si>
    <t>5.10.2.</t>
  </si>
  <si>
    <t xml:space="preserve">Подготовка ежегодного отчета об итогах социологического опроса населения, ед. </t>
  </si>
  <si>
    <t xml:space="preserve">Проведение социологического опроса населения городских округов и муниципальных районов в целях выявления оценки населением деятельности органов местного самоуправления </t>
  </si>
  <si>
    <t>5.10.1.</t>
  </si>
  <si>
    <t>Основное мероприятие 10. Анализ удовлетворенности населения деятельностью органов местного самоуправления</t>
  </si>
  <si>
    <t>Предоставление грантов 3 муниципальным образованиям Мурманской области (в случае принятия соответствующего решения Комиссией)</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</si>
  <si>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</si>
  <si>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 xml:space="preserve">Совершенствование нормативной правовой базы, регулирующей мониторинг эффективности деятельности органов местного самоуправления </t>
  </si>
  <si>
    <t>Ежегодная подготовка сводного доклада Мурманской области о результатах мониторинга эффективности деятельности органов местного самоуправления городских округов и муниципальных районов Мурманской области</t>
  </si>
  <si>
    <t xml:space="preserve">Подготовка Сводного доклада Мурманской области о результатах мониторинга эффективности деятельности органов местного самоуправления городских округов и муниципальных районов Мурманской области </t>
  </si>
  <si>
    <t>5.9.2.</t>
  </si>
  <si>
    <t>Наличие 17 согласованных  с ИОГВ  докладов глав администраций городских округов и муниципальных районов о достигнутых значениях показателей эффективности деятельности органов местного самоуправления за отчетный год и их планируемых значениях на 3-летний период</t>
  </si>
  <si>
    <t xml:space="preserve">Согласование с ИОГВ докладов глав администраций городских округов и муниципальных районов о достигнутых значениях показателей эффективности деятельности органов местного самоуправления за отчетный год и их планируемых значениях на 3-летний период </t>
  </si>
  <si>
    <t>5.9.1.</t>
  </si>
  <si>
    <t>Основное мероприятие 9. Организация мониторинга эффективности деятельности органов местного самоуправления</t>
  </si>
  <si>
    <t>5.9.</t>
  </si>
  <si>
    <t>Увеличение среднего количества выявляемых нарушений на одну проверку, увеличение количества проводимых  контрольных мероприятий на основе применения данных информационных автоматизированных систем</t>
  </si>
  <si>
    <t>Повышение результативности контрольных мероприятий</t>
  </si>
  <si>
    <t>5.8.2.</t>
  </si>
  <si>
    <t>Обеспечение нормативного регламентирования процедур оказания государственных услуг и проведения контроля</t>
  </si>
  <si>
    <t>5.8.1.</t>
  </si>
  <si>
    <t xml:space="preserve">1. Доля проверок, проведенных при исполнении контрольных функций, результаты которых признаны судом незаконными, в общем количестве проведенных проверок.
2. Доля лицензий, аннулированных за нарушения лицензионных требований, в общем количестве действующих лицензий. 
3. Средний срок прохождения административных процедур при предоставлении государственных услуг по выдаче лицензий на розничную продажу алкогольной продукции. 
4. Средний срок прохождения административных процедур при предоставлении государственных услуг по выдаче лицензий на заготовку, переработку, хранение и реализацию лома черных металлов, цветных металлов. 
5. Средний срок прохождения административных процедур при предоставлении государственных услуг по регистрации в качестве центров технического обслуживания контрольно-кассовой техники
</t>
  </si>
  <si>
    <t>Организация работы по координации деятельности представителей исполнительных органов государственной власти Мурманской области, участвующих в собраниях (комитетах) кредиторов организаций - должников</t>
  </si>
  <si>
    <t>Ежеквартальная подготовка и представление Губернатору Мурманской области аналитических материалов</t>
  </si>
  <si>
    <t>5.7.4.</t>
  </si>
  <si>
    <t>Обеспечение мониторинга и контроля выполнения мероприятий, предусмотренных соглашениями (2 раза в год)</t>
  </si>
  <si>
    <t xml:space="preserve">Организация работы по заключению соглашений о сотрудничестве между хозяйствующими субъектами, муниципальными образованиями Мурманской области и Правительством Мурманской области, направленных на устойчивое социально-экономическое развитие Мурманской области </t>
  </si>
  <si>
    <t>5.7.3.</t>
  </si>
  <si>
    <t xml:space="preserve">Организация работы рабочей группы по вопросам социально-экономического развития, занятости населения и мониторингу финансово-экономического состояния системообразующих предприятий и организаций Мурманской области </t>
  </si>
  <si>
    <t>5.7.2.</t>
  </si>
  <si>
    <t>Обеспечение вынесения на рассмотрение Межведомственной комиссией проблемных вопросов обеспечения доходов бюджета Мурманской области</t>
  </si>
  <si>
    <t>Организация работы Межведомственной комиссии по обеспечению доходов бюджета</t>
  </si>
  <si>
    <t>5.7.1.</t>
  </si>
  <si>
    <t xml:space="preserve">Доля хозяйствующих субъектов, в отношении которых организовано взаимодействие всех уровней власти, направленное на укрепление налогового потенциала Мурманской области, в общем количестве организаций по данным государственной регистрации по Мурманской области </t>
  </si>
  <si>
    <t>Основное мероприятие 7. Организация взаимодействия всех уровней власти, направленного на укрепление налогового потенциала Мурманской области</t>
  </si>
  <si>
    <t>5.6.2.</t>
  </si>
  <si>
    <t>Принятие соответствующего нормативного правового акта</t>
  </si>
  <si>
    <t>2016-2020</t>
  </si>
  <si>
    <t>Формирование основных направлений налоговой политики Мурманской области на очередной финансовый год и на плановый период</t>
  </si>
  <si>
    <t>5.6.1.</t>
  </si>
  <si>
    <t>Доля региональных налоговых льгот, направленных на поддержку и развитие экономики Мурманской области, в общем объеме предоставленных региональных налоговых льгот</t>
  </si>
  <si>
    <t>Основное мероприятие 6. Совершенствование нормативного правового регулирования по вопросам региональной налоговой политики (за исключением законодательства по специальным налоговым режимам)</t>
  </si>
  <si>
    <t>Подготовка ежегодного отчета Губернатора Мурманской области о результатах деятельности Правительства Мурманской области</t>
  </si>
  <si>
    <t>5.5.4.</t>
  </si>
  <si>
    <t>Подготовка ежеквартальных и годового отчетов о ходе выполнения мероприятий государственных программ РФ, федеральных целевых программ, федеральной адресной инвестиционной программы, реализуемых на территории Мурманской области*</t>
  </si>
  <si>
    <t>5.5.3.</t>
  </si>
  <si>
    <t>5.5.2.</t>
  </si>
  <si>
    <t>5.5.1.</t>
  </si>
  <si>
    <t>2014-2018</t>
  </si>
  <si>
    <t>5.4.3.</t>
  </si>
  <si>
    <t>5.4.2.</t>
  </si>
  <si>
    <t>5.4.1.</t>
  </si>
  <si>
    <t>5.3.2.</t>
  </si>
  <si>
    <t>5.3.1.</t>
  </si>
  <si>
    <t>Методическое руководство и координация деятельности ИОГВ МО по вопросам разработки и реализации государственных программ Мурманской области*</t>
  </si>
  <si>
    <t>5.2.1.</t>
  </si>
  <si>
    <t xml:space="preserve">Подготовка и утверждение проекта изменений в План мероприятий по реализации Стратегии социально-экономического развития Мурманской области </t>
  </si>
  <si>
    <t xml:space="preserve">Корректировка плана мероприятий по реализации Стратегии социально-экономического развития Мурманской области </t>
  </si>
  <si>
    <t>5.1.7.</t>
  </si>
  <si>
    <t>5.1.6.</t>
  </si>
  <si>
    <t>5.1.5.</t>
  </si>
  <si>
    <t>Разработка прогноза социально-экономического развития региона на очередной финансовый год и плановый период, одобрение его Правительством МО ежегодно в срок не позднее 30 октября</t>
  </si>
  <si>
    <t>Разработка прогноза социально-экономического развития региона на очередной финансовый год и плановый период</t>
  </si>
  <si>
    <t>5.1.4.</t>
  </si>
  <si>
    <t>5.1.3.</t>
  </si>
  <si>
    <t xml:space="preserve">Разработка предварительного прогноза социально-экономического развития региона на очередной финансовый год и плановый период ежегодно в срок не позднее 1 августа </t>
  </si>
  <si>
    <t>5.1.2.</t>
  </si>
  <si>
    <t>Проведение мониторинга и анализа социально-экономической ситуации в регионе и муниципальных образованиях области</t>
  </si>
  <si>
    <t>5.1.1.</t>
  </si>
  <si>
    <t>Основное мероприятие 1. Обеспечение мониторинга, прогнозирования, целеполагания и планирования (за исключением территориального) социально-экономического развития региона</t>
  </si>
  <si>
    <t>5.</t>
  </si>
  <si>
    <t xml:space="preserve">Министерство экономического развития Мурманской области </t>
  </si>
  <si>
    <t>2016-2018</t>
  </si>
  <si>
    <t>Проведение проверок деятельности органов местного самоуправления и должностных лиц местного самоуправления по осуществлению переданных государственных полномочий Мурманской области по сбору сведений для формирования и ведения торгового реестра</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</si>
  <si>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</si>
  <si>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Предоставление субвенций на исполнение органами местного самоуправления муниципальных образований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 </t>
  </si>
  <si>
    <t>Основное мероприятие 8. Обеспечение формирования и ведения торгового реестра Мурманской области</t>
  </si>
  <si>
    <t>4.8.</t>
  </si>
  <si>
    <t>Наличие актуализированной нормативно-правовой базы в сфере развития торговли</t>
  </si>
  <si>
    <t>Совершенствование нормативно-правовой базы региона по вопросу развития торговли, в том числе за счет приведения региональных нормативных правовых актов Мурманской области в соответствие с федеральными нормативными правовыми актами</t>
  </si>
  <si>
    <t>4.7.1.</t>
  </si>
  <si>
    <t>Проведение не менее 4 заседаний рабочей группы в год</t>
  </si>
  <si>
    <t>Организация деятельности рабочей группы по формированию туристско-рекреационного кластера</t>
  </si>
  <si>
    <t>4.6.2.</t>
  </si>
  <si>
    <t>4.6.1.</t>
  </si>
  <si>
    <t xml:space="preserve">1. Объем туристического потока Мурманской области.
2. Численность лиц, размещенных в коллективных средствах размещения Мурманской области
</t>
  </si>
  <si>
    <t>2014-2019</t>
  </si>
  <si>
    <t>Основное мероприятие 6. Формирование туристско-рекреационного кластера</t>
  </si>
  <si>
    <t>Поддержание реестра в актуальном состоянии</t>
  </si>
  <si>
    <t>Ведение реестра субъектов туристской индустрии Мурманской области</t>
  </si>
  <si>
    <t>4.5.3.</t>
  </si>
  <si>
    <t xml:space="preserve">Ежегодное проведение конкурса "Лучшие в туриндустрии" </t>
  </si>
  <si>
    <t>Организация и проведение ежегодного регионального конкурса "Лучшие в туриндустрии"</t>
  </si>
  <si>
    <t>4.5.2.</t>
  </si>
  <si>
    <t xml:space="preserve"> Предоставление субсидий субъектам туриндустрии Мурманской области, осуществляющим деятельность в сфере развития внутреннего и въездного туризма</t>
  </si>
  <si>
    <t>4.5.1.</t>
  </si>
  <si>
    <t>Основное мероприятие 5. Государственная поддержка субъектов туриндустрии</t>
  </si>
  <si>
    <t>Ведение реестра туристских ресурсов Мурманской области</t>
  </si>
  <si>
    <t xml:space="preserve">Размещение в местах прибытия и передвижения туристов информационных стендов, баннеров, буклетниц с информационными материалами </t>
  </si>
  <si>
    <t>Размещение информации о туристском потенциале Мурманской области в СМИ, организация пресс-туров и инфо-туров</t>
  </si>
  <si>
    <t>4.4.3.</t>
  </si>
  <si>
    <t>Проведение маркетинговых исследований, в том числе анализ рынка туристских услуг, анализ внутреннего туристского потока, мониторинг туристской инфраструктуры, разработка и актуализация брендов Мурманской области (туристского, событийного)</t>
  </si>
  <si>
    <t>4.4.2.</t>
  </si>
  <si>
    <t>Установка знаков туристской навигации (не менее 10 указателей в год)</t>
  </si>
  <si>
    <t>4.4.1.</t>
  </si>
  <si>
    <t>Основное мероприятие 4. Продвижение Мурманской области как привлекательного для туристов региона</t>
  </si>
  <si>
    <t>Ежегодная подготовка не менее 6 отчетов по результатам мониторинга</t>
  </si>
  <si>
    <t xml:space="preserve">Мониторинг внешнеэкономических связей и международной технической помощи в Мурманской области </t>
  </si>
  <si>
    <t>Обеспечение своевременной подготовки отчетов и аналитических записок</t>
  </si>
  <si>
    <t>4.3.6.</t>
  </si>
  <si>
    <t>4.3.5.</t>
  </si>
  <si>
    <t>4.3.4.</t>
  </si>
  <si>
    <t>Актуализация не менее 2 соглашений ежегодно</t>
  </si>
  <si>
    <t>4.3.3.</t>
  </si>
  <si>
    <t>4.3.2.</t>
  </si>
  <si>
    <t>4.3.1.</t>
  </si>
  <si>
    <t>4.2.5.</t>
  </si>
  <si>
    <t>4.2.4.</t>
  </si>
  <si>
    <t>4.2.3.</t>
  </si>
  <si>
    <t>4.2.2.</t>
  </si>
  <si>
    <t>4.2.1.</t>
  </si>
  <si>
    <t>Количество приоритетных с точки зрения развития экономики региона конгрессно-выставочных и презентационных мероприятий регионального, межрегионального и международного значения, проведенных на территории региона и за его пределами</t>
  </si>
  <si>
    <t>2019-2020</t>
  </si>
  <si>
    <t>2017-2020</t>
  </si>
  <si>
    <t>Организация презентационных и имиджевых мероприятий в регионах РФ и за рубежом</t>
  </si>
  <si>
    <t>4.1.5.</t>
  </si>
  <si>
    <t xml:space="preserve">Изготовление имиджевой презентационной, полиграфической и аудиовизуальной продукции </t>
  </si>
  <si>
    <t>4.1.4.</t>
  </si>
  <si>
    <t>4.1.3.</t>
  </si>
  <si>
    <t>Содействие в проведении международных и межрегиональных конгрессно-выставочных мероприятий на территории Мурманской области</t>
  </si>
  <si>
    <t>4.1.2.</t>
  </si>
  <si>
    <t xml:space="preserve">Формирование плана основных  мероприятий в сфере международных и внешнеэкономических связей, проводимых при поддержке Правительства Мурманской области в Мурманской области, субъектах Российской Федерации и за рубежом </t>
  </si>
  <si>
    <t>4.1.1.</t>
  </si>
  <si>
    <t>Министерство образования и науки Мурманской области</t>
  </si>
  <si>
    <t>3.4.6.</t>
  </si>
  <si>
    <t>Создание условий для привлечения молодежи к научной деятельности и популяризации научно-технических возможностей и достижений (ежегодное количество участников форума не менее 80 чел.)</t>
  </si>
  <si>
    <t>Организация регионального молодежного форума "Молодая наука Арктики"</t>
  </si>
  <si>
    <t>3.4.5.</t>
  </si>
  <si>
    <t>Поощрение  деятелей науки, выплата премий победителям (не менее 7 в  год)</t>
  </si>
  <si>
    <t>Организация и проведение конкурса научных работ молодых ученых и специалистов Мурманской области</t>
  </si>
  <si>
    <t>3.4.4.</t>
  </si>
  <si>
    <t>Министерство образования и науки Мурманской области, ФГБУ "Российский гуманитарный научный фонд"</t>
  </si>
  <si>
    <t>Поддержка не менее 7 проектов ежегодно</t>
  </si>
  <si>
    <t>Организация и проведение совместно с Российским гуманитарным научным фондом (РГНФ) регионального конкурса проектов научных исследований "Русский Север: история, современность, перспективы"</t>
  </si>
  <si>
    <t>3.4.3.</t>
  </si>
  <si>
    <t xml:space="preserve">Министерство образования и науки Мурманской области, ФГБУ "Российский фонд фундаментальных исследований" </t>
  </si>
  <si>
    <t>3.4.2.</t>
  </si>
  <si>
    <t>Поощрение деятелей науки, выплата премий победителям (не менее 4 в год)</t>
  </si>
  <si>
    <t>Организация и проведение конкурса монографий и научных трудов, направленных на социально-экономическое и инновационное развитие Мурманской области</t>
  </si>
  <si>
    <t>3.4.1.</t>
  </si>
  <si>
    <t xml:space="preserve">Министерство образования и науки Мурманской области, ФГБУ "Российский фонд фундаментальных исследований",
ФГБУ "Российский гуманитарный научный фонд" </t>
  </si>
  <si>
    <t xml:space="preserve"> Доля внутренних затрат на исследования и разработки в ВРП</t>
  </si>
  <si>
    <t>Основное мероприятие 4. Организация поддержки научных мероприятий, исследований и разработок в Мурманской области</t>
  </si>
  <si>
    <t>3.4.</t>
  </si>
  <si>
    <t>Оказание субъектам инновационной деятельности организационной и консультационной поддержки по привлечению финансирования в российских и международных институтах, в том числе венчурных фондах</t>
  </si>
  <si>
    <t>3.2.1.</t>
  </si>
  <si>
    <t>Обеспечение проведения не менее 1 мероприятия в год, участие сотрудников Министерства развития промышленности и предпринимательства в мероприятиях</t>
  </si>
  <si>
    <t>Проведение и участие в форумах, семинарах, круглых столах, конференциях, рабочих встречах в сфере импортозамещения и промышленного развития</t>
  </si>
  <si>
    <t>Наличие в регионе функционирующего морехозяйственного сервисного кластера (к 2021 году)</t>
  </si>
  <si>
    <t xml:space="preserve">
Создание регионального морехозяйственного сервисного кластера
</t>
  </si>
  <si>
    <t>Создание и функционирование регионального Центра кластерного развития Мурманской области</t>
  </si>
  <si>
    <t>3.1.1.</t>
  </si>
  <si>
    <t>Обеспечение реализации совместных кластерных проектов</t>
  </si>
  <si>
    <t>Организация работы группы по налогам, предусмотренным специальными налоговыми режимами</t>
  </si>
  <si>
    <t>2.6.2.</t>
  </si>
  <si>
    <t>Регулярная актуализация НПА в части специальных налоговых режимов</t>
  </si>
  <si>
    <t>Актуализация регионального налогового законодательства в части специальных налоговых режимов (УСН, Патентная система)</t>
  </si>
  <si>
    <t>2.6.1.</t>
  </si>
  <si>
    <t>Основное мероприятие 6. Совершенствование налогового регулирования в части специальных налоговых режимов (ЕНВД, УСН, Патентная система)</t>
  </si>
  <si>
    <t xml:space="preserve">Формирование, ведение и опубликование перечней неиспользуемых, высвобождаемых объектов                   </t>
  </si>
  <si>
    <t>2.5.2.</t>
  </si>
  <si>
    <t>Министерство имущественных отношений Мурманской области</t>
  </si>
  <si>
    <t>Предоставление в пользование субъектам малого  и среднего предпринимательства государственного  имущества Мурманской области, в том числе предоставление государственных  преференций субъектам малого  и среднего  предпринимательства, осуществляющим социально значимые и приоритетные виды деятельности</t>
  </si>
  <si>
    <t>2.5.1.</t>
  </si>
  <si>
    <t>Основное мероприятие 5. Оказание имущественной поддержки субъектам малого и среднего предпринимательства в виде передачи в пользование государственного имущества Мурманской области</t>
  </si>
  <si>
    <t>2.5.</t>
  </si>
  <si>
    <t>Обеспечение своевременной оплаты расходов, связанных с оплатой проезда и провоза багажа</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</si>
  <si>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</si>
  <si>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2.4.2.</t>
  </si>
  <si>
    <t xml:space="preserve">Обеспечение предоставления ГОБУ МРИБИ консультационных и методических услуг субъектам малого и среднего предпринимательства </t>
  </si>
  <si>
    <t xml:space="preserve">Подготовка управленческих кадров для организаций народного хозяйства Российской Федерации </t>
  </si>
  <si>
    <t>2.3.9.</t>
  </si>
  <si>
    <t>Обеспечение функционирования и поддержание актуального состояния интернет-сайта</t>
  </si>
  <si>
    <t xml:space="preserve">Актуализация и сопровождение сайта поддержки малого и среднего предпринимательства Мурманской области
</t>
  </si>
  <si>
    <t>2.3.8.</t>
  </si>
  <si>
    <t xml:space="preserve">Содействие развитию молодежного предпринимательства
</t>
  </si>
  <si>
    <t>2.3.7.</t>
  </si>
  <si>
    <t>Ежегодное проведение не менее 2 исследований</t>
  </si>
  <si>
    <t>Проведение исследований по проблемам и перспективам развития предпринимательства и инноваций</t>
  </si>
  <si>
    <t>2.3.6.</t>
  </si>
  <si>
    <t xml:space="preserve">Освещение в СМИ вопросов развития малого и среднего предпринимательства и государственной поддержки субъектов малого и среднего предпринимательства </t>
  </si>
  <si>
    <t>2.3.5.</t>
  </si>
  <si>
    <t>2.3.4.</t>
  </si>
  <si>
    <t>Ежегодное проведение не менее 3 мероприятий</t>
  </si>
  <si>
    <t>2.3.2.</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</si>
  <si>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</si>
  <si>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2.3.1.</t>
  </si>
  <si>
    <t>Предоставление субсидий из областного бюджета бюджетам монопрофильных муниципальных образований Мурманской области, получившим прямую финансовую поддержку за счет средств федерального бюджета в рамках конкурсного отбора субъектов Российской Федерации на государственную поддержку малого и среднего предпринимательства, включая крестьянские (фермерские) хозяйства</t>
  </si>
  <si>
    <t>Имущественный взнос в организацию инфраструктуры поддержки для предоставления субсидии субъектам малого и среднего предпринимательства на покрытие затрат, связанных с удорожанием товаров, работ, услуг при производстве на территории Мурманской области</t>
  </si>
  <si>
    <t>2.1.6.</t>
  </si>
  <si>
    <t>2.1.2.</t>
  </si>
  <si>
    <t>Министерство энергетики и жилищно-коммунального хозяйства Мурманской области</t>
  </si>
  <si>
    <t>Содействие в осуществлении технологического присоединения к электрическим сетям</t>
  </si>
  <si>
    <t xml:space="preserve">Участие в рабочих встречах по рассмотрению вопросов осуществления технологического присоединения к электрическим сетям
</t>
  </si>
  <si>
    <t>Определение фактических сроков технологического присоединения к электрическим сетям</t>
  </si>
  <si>
    <t>2015-2018</t>
  </si>
  <si>
    <t>Проведение мониторинга количества этапов и сроков технологического присоединения к электрическим сетям по итогам прошедшего года</t>
  </si>
  <si>
    <t>1. Предельное количество этапов (процедур), необходимых для технологического присоединения к объектам энергетической инфраструктуры.
2. Предельный срок подключения потребителей (до 150 кВт) с даты поступления заявки на технологическое присоединение до даты подписания акта о технологическом присоединении</t>
  </si>
  <si>
    <t>Основное мероприятие 6. Повышение доступности энергетической инфраструктуры</t>
  </si>
  <si>
    <t>Министерство строительства и территориального развития Мурманской области, муниципальные образования Мурманской области</t>
  </si>
  <si>
    <t>1.5.2.</t>
  </si>
  <si>
    <t>1.5.1.</t>
  </si>
  <si>
    <t>Министерство строительства и территориального развития Мурманской области</t>
  </si>
  <si>
    <t>1. Предельное количество процедур, необходимых для получения разрешения на строительство эталонного объекта капитального строительства непроизводственного назначения.
2. Предельный срок прохождения всех процедур, необходимых для получения разрешения на строительство эталонного объекта капитального строительства непроизводственного назначения</t>
  </si>
  <si>
    <t>Основное мероприятие 5. Упрощение и сокращение административных процедур, связанных со сбором и оформлением документов, необходимых для получения разрешения на строительство</t>
  </si>
  <si>
    <t>1.4.1.</t>
  </si>
  <si>
    <t>Проведение ежегодного мониторинга состояния конкурентной среды на рынках товаров, работ, услуг Мурманской области</t>
  </si>
  <si>
    <t xml:space="preserve">Обеспечение функционирования и поддержание актуального состояния информационного специализированного многоязычного интернет-портала об инвестиционной деятельности в Мурманской области </t>
  </si>
  <si>
    <t>Подготовка и направление заявок в Министерство экономического развития Российской Федерации (не менее 1 заявки за период реализации мероприятия)</t>
  </si>
  <si>
    <t>1.2.6.</t>
  </si>
  <si>
    <t>1.2.5.</t>
  </si>
  <si>
    <t>Ежеквартальная подготовка докладов о ходе реализации инвестиционных проектов</t>
  </si>
  <si>
    <t>Мониторинг реализации инвестиционных проектов на территории Мурманской области</t>
  </si>
  <si>
    <t>1.2.4.</t>
  </si>
  <si>
    <t xml:space="preserve">Актуализация НПА по вопросам ГЧП </t>
  </si>
  <si>
    <t>Обеспечение актуальности нормативно-правовой базы, регулирующей государственно-частное партнерство на территории Мурманской области</t>
  </si>
  <si>
    <t>1.2.3.</t>
  </si>
  <si>
    <t>Формирование системы оценки регулирующего воздействия проектов нормативных правовых актов Мурманской области, проектов муниципальных нормативных правовых актов и экспертизы нормативных правовых актов Мурманской области, муниципальных нормативных правовых актов, затрагивающих вопросы предпринимательской и инвестиционной деятельности</t>
  </si>
  <si>
    <t>1.2.2.</t>
  </si>
  <si>
    <t>Разработка не менее 2 НПА ежегодно</t>
  </si>
  <si>
    <t>Разработка нормативных правовых актов, необходимых для стимулирования инвестиционной деятельности, включая совершенствование мер государственной поддержки инвестиционной деятельности</t>
  </si>
  <si>
    <t>1.2.1.</t>
  </si>
  <si>
    <t>Основное мероприятие 2. Нормативно-правовая и организационная поддержка инвестиционной деятельности</t>
  </si>
  <si>
    <t>Министерство строительства и
территориального развития Мурманской области</t>
  </si>
  <si>
    <t>Министерство транспорта и дорожного хозяйства Мурманской области</t>
  </si>
  <si>
    <t>Соисполнители, участники, исполнители</t>
  </si>
  <si>
    <t>Объемы и источники финансирования (тыс. руб.)</t>
  </si>
  <si>
    <t xml:space="preserve"> Срок выполнения</t>
  </si>
  <si>
    <t>Государственная программа, подпрограмма, основное мероприятие, мероприятие</t>
  </si>
  <si>
    <t xml:space="preserve"> № п/п</t>
  </si>
  <si>
    <t>Организация работ по проведению анализа финансового состояния градообразующих организаций и организаций регионального значения Мурманской области</t>
  </si>
  <si>
    <t>Разработка предварительного прогноза социально-экономического развития региона на очередной финансовый год и плановый период</t>
  </si>
  <si>
    <t xml:space="preserve">Проведение маркетинговых исследований, проведение работ по разработке и актуализации брендов Мурманской области (туристского, событийного) - не менее 1 в год </t>
  </si>
  <si>
    <t>2014-2016,
2018-2020</t>
  </si>
  <si>
    <t>2018-2020</t>
  </si>
  <si>
    <t xml:space="preserve">1. Предоставление  льготных микрозаймов СМСП с учетом капитализации предоставленных займов с 2010 г. (не менее 130 в год).
2. Сохранение не менее 90 рабочих мест
</t>
  </si>
  <si>
    <t>Наличие в регионе функционирующего горно-химического и металлургического кластера (к 2020 году)</t>
  </si>
  <si>
    <t>Ежегодное обновление и утверждение приказом Министерства Плана создания объектов необходимой для инвесторов инфраструктуры</t>
  </si>
  <si>
    <t>Актуализация сформированных Перечней государственного имущества Мурманской области для передачи в пользование</t>
  </si>
  <si>
    <t>Ежегодная подготовка  отчета Губернатора Мурманской области о результатах деятельности Правительства Мурманской области</t>
  </si>
  <si>
    <t>Организация работы Экономического совета при Губернаторе Мурманской области</t>
  </si>
  <si>
    <t>Обеспечение ежегодного проведения  заседания Экономического совета при Губернаторе Мурманской области</t>
  </si>
  <si>
    <t>План реализации государственной программы Мурманской области "Развитие экономического потенциала и формирование благоприятного предпринимательского климата" на 2017-2020 годы</t>
  </si>
  <si>
    <t>Обеспечение проведения заседания коллегии (по мере необходимости)</t>
  </si>
  <si>
    <t>Подготовка ежеквартальных отчетов о ходе реализации государственных программ Мурманской области и сводного годового доклада о ходе реализации и об оценке эффективности государственных программ Мурманской области*</t>
  </si>
  <si>
    <t>Координация проектной деятельности в исполнительных органах государственной власти Мурманской области</t>
  </si>
  <si>
    <t>Основное мероприятие 2. Координация деятельности исполнительных органов государственной власти Мурманской области по формированию государственных программ Мурманской области, по внедрению и развитию проектной деятельности в Правительстве Мурманской области</t>
  </si>
  <si>
    <t>Основное мероприятие 5. Проведение мониторинга реализации документов стратегического планирования</t>
  </si>
  <si>
    <t>1. Среднее отклонение основных фактических показателей развития экономики области от прогнозируемых в предыдущем году.
2. Доля документов стратегического планирования регионального уровня,  разработанных (откорректированных) уполномоченным органом в сфере стратегического планирования совместно с другими участниками стратегического планирования, от общего количества документов стратегического планирования регионального уровня, разработка (корректировка) которых отнесена к полномочиям уполномоченного органа в сфере стратегического планирования.
3. Доля документов (проектов документов) стратегического планирования Мурманской области, разрабатываемых в рамках целеполагания, прогнозирования и планирования, своевременно внесенных в федеральный государственный реестр документов стратегического планирования Министерством экономического развития Мурманской области, от общего количества документов (проектов документов) стратегического планирования Мурманской области, разрабатываемых в рамках целеполагания, прогнозирования и планирования,  внесение которых в федеральный государственный реестр отнесено к полномочиям Министерства экономического развития Мурманской области</t>
  </si>
  <si>
    <t xml:space="preserve">Доля расходов областного бюджета, распределенных по программному принципу
</t>
  </si>
  <si>
    <t>5.3.3.</t>
  </si>
  <si>
    <t>5.10.3.</t>
  </si>
  <si>
    <t>5.10.4.</t>
  </si>
  <si>
    <t>Организация экспозиций Мурманской области на региональных, межрегиональных и международных выставках (в том числе поддерживаемых Федеральным агентством по туризму), а также проведение и участие в форумах, семинарах, конференциях, круглых столах, рабочих встречах по вопросам развития туризма</t>
  </si>
  <si>
    <t>Представление экспозиции Мурманской области на выставках (не менее 4 ед. в год), участие сотрудников Министерства развития промышленности и предпринимательства Мурманской области в мероприятиях</t>
  </si>
  <si>
    <t>2014-2017, 2019-2020</t>
  </si>
  <si>
    <t>Размещение информации в СМИ, организация инфотуров (количество размещенных рекламно-информационных материалов - не менее 3 ед. в год)</t>
  </si>
  <si>
    <t xml:space="preserve">1. Предоставление государственной поддержки начинающим предпринимателям (не менее 15 проектов ежегодно).
2. Создание не менее 20 рабочих мест
</t>
  </si>
  <si>
    <t>Проведение комплексной образовательной программы в сфере государственно-частного партнерства</t>
  </si>
  <si>
    <t>Основное мероприятие 3. Координация реализации внешнеэкономических, международных и межрегиональных соглашений, международных программ на территории региона</t>
  </si>
  <si>
    <t>Создание и ведение реестра международных программ и проектов, реализуемых на территории региона, соглашений о торгово-экономическом, научно-техническом и гуманитарно-культурном сотрудничестве между Мурманской областью и субъектами РФ, соглашений о сотрудничестве Мурманской области с регионами иностранных государств</t>
  </si>
  <si>
    <t>Содействие реализации проектов международных программ сотрудничества, в т.ч. программ приграничного сотрудничества</t>
  </si>
  <si>
    <t>Обеспечение своевременной подготовки программных документов и аналитических материалов для обеспечения участия представителей Правительства Мурманской области в разработке и реализации программ</t>
  </si>
  <si>
    <t>Обеспечение подготовки информационно-аналитических материалов о международных и внешнеэкономических связях по запросу ФОГВ, территориальных отделений ФОГВ в Мурманской области, а также в рамках реализации деятельности межправительственных комиссий по экономическому сотрудничеству и международных программ</t>
  </si>
  <si>
    <t>Организация деятельности Координационного совета по развитию международных и внешнеэкономических связей при Правительстве Мурманской области</t>
  </si>
  <si>
    <t xml:space="preserve">Обеспечение  проведения  заседаний Координационного совета по развитию международных и внешнеэкономических связей при Правительстве Мурманской области не реже 1 раза в полугодие
</t>
  </si>
  <si>
    <t>Обеспечение согласовательных процедур документов международного характера о приграничном сотрудничестве ИОГВ Мурманской области и муниципальных образований Мурманской области, а также регистрация документов международного характера о приграничном сотрудничестве  муниципальных образований Мурманской области</t>
  </si>
  <si>
    <t>Обеспечение своевременных процедур согласования и регистрации документов</t>
  </si>
  <si>
    <t>Обеспечение проведения протокольных и рабочих мероприятий международного характера с участием Губернатора Мурманской области и его заместителей на территории Мурманской области, в ходе визитов Губернатора Мурманской области и его заместителей на территории иностранных государств, а также подготовка и обеспечение их участия в мероприятиях за рубежом, проходящих в рамках работы международных организаций</t>
  </si>
  <si>
    <t>Обеспечение проведения не менее 10 мероприятий</t>
  </si>
  <si>
    <t>Наличие своевременно подготовленного Сводного доклада Мурманской области о результатах мониторинга эффективности деятельности органов местного самоуправления городских округов и муниципальных районов Мурманской области.
Доля своевременно размещенной в ГАС "Управление" информации об итогах проведения опросов населения с целью определения оценки эффективности деятельности руководителей органов местного самоуправления, унитарных предприятий и учреждений, действующих на региональном и муниципальном уровнях, акционерных обществ, контрольный пакет акций которых находится в государственной собственности Мурманской области или в муниципальной собственности, осуществляющих оказание услуг населению муниципальных образований</t>
  </si>
  <si>
    <t>Обучение сотрудников исполнительных органов государственной власти и органов местного самоуправления, ресурсоснабжающих и сетевых организаций Мурманской области при поддержке АНО "Национальный центр ГЧП" (не менее 50 человек)</t>
  </si>
  <si>
    <t>Создание и ведение банка данных об институтах развития в сфере инноваций на инновационном портале Мурманской области</t>
  </si>
  <si>
    <t>Основное мероприятие 5. Реализация проекта "Мастер-план развития с.п. Териберка Кольского района"</t>
  </si>
  <si>
    <t>Разработка и утверждение нормативным правовым актом мастер-плана развития с.п. Териберка Кольского района</t>
  </si>
  <si>
    <t>Проведение оценки регулирующего воздействия проектов НПА Мурманской области, затрагивающих вопросы предпринимательской и инвестиционной деятельности, в количестве не менее 25 ежегодно</t>
  </si>
  <si>
    <t>Предоставление (согласование предоставления) незадействованных при исполнении региональных  полномочий  объектов (части объектов) государственного  имущества Мурманской области в аренду, безвозмездное пользование; обеспечение проведения торгов на право заключения договоров аренды, безвозмездного пользования; предоставление государственных  преференций в форме передачи в аренду, безвозмездное пользование государственного  имущества Мурманской области субъектам малого  и среднего предпринимательства,  осуществляющим социально значимые  и приоритетные виды  деятельности, ведение реестра договоров, администрирование арендных  платежей</t>
  </si>
  <si>
    <t>Финансовое обеспечение деятельности регионального Центра кластерного развития Мурманской области, оказание поддержки не менее 35 СМП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18 ежегодно</t>
  </si>
  <si>
    <t xml:space="preserve">Ежегодное утверждение плана основных  мероприятий в сфере международных и внешнеэкономических связей, проводимых при поддержке Правительства Мурманской области в Мурманской области, субъектах Российской Федерации и за рубежом </t>
  </si>
  <si>
    <t>Ежегодное проведение не менее 3 проверок деятельности органов местного самоуправления и должностных лиц местного самоуправления по осуществлению переданных государственных полномочий Мурманской области по сбору сведений для формирования и ведения торгового реестра</t>
  </si>
  <si>
    <t xml:space="preserve">Ежеквартальная подготовка, размещение на сайте, направление ГМО отчетов о ходе реализации ГП РФ, ФЦП и ФАИП </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</si>
  <si>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 создания благоприятной конкурентной среды</t>
  </si>
  <si>
    <t>Обеспечение уставной деятельности Корпорации, поддержка реализации не менее 2 проектов ежегодно</t>
  </si>
  <si>
    <t>Размещение баннеров, стендов, буклетниц с туристскими материалами, изготовление и размещение на туристических выставках мобильного выставочного оборудования</t>
  </si>
  <si>
    <r>
      <t xml:space="preserve">Обеспечение актуализации соглашений о торгово-экономическом, научно-техническом и гуманитарно-культурном сотрудничестве между Мурманской областью и субъектами РФ, соглашений о сотрудничестве с </t>
    </r>
    <r>
      <rPr>
        <sz val="8"/>
        <color theme="1"/>
        <rFont val="Times New Roman"/>
        <family val="1"/>
        <charset val="204"/>
      </rPr>
      <t xml:space="preserve">регионами </t>
    </r>
    <r>
      <rPr>
        <sz val="8"/>
        <color theme="1"/>
        <rFont val="Times New Roman"/>
        <family val="1"/>
      </rPr>
      <t xml:space="preserve"> иностранных государств</t>
    </r>
  </si>
  <si>
    <t>Основное мероприятие 8. Совершенствование механизмов оказания государственных услуг по лицензированию и контроля за соблюдением установленных требований</t>
  </si>
  <si>
    <t>Подготовка заявок на создание территорий опережающего социально-экономического развития на территориях монопрофильных муниципальных образований Мурманской области</t>
  </si>
  <si>
    <t>Установление регулируемых тарифов (цен) на электрическую энергию на территории МО</t>
  </si>
  <si>
    <t>Установление тарифов на электрическую энергию в строгом соответствии с действующим Федеральным законодательством и исключительно в параметрах предельных индексов максимально возможного изменения действующих тарифов, определяемых уполномоченным федеральным органом в области государственного регулирования тарифов – Федеральной антимонопольной службой</t>
  </si>
  <si>
    <t>Установление регулируемых цен (тарифов) в сфере теплоснабжения, водоснабжения, водоотведения, в области обращения с твердыми коммунальными отходами</t>
  </si>
  <si>
    <t xml:space="preserve">1. Предоставление субсидии не менее 5 СМСП в год.
2. Сохранение не менее 59 рабочих мест.
</t>
  </si>
  <si>
    <t xml:space="preserve">Внедрение в Мурманской области типового тиражируемого программного обеспечения по ведению информационной системы обеспечения градостроительной деятельности </t>
  </si>
  <si>
    <t xml:space="preserve">1. Доля организаций, осуществляющих технологические инновации, в общем количестве обследованных организаций.  
2. Доля внутренних затрат на исследования и разработки в ВРП
</t>
  </si>
  <si>
    <t xml:space="preserve">Установление тарифов на коммунальные ресурсы в строгом соответствии с действующим Федеральным законодательством, и с Положением о Комитете по тарифному регулированию Мурманской области, утвержденным постановлением Правительства Мурманской области от 24.06.2015 № 265 –ПП  </t>
  </si>
  <si>
    <t>Имущественный взнос в организацию инфраструктуры поддержки на разработку документов, определяющих перспективное развитие с. п. Териберка Кольского района</t>
  </si>
  <si>
    <t>Проведение не менее 5 мероприятий</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</si>
  <si>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</si>
  <si>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Установление тарифов на перевозки пассажиров и багажа автомобильным транспортом и городским наземным электрическим транспортом органами местного самоуправления</t>
  </si>
  <si>
    <t>Финансовое обеспечение реализации 97 функций Министерства в сферах стратегического планирования, налогового регулирования, экономики социальной сферы, внешнеэкономических связей, торговой деятельности, защиты прав потребителей</t>
  </si>
  <si>
    <t xml:space="preserve">Изготовление не менее 2000 информационных носителей в год
</t>
  </si>
  <si>
    <t>Имущественный взнос в организацию инфраструктуры поддержки для предоставления льготных микрозаймов (гарантий) субъектам малого и среднего предпринимательства</t>
  </si>
  <si>
    <t>Организация и проведение мероприятий по вопросам предпринимательской деятельности в том числе совместно с представителями бизнеса, а так же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</si>
  <si>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Создание технологического кластера обеспечения добычи  и переработки углеводородов в Арктической зоне Российской Федерации</t>
  </si>
  <si>
    <t>Наличие в регионе технологического кластера обеспечения добычи  и переработки углеводородов в Арктической зоне Российской Федерации (к 2021 году)</t>
  </si>
  <si>
    <t>Ежегодная подготовка не менее 62 информационно-аналитических материалов</t>
  </si>
  <si>
    <t>Проведение сбора и  обобщения информации (мониторинг результатов, отчет Губернатору Мурманской области) о качестве условий оказания услуг организациями в сфере культуры, охраны здоровья, образования, социального обслуживания в рамках независимой оценки качества условий оказания услуг</t>
  </si>
  <si>
    <t>Подготовка ежегодного отчета Губернатору Мурманской области о результатах независимой оценки качества условий оказания услуг организациями в социальной сфере и аналитической информации о результатах проведения независимой оценки качества работы государственных учреждений, оказывающих социальные услуги</t>
  </si>
  <si>
    <t>Обеспечение консультациолнного сопровождения СО НКО по вопросам доступа к предоставленияю услуг социальной сферы</t>
  </si>
  <si>
    <t xml:space="preserve">Субсидия автономной некоммерческой организации по развитию конгрессно-выставочной деятельности "Мурманконгресс" </t>
  </si>
  <si>
    <t>Организация предоставления государственных и муниципальных услуг в Центрах оказания услуг для бизнеса (ЦОУ)</t>
  </si>
  <si>
    <t>Субсидия автономной некоммерческой организации по развитию конгрессно-выставочной деятельности "Мурманконгресс" на финансовое обеспечение затрат в сфере конгрессно-выставочной деятельности, направленных в том числе на поддержку субъектов малого и среднего предпринимательства</t>
  </si>
  <si>
    <t xml:space="preserve">Министерство экономического развития Мурманской области, 
Автономная некоммерческая организация по развитию конгрессно-выставочной деятельности "Мурманконгресс" 
</t>
  </si>
  <si>
    <t>Оказание государственных и муниципальных услуг субъектам малого и среднего предпринимательства в ЦОУ</t>
  </si>
  <si>
    <t>Количество субъектов малого и среднего предпринимательства (включая индивидуальных предпринимателей) в расчете на 1 тыс. человек населения</t>
  </si>
  <si>
    <t>Развитие ГОБУ МРИБИ с IT-центром в г. Мурманске</t>
  </si>
  <si>
    <t xml:space="preserve">Обеспечение доступности информации направленной на развитие торговли в Мурманской области, защиту прав потребителей в сфере торговли, общественного питания и бытовых услуг населению  </t>
  </si>
  <si>
    <t xml:space="preserve">Размещение на сайте Министерства экономического развития Мурманской области актуальной информации по вопросам  развития торговли в Мурманской области, защиты прав потребителей в сферах торговли, общественного питания и бытовых услуг населению  </t>
  </si>
  <si>
    <t>Основное мероприятие 7. Формирование условий для развития торговой деятельности в Мурманской области, защиты прав потребителей в сферах торговли, общественного питания и бытовых услуг</t>
  </si>
  <si>
    <t>Основное мероприятие 11. Координация и мониторинг деятельности исполнительных органов государственной власти, направленной на повышение качества и эффективности предоставления государственных услуг</t>
  </si>
  <si>
    <t>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</si>
  <si>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Предоставление субсидии из областного бюджета некоммерческой организации на финансовое обеспечение деятельности Ресурсного центра социально ориентированных некоммерческих организаций</t>
  </si>
  <si>
    <t>2014-2016, 2019-2020</t>
  </si>
  <si>
    <t>Поддержание реестра международных программ, проектов, реализуемых на территории региона, соглашений о торгово-экономическом, научно-техническом и гуманитарно-культурном сотрудничестве между Мурманской областью и субъектами РФ, соглашений о сотрудничестве Мурманской области с регионами иностранных государств в актуальном состоянии</t>
  </si>
  <si>
    <t>Освещение телевизионного проекта направленного на популяризацию предпринимательства</t>
  </si>
  <si>
    <t xml:space="preserve">Создание не менее 25 субъектов молодежного предпринимательства </t>
  </si>
  <si>
    <t xml:space="preserve">2018-2020 годы: 
1. Предоставление государственной поддержки не менее 7 субъектам социального предпринимательства в год.
2. Сохранение не менее 55 рабочих мест в год
</t>
  </si>
  <si>
    <t>4.2.6.</t>
  </si>
  <si>
    <t>4.2.7.</t>
  </si>
  <si>
    <t>Разработка (корректировка) долгосрочного прогноза социально-экономического развития региона</t>
  </si>
  <si>
    <t>Обеспечение рассмотрения отчета о ходе выполнения плана мероприятий по обеспечению стабильного социально-экономического развития Мурманской области (2018 год – не менее 1 раза в год).
Обеспечение рассмотрения финансово-хозяйственной деятельности системообразующих организаций Мурманской области на заседаниях рабочей группы в случае выявления критических изменений по итогам ежеквартального анализа</t>
  </si>
  <si>
    <t>5.5.5.</t>
  </si>
  <si>
    <t>Проведение не менее 1 заседаний ежегодно</t>
  </si>
  <si>
    <t>1. Интегральный индекс Мурманской области в Национальном ретинге состояния инвестиционного климата в субъектах Российской Федерации.
2. Объем инвестиций в основной капитал (за исключением бюджетных средств)</t>
  </si>
  <si>
    <t xml:space="preserve">1. Коэффициент "рождаемости" субъектов малого и среднего предпринимательства (количество созданных в отчетном периоде малых и средних предприятий на 1 тыс. действующих на дату окончания базового периода (2011 год)), нарастающим итогом.
2. Доля обрабатывающей промышленности в обороте субъектов малого и среднего предпринимательства (без учета индивидуальных предпринимателей).
3.Прирост высокопроизводительных рабочих мест на малых и средних предприятиях (накопленным итогом)
</t>
  </si>
  <si>
    <t xml:space="preserve">Количество субъектов малого и среднего предпринимательства (включая индивидуальных предпринимателей) в расчете на 1 тыс. человек населения. 
</t>
  </si>
  <si>
    <t xml:space="preserve">1. Количество субъектов малого и среднего предпринимательства (включая индивидуальных предпринимателей) в расчете на 1 тыс. человек населения.
2. Оборот продукции и услуг, производимых средними и малыми предприятиями, в том числе микропредприятиями и индивидуальными предпринимателями, к 2012 году в действующих ценах.
3. Прирост налоговых отчислений субъектов малого и среднего предпринимательства, применяющих специальные налоговые режимы.
4. Количество вновь созданных рабочих мест (включая вновь зарегистрированных предпринимателей) в секторе малого и среднего предпринимательства при реализации подпрограммы (ежегодно).
5. Оборот субъектов малого и среднего предпринимательства в постоянных ценах по отношению к показателю 2014 года.
6. Оборот в расчете на одного работника субъекта малого и среднего предпринимательства в постоянных ценах по отношению к показателю 2014 года.
7. Доля обрабатывающей промышленности в обороте субъектов малого и среднего предпринимательства (без учета индивидуальных предпринимателей).
9. Прирост высокопроизводительных рабочих мест на малых и средних предприятиях (накопленным итогом).
10. Коэффициент "рождаемости" субъектов малого и среднего предпринимательства (количество созданных в отчетном периоде малых и средних предприятий на 1 тыс. действующих на дату окончания базового периода (2011 год)), нарастающим итогом.
11. Доля средств, направляемая на реализацию мероприятий в сфере развития малого и среднего предпринимательства в монопрофильных муниципальных образованиях, в общем объеме финансового обеспечения государственной поддержки малого и среднего предпринимательства за счет средств федерального бюджета
</t>
  </si>
  <si>
    <t xml:space="preserve">1. Количество субъектов малого и среднего предпринимательства (включая индивидуальных предпринимателей) в расчете на 1 тыс. человек населения.
2. Количество субъектов малого и среднего предпринимательства, созданных физическими лицами в возрасте до 30 лет (включительно).
3. Количество физических лиц в возрасте до 30 лет (включительно), завершивших обучение по образовательным программам, направленным на приобретение навыков ведения бизнеса и создания малых и средних предприятий.
4. Число управленцев, подготовленных для организаций народного хозяйства Российской Федерации (нарастающим итогом).
5. Доля обрабатывающей промышленности в обороте субъектов малого и среднего предпринимательства (без учета индивидуальных предпринимателей).
6. Коэффициент "рождаемости" субъектов малого и среднего предпринимательства (количество созданных в отчетном периоде малых и средних предприятий на 1 тыс. действующих на дату окончания базового периода (2011 год)), нарастающим итогом
</t>
  </si>
  <si>
    <t xml:space="preserve">1. Количество субъектов малого и среднего предпринимательства (включая индивидуальных предпринимателей) в расчете на 1 тыс. человек населения.
2. Оборот продукции и услуг, производимых средними и малыми предприятиями, в том числе микропредприятиями и индивидуальными предпринимателями, к 2012 году в действующих ценах.
3. Прирост налоговых отчислений субъектов малого и среднего предпринимательства, применяющих специальные налоговые режимы.
4. Оборот субъектов малого и среднего предпринимательства в постоянных ценах по отношению к показателю 2014 года.
5. Оборот в расчете на одного работника субъекта малого и среднего предпринимательства в постоянных ценах по отношению к показателю 2014 года.
6. Коэффициент "рождаемости" субъектов малого и среднего предпринимательства (количество созданных в отчетном периоде малых и средних предприятий на 1 тыс. действующих на дату окончания базового периода (2011 год)), нарастающим итогом
</t>
  </si>
  <si>
    <t xml:space="preserve">Министерство экономического развития Мурманской области, Автономная некоммерческая организация по развитию конгрессно-выставочной деятельности "Мурманконгресс" </t>
  </si>
  <si>
    <t>Обеспечение своевременного согласования порядков (изменений в порядки) определения нормативных затрат на оказание (выполнение) государственных услуг (работ)</t>
  </si>
  <si>
    <t>Основное мероприятие 12. Реализация мер, направленных на обеспечение поэтапного доступа социально ориентированных некомерческих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</si>
  <si>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Корректировка Стратегии социально-экономического развития Мурманской области</t>
  </si>
  <si>
    <t xml:space="preserve">Темп роста обеспеченности населения площадью торговых объектов (кв. м на 1 тыс. жителей) к предыдущему году.
Количество торговых объектов, участвующих в региональном социальном проекте "Спасибо за Победу!"
</t>
  </si>
  <si>
    <t xml:space="preserve">Региональный проект "Расширение доступа субъектов МСП к финансовым ресурсам, 
в том числе к льготному финансированию"
</t>
  </si>
  <si>
    <t>1. Количество субъектов малого и среднего предпринимательства (включая индивидуальных предпринимателей) в расчете на 1 тыс. человек населения.                                                                                                      2. Прирост налоговых отчислений субъектов малого и среднего предпринимательства, применяющих специальные налоговые режимы</t>
  </si>
  <si>
    <t>Имущественный взнос в организацию инфраструктуры поддержки для предоставления льготных микрозаймов (гарантий) субъектам малого и среднего предпринимательства в моногородах</t>
  </si>
  <si>
    <t>Региональный проект "Акселерация субъектов малого и среднего предпринимательства"</t>
  </si>
  <si>
    <t>Создание  и развитие Центра "Мой бизнес"</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</si>
  <si>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</si>
  <si>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r>
      <rPr>
        <strike/>
        <sz val="8"/>
        <color theme="1"/>
        <rFont val="Times New Roman"/>
        <family val="1"/>
        <charset val="204"/>
      </rPr>
      <t>Ф</t>
    </r>
    <r>
      <rPr>
        <sz val="8"/>
        <color theme="1"/>
        <rFont val="Times New Roman"/>
        <family val="1"/>
        <charset val="204"/>
      </rPr>
      <t>ункционирование регионального Центра кластерного развития Мурманской области</t>
    </r>
  </si>
  <si>
    <t>Создание и развитие Центра молодежного инновационного творчества</t>
  </si>
  <si>
    <t>Обеспечение технической поддержки не менее 3 субъектов малого и среднего предпринимательства ежегодно осуществляющих разработку перспективных видов продукции и технологий. Обеспечение бюджетного финансирования объекта инфраструктуры</t>
  </si>
  <si>
    <t>Организация и проведение мероприятий по формированию благоприятного образа предпринимательства и стимулированию интереса к осуществлению предпринимательской деятельности</t>
  </si>
  <si>
    <t>Региональный проект "Улучшение условий ведения предпринимательской деятельности"</t>
  </si>
  <si>
    <t>Региональный проект "Популяризация предпринимательства"</t>
  </si>
  <si>
    <t>2.10.</t>
  </si>
  <si>
    <t>2.9.</t>
  </si>
  <si>
    <t>2.9.1.</t>
  </si>
  <si>
    <t>2.8.</t>
  </si>
  <si>
    <t>2.8.1.</t>
  </si>
  <si>
    <t>2.8.2.</t>
  </si>
  <si>
    <t>2.8.3.</t>
  </si>
  <si>
    <t>2.8.4.</t>
  </si>
  <si>
    <t>2.8.5.</t>
  </si>
  <si>
    <t>2.8.6.</t>
  </si>
  <si>
    <t>2.8.7.</t>
  </si>
  <si>
    <t>Ежегодное обучение не менее 6 человек</t>
  </si>
  <si>
    <t xml:space="preserve">2018 год - предоставление субсидий не менее 6 муниципальным образованиям
</t>
  </si>
  <si>
    <t xml:space="preserve">2018 - предоставление государственной поддержки не менее 655 СМСП в год. Обеспечение бюджетного финансирования объекта инфраструктуры
</t>
  </si>
  <si>
    <t>Региональный проект "Экспорт услуг"</t>
  </si>
  <si>
    <t>Объем экспорта услуг</t>
  </si>
  <si>
    <t>2.7.</t>
  </si>
  <si>
    <t>2.7.1.</t>
  </si>
  <si>
    <t>4.9.</t>
  </si>
  <si>
    <t>Региональный проект "Системные меры развития международной кооперации и экспорта"</t>
  </si>
  <si>
    <t>Внедрение регионального экспортного стандарта 2.0 в Мурманской области</t>
  </si>
  <si>
    <t xml:space="preserve">Министерство экономического развития Мурманской области, Министерство развития промышленности и предпринимательства Мурманской области, Министерство транспорта и дорожного хозяйства Мурманской области </t>
  </si>
  <si>
    <t>Количество СО НКО на территории Мурманской области на 10 тыс. населения</t>
  </si>
  <si>
    <t>Основное мероприятие 3. Стимулирование повышения инвестиционной привлекательности территории региона</t>
  </si>
  <si>
    <t xml:space="preserve">Внедрение в Мурманской области (на региональном уровне, в муниципальных образованиях (муниципальных районах, городских округах)) типового тиражируемого программного обеспечения градостроительной деятельности (далее – ТТПО ИСОГД) из числа размещенных в национальном фонде алгоритмов и программ для электронных вычислительных машин (выбор ТТПО ИСОГД, определение исполнителя работ по внедрению ТТПО ИСОГД, определение технических характеристик оборудования, необходимого для внедрения ТТПО ИСОГД, определение поставщика оборудования, обеспечение необходимым оборудованием)
</t>
  </si>
  <si>
    <t>Создание и обеспечение деятельности Центра поддержки экспорта</t>
  </si>
  <si>
    <t>Строительство и ввод в эксплуатацию</t>
  </si>
  <si>
    <t xml:space="preserve">Финансовое обеспечение реализации 55 функций Комитета в сфере государственного регулирования цен (тарифов), государственного контроля и надзора и прочих, в том числе по защите прав потребителей (по направлениям отнесенным к компетенции Комитета)
</t>
  </si>
  <si>
    <t>Проведение не менее 2 мероприятий для предпринимателей (стратегические сессии, тренинги, мастер классы, семинары и др.) ежегодно</t>
  </si>
  <si>
    <t xml:space="preserve">Предоставление не менее 3 инновационных ваучеров в год </t>
  </si>
  <si>
    <t>Предоставление государственной поддержки не менее чем 1 инновационной компании в 2018 году</t>
  </si>
  <si>
    <t>Стимулирование органов местного самоуправления к повышению инвестиционной привлекательности территории муниципального образования</t>
  </si>
  <si>
    <t xml:space="preserve">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 климата, участие сотрудников органов местного самоуправления в выезных мероприятиях, не менее 3 органов местного самоуправления в год </t>
  </si>
  <si>
    <t>2014-2018, 2020</t>
  </si>
  <si>
    <t>Финансирование  1 проекта в год</t>
  </si>
  <si>
    <t>Методическое руководство, консультирование ИОГВ по вопросам разработки и реализации ГП, рассмотрение проектов ППМО, планов реализации</t>
  </si>
  <si>
    <t xml:space="preserve">Подготовка, размещение на сайте, направление заместителям ГМО отчетов о ходе реализации ГП за 6 месяцев, 9 месяцев текущего года. Ежегодная подготовка, размещение на сайте, рассмотрение на заседании ПМО сводного годового доклада о ходе реализации и об оценке эффективности государственных программ Мурманской области </t>
  </si>
  <si>
    <t xml:space="preserve">Внедрение системы навигации и ориентирующей информации для туристов на территории Мурманской области </t>
  </si>
  <si>
    <t xml:space="preserve">Ежегодное проведение проверок не менее 10 предприятий (учреждений), осуществляющих деятельность в сфере регулируемого ценообразования </t>
  </si>
  <si>
    <t>Методическое руководство, консультирование ИОГВ по вопросам проектной деятельности. Рассмотрение и согласование проектных документов, подготовленных ИОГВ МО, в порядке, установленном Положением об организации проектной деятельности в исполнительных органах государственной власти Мурманской области. Организационное обеспечение деятельности Совета по стратегическому развитию Мурманской области, президиума Совета по стратугическому развитию Мурманской области</t>
  </si>
  <si>
    <t xml:space="preserve">2018 год - корректировка долгосрочного прогноза социально-экономического развития региона с учетом среднесрочного прогноза;
2019 год - утверждение Правительством МО изменений в долгосрочный прогноз социально-экономического развития региона;                                                                                                                                              2020 год - корректировка долгосрочного прогноза социально-экономического развития региона с учетом среднесрочного прогноза (по мере необходимости) </t>
  </si>
  <si>
    <t xml:space="preserve">2018-2019 годы: 
1. Предоставление СМСП не менее 9 субсидий в год.
2. Создание не менее 3 рабочих мест
2020 год:
1. Предоставление СМСП не менее 3 субсидий в год.
2. Создание не менее 1 рабочего места
</t>
  </si>
  <si>
    <t xml:space="preserve">2018: предоставление субсидий не менее чем 9 муниципальным образованиям.
2019: предоставление субсидий не менее чем 10 муниципальным образованиям. 
2020: предоставление субсидий не менее чем 8 муниципальным образованиям </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</si>
  <si>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</si>
  <si>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Нормативно-методическое сопровождение деятельности органов государственной власти (органов местного самоуправления) по вопросам развития негосударственного сектора услуг в социальной сфере</t>
  </si>
  <si>
    <t>Разработка методических рекомендаций органам государственной власти (органам местного самоуправления) по расширению и совершенствованию поддержки СО НКО, обеспечение консультационного сопровождения ИОГВ (ОМСУ)</t>
  </si>
  <si>
    <t>7.1.3.</t>
  </si>
  <si>
    <t>Проведение Всероссийской переписи населения 2020 года</t>
  </si>
  <si>
    <t xml:space="preserve">Предоставление субвенции бюджетам муниципальных образований на осуществление полномочий по подготовке и проведнию Всероссийской переписи населения 2020 года </t>
  </si>
  <si>
    <t xml:space="preserve">2018 год: ремонт помещений ГОБУ МРИБИ площадью 197,8 кв.м. для размещения резидентов; 
2019 год: замена оконных блоков в холле 2 этажа; 
2020 год: обеспечение теплового контура 2 этажа, ремонт мягкой кровли, лестничных пролетов, замена витражного остекления, обеспечение доступности объектов бизнес-инкубатора для всех категорий инвалидов и других МГН
</t>
  </si>
  <si>
    <t>2018 год - проведение не менее 6 международных и межрегиональных конгрессно-выставочных мероприятий в год. 
2019 год - проведение не менее 5 международных и межрегиональных конгрессно-выставочных мероприятий в год</t>
  </si>
  <si>
    <t>Комплексное представление Мурманской области в регионах РФ и за рубежом (2018 год – проведение не менее 4 мероприятий, 2019 год - проведение не менее 2 мероприятий)</t>
  </si>
  <si>
    <t>2017-2019</t>
  </si>
  <si>
    <t>2018 год - Проведение пленарного заседания Мурманской международной деловой недели.
2019 год - Обеспечение сопровождения проведения пленарного заседания - приоритетного с точки зрения экономики региона мероприятия. Обеспечение сувенирной, презентационной, имиджевой и полиграфической продукцией отдельных конгрессных, выставочных и презентационных (имиджевых) мероприятий.
2020 год - Обеспечение сопровождения проведения пленарного заседания - приоритетного с точки зрения экономики региона мероприятия. Проведение не менее 5 международных и межрегиональных конгрессно-выставочных мероприятий в год. Комплексное представление Мурманской области в регионах РФ и за рубежом (проведение не менее 2 мероприятий)</t>
  </si>
  <si>
    <t>Предоставление субсидий субъектам туриндустрии в сфере внутреннего и въездного туризма (2017 год - не менее 2 субсидий в год; 2018-2019 - не менее 7 субсидий в год, 2020 год - не менее 15 субсидий)</t>
  </si>
  <si>
    <t>Ведение реестра СО НКО - получателей поддержки</t>
  </si>
  <si>
    <t>Внесение актуальных сведений о поддержке социально ориентированных некоммерческих организаций в реестр СО НКО - получателей поддержки на территории Мурманской области</t>
  </si>
  <si>
    <t>1. Объем инвестиций в основной капитал (за исключением бюджетных средств).
2. Уровень развития государственно-частного партнерства Мурманской области
3. Положение Мурманской области в инвестиционном рейтинге российских регионов рейтингового агентства ООО "РАЭКС-Аналитика" не ниже 3В1</t>
  </si>
  <si>
    <t>1. Интегральный индекс Мурманской области в Национальном ретинге состояния инвестиционного климата в субъектах Российской Федерации.
2. Уровень развития государственно-частного партнерства Мурманской области
3. Положение Мурманской области в инвестиционном рейтинге российских регионов рейтингового агентства ООО "РАЭКС-Аналитика" не ниже 3В1</t>
  </si>
  <si>
    <t>Разработка и/или актуализация выставочного инвентаря (не менее 1 в год)</t>
  </si>
  <si>
    <t xml:space="preserve">2019 год - предоставление субсидии за счет средств бюджета Мурманской области автономной некомерческой организации "Проектный офис Заполярного Арктического Научно-образовательного центра Мурманской области". Создание и функционирование АНО "Проектный офис Заполярного Арктического Научно-образовательного центра Мурманской области".
2020 год - деятельность Проектного офиса с целью внедрения в производство не менее одного результата НИР
</t>
  </si>
  <si>
    <t>Министерство инвестиций, развития предпринимательства и рыбного хозяйства Мурманской области</t>
  </si>
  <si>
    <t>Обеспечение реализации государственных функций Министерства инвестиций, развития предпринимательства и рыбного хозяйства Мурманской области</t>
  </si>
  <si>
    <t>Министерство инвестиций, развития предпринимательства и рыбного хозяйства Мурманской области, ГОБУ МРИБИ</t>
  </si>
  <si>
    <t>Министерство инвестиций, развития предпринимательства и рыбного хозяйства Мурманской области, 
НМК "ФОРМАП"</t>
  </si>
  <si>
    <t>Региональный проект "Промышленный экспорт"</t>
  </si>
  <si>
    <t xml:space="preserve">Министерство инвестиций, развития предпринимательства и рыбного хозяйства Мурмнаской области, с 2020 года Министерство экономического развития Мурманской области </t>
  </si>
  <si>
    <t>Министерство инвестиций, развития предпринимательства и рыбного хозяйства Мурманской области, 
НМК "ФОРМАП", с 2020 года Министерство экономического развития Мурманской области</t>
  </si>
  <si>
    <t>Министерство инвестиций, развития предпринимательства и рыбного хозяйства Мурманской области, Министерство образования и науки Мурманской области,  НМК "ФОРМАП", ГОБУ МРИБИ, ФГБУ "Российский фонд фундаментальных исследований", ФГБУ "Российский гуманитарный научный фонд", Министерсво экономического развития Мурманской области</t>
  </si>
  <si>
    <t>Министерство инвестиций, развития предпринимательства и рыбного хозяйства Мурманской области, Министерсво экономического развития Мурманской области</t>
  </si>
  <si>
    <t>Минисерство инвестиций, развития предпринимательства и рыбного хозяйства Мурманской области, 
НМК "ФОРМАП", ГОБУ МРИБИ</t>
  </si>
  <si>
    <t>Минисерство инвестиций, развития предпринимательства и рыбного хозяйства Мурманской области, 
НМК "ФОРМАП"</t>
  </si>
  <si>
    <t>Минисерство инвестиций, развития предпринимательства и рыбного хозяйства Мурманской области, 
ГОБУ МРИБИ</t>
  </si>
  <si>
    <t>Минисерство инвестиций, развития предпринимательства и рыбного хозяйства Мурманской области</t>
  </si>
  <si>
    <t xml:space="preserve">Минисерство инвестиций, развития предпринимательства и рыбного хозяйства Мурманской области, 
НМК "ФОРМАП", ГОБУ МРИБИ, Автономная некоммерческая организация по развитию конгрессно-выставочной деятельности "Мурманконгресс" </t>
  </si>
  <si>
    <t xml:space="preserve">Минисерство инвестиций, развития предпринимательства и рыбного хозяйства Мурманской области, Автономная некоммерческая организация по развитию конгрессно-выставочной деятельности "Мурманконгресс" </t>
  </si>
  <si>
    <t>Минисерство инвестиций, развития предпринимательства и рыбного хозяйства Мурманской области, Комитет по развитию информационных технологий и связи Мурманской области, НМК "ФОРМАП", ГОБУ "МФЦ МО"</t>
  </si>
  <si>
    <t xml:space="preserve">Минисерство инвестиций, развития предпринимательства и рыбного хозяйства Мурманской области                                                                               </t>
  </si>
  <si>
    <t>Минисерство инвестиций, развития предпринимательства и рыбного хозяйства Мурманской области, НМК "ФОРМАП"</t>
  </si>
  <si>
    <t>Минисерство инвестиций, развития предпринимательства и рыбного хозяйства Мурманской области, ГОБУ МРИБИ</t>
  </si>
  <si>
    <t>Министерство имущественных отношений Мурманской области; с 2020 года - Министерство экономического развития Мурманской области</t>
  </si>
  <si>
    <t xml:space="preserve"> 2019 год:
1.  Предоставление  льготных микрозаймов СМСП с учетом капитализации предоставленных займов с 2010 г. (не менее 180 в год).
2. Сохранение не менее 106 рабочих мест</t>
  </si>
  <si>
    <t>2.7.2.</t>
  </si>
  <si>
    <t>Имущественный взнос в организацию инфраструктуры поддержки для предоставления гарантий субъектам малого и среднего предпринимательства</t>
  </si>
  <si>
    <t xml:space="preserve">Объем предоставленных гарантий (поручительств) с учетом капитализации фонда составит не менее 220 млн. рублей </t>
  </si>
  <si>
    <t>2019: предоставление субсидий не менее чем 6 муниципальным образованиям
2020: предоставление субсидий не менее чем 3 муниципальным образованиям</t>
  </si>
  <si>
    <t xml:space="preserve">2019: 
1. Предоставление  льготных микрозаймов СМСП с учетом капитализации предоставленных займов с 2010 г. (не менее 20 в год).
2. Сохранение не менее 26 рабочих мест.
2020: 
1. Предоставление  льготных микрозаймов СМСП с учетом капитализации предоставленных займов с 2010 г. (не менее 17 в год).
2. Сохранение не менее 20 рабочих мест
</t>
  </si>
  <si>
    <t>2019: Предоставление государственной поддержки не менее 1 500 СМСП в год. Обеспечение бюджетного финансирования объекта инфраструктуры
2020: Предоставление государственной поддержки не менее 2 000 СМСП в год. Обеспечение бюджетного финансирования объекта инфраструктуры</t>
  </si>
  <si>
    <t>2019: Предоставление государственной поддержки не менее 50 СМСП в год. Обеспечение бюджетного финансирования объекта инфраструктуры
2020: Предоставление государственной поддержки не менее 60 СМСП в год. Обеспечение бюджетного финансирования объекта инфраструктуры</t>
  </si>
  <si>
    <t>Обеспечение вывода субъектов МСП на экспорт (2019 год - 29 МСП, 2020 год - 26 МСП). Обеспечение бюджетного финансирования объекта инфраструктуры</t>
  </si>
  <si>
    <t>Проведение не менее 10  мероприятий ежегодно (в том числе тренингов, мастер классов, семинаров)</t>
  </si>
  <si>
    <t>Министерство инвестиций, развития предпринимательства и рыбного хозяйства Мурманской области, Министерство экономического развития Мурманской области, Министерство имущественных отношений Мурманской области</t>
  </si>
  <si>
    <t>Министерство инвестиций, развития предпринимательства и рыбного хозяйства Мурманской области, Комитет по туризму Мурманской области</t>
  </si>
  <si>
    <t>Министерство инвестиций, развития предпринимательства и рыбного хозяйства Мурманской области, Комитет по туризму Мурманской области
НМК "ФОРМАП"</t>
  </si>
  <si>
    <t>4.5.4.</t>
  </si>
  <si>
    <t>Система искусственного оснежения для ГОАУМО "Кировская спортивная школа олимпийского резерва по горнолыжному спорту"</t>
  </si>
  <si>
    <t>Система искусственного оснежения для горнолыжных трасс г. Айкуайвенчорр</t>
  </si>
  <si>
    <t xml:space="preserve">Закупка оборудования и строительство </t>
  </si>
  <si>
    <t>Министерство строительства и территориального развития Мурманской области, Комитет по туризму Мурманской области</t>
  </si>
  <si>
    <t>Министерство инвестиций, развития предпринимательства и рыбного хозяйства Мурманской области, Комитет по туризму Мурманской области, Министерство строительства и территориального развития Мурманской области</t>
  </si>
  <si>
    <t>7.2.3.</t>
  </si>
  <si>
    <t>Обеспечение реализации функций в сфере развития туризма на территории Мурманской области</t>
  </si>
  <si>
    <t>Финансовое обеспечение реализации функций Комитета по туризму Мурманской области</t>
  </si>
  <si>
    <t>Комитет по туризму Мурманской области</t>
  </si>
  <si>
    <t>Министерство экономического развития Мурманской области, 
Управление по тарифному регулированию Мурманской области, Министерство инвестиций, развития предпринимательства и рыбного хозяйства Мурманской области</t>
  </si>
  <si>
    <t>Министерство экономического развития Мурманской области, Министерство инвестиций, развития предпринимательства и рыбного хозяйства Мурманской области, Комитет по туризму Мурманской области</t>
  </si>
  <si>
    <t>Министерство цифрового развития Мурманской области, ГОБУ "МФЦ МО"</t>
  </si>
  <si>
    <t>Министерство цифрового развития Мурманской области</t>
  </si>
  <si>
    <t xml:space="preserve">2018-2019 годы: Финансовое обеспечение реализации 43 функции Министерства в сферах развития производства в добывающих и обрабатывающих отраслях промышленности, развития предпринимательской и инновационной деятельности, государственной поддержки субъектов малого и среднего предпринимательства, инвестиционной деятельности, туризма, лицензирования и контроля (надзора) за розничной продажей алкогольной и спиртосодержащей продукции, заготовки, хранения, переработки и реализации лома черных металлов, цветных металлов, защиты прав потребителей. 
2020 год: финансовое обеспечение реализации 75 функций Министерства, в соответствии с Положением о Министерстве инвестиций, развития предпринимательства и рыбного хозяйства Мурманской области
</t>
  </si>
  <si>
    <t>3.5.</t>
  </si>
  <si>
    <t xml:space="preserve">Министерство инвестиций, развития предпринимательства и рыбного хозяйства Мурманской области; Министерство экономического развития Мурманской области
</t>
  </si>
  <si>
    <t xml:space="preserve">Организация и проведение совместно с Российским фондом фундаментальных исследований (РФФИ) регионального конкурса проектов научных исследований </t>
  </si>
  <si>
    <t>Министерство инвестиций, развития предпринимательства и рыбного хозяйства Мурманской области, Комитет по конкурентной политике Мурманской области</t>
  </si>
  <si>
    <t>Комитет по конкурентной политике Мурманской области</t>
  </si>
  <si>
    <t xml:space="preserve">Министерство инвестиций, развития предпринимательства и рыбного хозяйства Мурманской области,  Министерство строительства и территориального развития Мурманской области, Министерство энергетики и жилищно-коммунального хозяйства Мурманской области, Комитет по конкурентной политике Мурманской области
</t>
  </si>
  <si>
    <t>Министерство экономического развития Мурманской области, Министерство развития промышленности и предпринимательства Мурманской области, Министерство образования и науки Мурманской области, Комитет по тарифному регулированию Мурманской области, Министерство строительства и территориального развития Мурманской области, Министерство энергетики и жилищно-коммунального хозяйства Мурманской области, Министерство имущественных отношений Мурманской области, Министерство транспорта и дорожного хозяйства Мурманской области, Комитет по развитию информационных технологий и связи Мурманской области, Комитет по конкурентной политике Мурманской области, ФГБУ "Российский фонд фундаментальных исследований", ФГБУ "Российский гуманитарный научный фонд", НМК "ФОРМАП", ГОБУ МРИБИ, Автономная некоммерческая организация по развитию конгрессно-выставочной деятельности "Мурманконгресс", ГОБУ "МФЦ МО"</t>
  </si>
  <si>
    <t>Министерство строительства и территориального развития Мурманской области, Комитет по туризму Мурманской области, Муниципальное образование г. Кировск</t>
  </si>
  <si>
    <t>Министерство инвестиций, развития предпринимательства и рыбного хозяйства Мурманской области, Министерство экономического развития Мурманской области, Комитет по туризму Мурманской области, 
НМК "ФОРМАП"</t>
  </si>
  <si>
    <t>Министерство инвестиций, развития предпринимательства и рыбного хозяйства Мурманской области, Министерство имущественных отношений Мурманской области, Министерство экономического развития Мурманской области, Министерство цифрового развития Мурманской области, Комитет по туризму Мурманской области, НМК "ФОРМАП", ГОБУ МРИБИ, Автономная некоммерческая организация по развитию конгрессно-выставочной деятельности "Мурманконгресс", ГОБУ "МФЦ МО"</t>
  </si>
  <si>
    <t>Министерство инвестиций, развития предпринимательства и рыбного хозяйства Мурманской области, Комитет по туризму Мурманской области, Министерство строительства и территориального развития Мурманской области, Муниципальное образование г. Кировск</t>
  </si>
  <si>
    <t>Министерство экономического развития Мурманской области, Министерство инвестиций, развития предпринимательства и рыбного хозяйства Мурманской области, Министерство транспорта и дорожного хозяйства Мурманской области, Министерство строительства и территориального развития Мурманской области, Автономная некоммерческая организация по развитию конгрессно-выставочной деятельности "Мурманконгресс", Комитет по туризму Мурманской области, муниципальное образование г. Кировск</t>
  </si>
  <si>
    <t>Создание и функционирование АНО "Проектный офис Заполярного Арктического Научно-образовательного центра Мурманской области"</t>
  </si>
  <si>
    <t xml:space="preserve">2018 год - корректировка Стратегии социально-экономического развития Мурманской области на период до 2025 года;
2019 год - разработка Стратегии социально-экономического развития Мурманской области на период до 2030 года; 
2020 год - согласование и утверждение Стратегии  социально-экономического развития Мурманской области на период до 2030 года
</t>
  </si>
  <si>
    <t>4.2.8.</t>
  </si>
  <si>
    <t>Проведение оценки эффективности налоговых расходов Мурманской области</t>
  </si>
  <si>
    <t xml:space="preserve">Подготовка отчета об оценке эффективности налоговых расходов Мурманской области </t>
  </si>
  <si>
    <t>Актуализация регионального налогового законодательства по развитию и укреплению налогового потенциала Мурманской области (за исключением законодательства по специальным налоговым режимам)</t>
  </si>
  <si>
    <t>Обеспечение проведения мероприятий, участие сотрудников Министерства инвестиций, развития предпринимательства и рыбного хозяйства Мурманской области, не менее 2 мероприятий в год</t>
  </si>
</sst>
</file>

<file path=xl/styles.xml><?xml version="1.0" encoding="utf-8"?>
<styleSheet xmlns="http://schemas.openxmlformats.org/spreadsheetml/2006/main">
  <numFmts count="1">
    <numFmt numFmtId="164" formatCode="#,##0.0"/>
  </numFmts>
  <fonts count="12">
    <font>
      <sz val="11"/>
      <color theme="1"/>
      <name val="Calibri"/>
      <family val="2"/>
      <charset val="204"/>
      <scheme val="minor"/>
    </font>
    <font>
      <sz val="12"/>
      <color theme="1"/>
      <name val="Times New Roman"/>
      <family val="1"/>
      <charset val="204"/>
    </font>
    <font>
      <sz val="11"/>
      <color rgb="FF9C0006"/>
      <name val="Calibri"/>
      <family val="2"/>
      <charset val="204"/>
      <scheme val="minor"/>
    </font>
    <font>
      <sz val="11"/>
      <name val="Calibri"/>
      <family val="2"/>
      <charset val="204"/>
      <scheme val="minor"/>
    </font>
    <font>
      <sz val="8"/>
      <name val="Times New Roman"/>
      <family val="1"/>
      <charset val="204"/>
    </font>
    <font>
      <sz val="8"/>
      <name val="Times New Roman"/>
      <family val="1"/>
    </font>
    <font>
      <sz val="11"/>
      <color theme="1"/>
      <name val="Times New Roman"/>
      <family val="1"/>
      <charset val="204"/>
    </font>
    <font>
      <sz val="8"/>
      <color theme="1"/>
      <name val="Times New Roman"/>
      <family val="1"/>
      <charset val="204"/>
    </font>
    <font>
      <sz val="10"/>
      <name val="Arial"/>
      <family val="2"/>
      <charset val="204"/>
    </font>
    <font>
      <b/>
      <sz val="8"/>
      <color theme="1"/>
      <name val="Times New Roman"/>
      <family val="1"/>
      <charset val="204"/>
    </font>
    <font>
      <sz val="8"/>
      <color theme="1"/>
      <name val="Times New Roman"/>
      <family val="1"/>
    </font>
    <font>
      <strike/>
      <sz val="8"/>
      <color theme="1"/>
      <name val="Times New Roman"/>
      <family val="1"/>
      <charset val="204"/>
    </font>
  </fonts>
  <fills count="3">
    <fill>
      <patternFill patternType="none"/>
    </fill>
    <fill>
      <patternFill patternType="gray125"/>
    </fill>
    <fill>
      <patternFill patternType="solid">
        <fgColor rgb="FFFFC7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2" borderId="0" applyNumberFormat="0" applyBorder="0" applyAlignment="0" applyProtection="0"/>
    <xf numFmtId="0" fontId="8" fillId="0" borderId="0"/>
  </cellStyleXfs>
  <cellXfs count="112">
    <xf numFmtId="0" fontId="0" fillId="0" borderId="0" xfId="0"/>
    <xf numFmtId="164" fontId="4" fillId="0" borderId="1" xfId="0"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64" fontId="7" fillId="0" borderId="1" xfId="0" applyNumberFormat="1" applyFont="1" applyFill="1" applyBorder="1" applyAlignment="1">
      <alignment horizontal="center" vertical="top"/>
    </xf>
    <xf numFmtId="0" fontId="7" fillId="0" borderId="0" xfId="1" applyFont="1" applyFill="1"/>
    <xf numFmtId="0" fontId="0" fillId="0" borderId="0" xfId="0" applyFont="1" applyFill="1" applyAlignment="1">
      <alignment horizontal="center" vertical="top"/>
    </xf>
    <xf numFmtId="164" fontId="0" fillId="0" borderId="0" xfId="0" applyNumberFormat="1" applyFont="1" applyFill="1" applyAlignment="1">
      <alignment horizontal="center" vertical="top"/>
    </xf>
    <xf numFmtId="0" fontId="0" fillId="0" borderId="0" xfId="0" applyFont="1" applyFill="1" applyAlignment="1">
      <alignment horizontal="left" vertical="center"/>
    </xf>
    <xf numFmtId="0" fontId="0" fillId="0" borderId="0" xfId="1" applyFont="1" applyFill="1"/>
    <xf numFmtId="0" fontId="0" fillId="0" borderId="0" xfId="0" applyFont="1" applyFill="1" applyBorder="1"/>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wrapText="1"/>
    </xf>
    <xf numFmtId="164" fontId="7" fillId="0" borderId="0"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top" wrapText="1"/>
    </xf>
    <xf numFmtId="164" fontId="0" fillId="0" borderId="0" xfId="0" applyNumberFormat="1" applyFont="1" applyFill="1"/>
    <xf numFmtId="164" fontId="4" fillId="0"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4" fontId="7" fillId="0" borderId="1" xfId="0" applyNumberFormat="1" applyFont="1" applyFill="1" applyBorder="1" applyAlignment="1">
      <alignment horizontal="center" vertical="top" wrapText="1"/>
    </xf>
    <xf numFmtId="0" fontId="0" fillId="0" borderId="0" xfId="0" applyFont="1" applyFill="1"/>
    <xf numFmtId="164" fontId="10"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0" fillId="0" borderId="0" xfId="0" applyNumberFormat="1" applyFont="1" applyFill="1" applyAlignment="1">
      <alignment horizontal="center"/>
    </xf>
    <xf numFmtId="164"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1" applyNumberFormat="1" applyFont="1" applyFill="1" applyBorder="1" applyAlignment="1">
      <alignment horizontal="center" vertical="center" wrapText="1"/>
    </xf>
    <xf numFmtId="0" fontId="3" fillId="0" borderId="1" xfId="0" applyFont="1" applyFill="1" applyBorder="1" applyAlignment="1"/>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NumberFormat="1" applyFont="1" applyFill="1" applyAlignment="1">
      <alignment horizontal="center"/>
    </xf>
    <xf numFmtId="0" fontId="0" fillId="0" borderId="0" xfId="0" applyNumberFormat="1" applyFont="1" applyFill="1" applyAlignment="1">
      <alignment horizontal="center"/>
    </xf>
    <xf numFmtId="0" fontId="9" fillId="0" borderId="1" xfId="0" applyFont="1" applyFill="1" applyBorder="1" applyAlignment="1">
      <alignment horizontal="left" vertical="center" wrapText="1"/>
    </xf>
    <xf numFmtId="164"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xf>
    <xf numFmtId="0" fontId="0" fillId="0" borderId="1" xfId="0" applyFont="1" applyFill="1" applyBorder="1" applyAlignment="1">
      <alignment horizontal="left" vertical="center"/>
    </xf>
    <xf numFmtId="0" fontId="0" fillId="0" borderId="1" xfId="0" applyFont="1" applyFill="1" applyBorder="1" applyAlignment="1">
      <alignment horizontal="center"/>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0" fillId="0" borderId="3" xfId="0" applyFill="1" applyBorder="1"/>
    <xf numFmtId="0" fontId="0" fillId="0" borderId="2" xfId="0" applyFill="1" applyBorder="1"/>
    <xf numFmtId="0" fontId="7"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NumberFormat="1" applyFont="1" applyFill="1" applyBorder="1" applyAlignment="1">
      <alignment horizontal="left" vertical="center" wrapText="1"/>
    </xf>
    <xf numFmtId="0" fontId="7" fillId="0" borderId="3" xfId="1" applyNumberFormat="1" applyFont="1" applyFill="1" applyBorder="1" applyAlignment="1">
      <alignment horizontal="left" vertical="center" wrapText="1"/>
    </xf>
    <xf numFmtId="0" fontId="7" fillId="0" borderId="2" xfId="1" applyNumberFormat="1" applyFont="1" applyFill="1" applyBorder="1" applyAlignment="1">
      <alignment horizontal="left" vertical="center" wrapText="1"/>
    </xf>
    <xf numFmtId="0" fontId="0" fillId="0" borderId="1" xfId="0" applyFont="1" applyFill="1" applyBorder="1" applyAlignment="1"/>
    <xf numFmtId="49" fontId="7"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left" vertical="center"/>
    </xf>
    <xf numFmtId="0" fontId="7" fillId="0" borderId="3"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164" fontId="7" fillId="0" borderId="4" xfId="0" applyNumberFormat="1" applyFont="1" applyFill="1" applyBorder="1" applyAlignment="1">
      <alignment horizontal="left" vertical="center" wrapText="1"/>
    </xf>
    <xf numFmtId="164" fontId="7" fillId="0" borderId="3" xfId="0" applyNumberFormat="1" applyFont="1" applyFill="1" applyBorder="1" applyAlignment="1">
      <alignment horizontal="left" vertical="center" wrapText="1"/>
    </xf>
    <xf numFmtId="164" fontId="7" fillId="0" borderId="2" xfId="0" applyNumberFormat="1" applyFont="1" applyFill="1" applyBorder="1" applyAlignment="1">
      <alignment horizontal="left" vertical="center" wrapText="1"/>
    </xf>
    <xf numFmtId="0" fontId="7" fillId="0" borderId="4" xfId="0" applyNumberFormat="1" applyFont="1" applyFill="1" applyBorder="1" applyAlignment="1">
      <alignment horizontal="left" vertical="top" wrapText="1"/>
    </xf>
    <xf numFmtId="0" fontId="7" fillId="0" borderId="3"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0" fontId="1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2" xfId="0" applyFont="1" applyFill="1" applyBorder="1" applyAlignment="1">
      <alignment horizontal="center" vertical="top" wrapText="1"/>
    </xf>
    <xf numFmtId="0" fontId="7" fillId="0" borderId="1" xfId="0" applyNumberFormat="1"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0" fontId="6" fillId="0" borderId="0" xfId="0" applyNumberFormat="1" applyFont="1" applyFill="1" applyAlignment="1">
      <alignment horizontal="left" wrapText="1"/>
    </xf>
    <xf numFmtId="3" fontId="4" fillId="0" borderId="4" xfId="0" applyNumberFormat="1" applyFont="1" applyFill="1" applyBorder="1" applyAlignment="1">
      <alignment horizontal="left" vertical="top" wrapText="1"/>
    </xf>
    <xf numFmtId="3" fontId="4" fillId="0" borderId="3" xfId="0" applyNumberFormat="1" applyFont="1" applyFill="1" applyBorder="1" applyAlignment="1">
      <alignment horizontal="left" vertical="top" wrapText="1"/>
    </xf>
    <xf numFmtId="3" fontId="4" fillId="0" borderId="2" xfId="0" applyNumberFormat="1" applyFont="1" applyFill="1" applyBorder="1" applyAlignment="1">
      <alignment horizontal="left" vertical="top" wrapText="1"/>
    </xf>
  </cellXfs>
  <cellStyles count="3">
    <cellStyle name="Обычный" xfId="0" builtinId="0"/>
    <cellStyle name="Обычный 5" xfId="2"/>
    <cellStyle name="Плохой 2" xfId="1"/>
  </cellStyles>
  <dxfs count="0"/>
  <tableStyles count="0" defaultTableStyle="TableStyleMedium9" defaultPivotStyle="PivotStyleLight16"/>
  <colors>
    <mruColors>
      <color rgb="FF66FF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outlinePr summaryBelow="0" summaryRight="0"/>
  </sheetPr>
  <dimension ref="A1:L830"/>
  <sheetViews>
    <sheetView tabSelected="1" view="pageBreakPreview" zoomScale="110" zoomScaleNormal="85" zoomScaleSheetLayoutView="110" zoomScalePageLayoutView="70" workbookViewId="0">
      <selection activeCell="J105" sqref="J105:J108"/>
    </sheetView>
  </sheetViews>
  <sheetFormatPr defaultColWidth="9.140625" defaultRowHeight="15" outlineLevelRow="2"/>
  <cols>
    <col min="1" max="1" width="7.140625" style="26" customWidth="1"/>
    <col min="2" max="2" width="32.28515625" style="22" customWidth="1"/>
    <col min="3" max="3" width="9" style="22" customWidth="1"/>
    <col min="4" max="4" width="8.85546875" style="5" customWidth="1"/>
    <col min="5" max="6" width="10.140625" style="6" customWidth="1"/>
    <col min="7" max="7" width="9.5703125" style="6" customWidth="1"/>
    <col min="8" max="9" width="8.7109375" style="6" customWidth="1"/>
    <col min="10" max="10" width="71.140625" style="7" customWidth="1"/>
    <col min="11" max="11" width="33.28515625" style="22" customWidth="1"/>
    <col min="12" max="249" width="9.140625" style="22" customWidth="1"/>
    <col min="250" max="16384" width="9.140625" style="22"/>
  </cols>
  <sheetData>
    <row r="1" spans="1:11" ht="18.75" customHeight="1">
      <c r="A1" s="52" t="s">
        <v>397</v>
      </c>
      <c r="B1" s="53"/>
      <c r="C1" s="53"/>
      <c r="D1" s="53"/>
      <c r="E1" s="53"/>
      <c r="F1" s="53"/>
      <c r="G1" s="53"/>
      <c r="H1" s="53"/>
      <c r="I1" s="53"/>
      <c r="J1" s="53"/>
      <c r="K1" s="53"/>
    </row>
    <row r="2" spans="1:11" ht="10.5" customHeight="1"/>
    <row r="3" spans="1:11" ht="15" customHeight="1">
      <c r="A3" s="36" t="s">
        <v>384</v>
      </c>
      <c r="B3" s="48" t="s">
        <v>383</v>
      </c>
      <c r="C3" s="48" t="s">
        <v>382</v>
      </c>
      <c r="D3" s="48" t="s">
        <v>381</v>
      </c>
      <c r="E3" s="48"/>
      <c r="F3" s="48"/>
      <c r="G3" s="48"/>
      <c r="H3" s="48"/>
      <c r="I3" s="48"/>
      <c r="J3" s="48" t="s">
        <v>103</v>
      </c>
      <c r="K3" s="48" t="s">
        <v>380</v>
      </c>
    </row>
    <row r="4" spans="1:11" ht="26.25" customHeight="1">
      <c r="A4" s="36"/>
      <c r="B4" s="48"/>
      <c r="C4" s="48"/>
      <c r="D4" s="25" t="s">
        <v>108</v>
      </c>
      <c r="E4" s="27" t="s">
        <v>32</v>
      </c>
      <c r="F4" s="27" t="s">
        <v>107</v>
      </c>
      <c r="G4" s="27" t="s">
        <v>106</v>
      </c>
      <c r="H4" s="27" t="s">
        <v>105</v>
      </c>
      <c r="I4" s="27" t="s">
        <v>104</v>
      </c>
      <c r="J4" s="48"/>
      <c r="K4" s="48"/>
    </row>
    <row r="5" spans="1:11" ht="15" customHeight="1">
      <c r="A5" s="36"/>
      <c r="B5" s="54" t="s">
        <v>0</v>
      </c>
      <c r="C5" s="48" t="s">
        <v>113</v>
      </c>
      <c r="D5" s="24" t="s">
        <v>32</v>
      </c>
      <c r="E5" s="21">
        <f>ROUND(F5+G5+H5+I5,1)</f>
        <v>1776555.1</v>
      </c>
      <c r="F5" s="21">
        <f>SUM(F6:F8)</f>
        <v>1090157.2442299998</v>
      </c>
      <c r="G5" s="21">
        <f>SUM(G6:G8)</f>
        <v>639477.89999999991</v>
      </c>
      <c r="H5" s="21">
        <f>SUM(H6:H8)</f>
        <v>8602.8559999999998</v>
      </c>
      <c r="I5" s="21">
        <f>SUM(I6:I8)</f>
        <v>38317.1</v>
      </c>
      <c r="J5" s="55"/>
      <c r="K5" s="48" t="s">
        <v>625</v>
      </c>
    </row>
    <row r="6" spans="1:11" ht="15" customHeight="1">
      <c r="A6" s="36"/>
      <c r="B6" s="54"/>
      <c r="C6" s="48"/>
      <c r="D6" s="24">
        <v>2018</v>
      </c>
      <c r="E6" s="21">
        <f>SUM(F6:I6)</f>
        <v>304060.47975</v>
      </c>
      <c r="F6" s="21">
        <f t="shared" ref="F6:I8" si="0">F54+F142+F326+F410+F570+F750+F794</f>
        <v>268012.07975000003</v>
      </c>
      <c r="G6" s="21">
        <f t="shared" si="0"/>
        <v>33554.6</v>
      </c>
      <c r="H6" s="21">
        <f t="shared" si="0"/>
        <v>0</v>
      </c>
      <c r="I6" s="21">
        <f t="shared" si="0"/>
        <v>2493.8000000000002</v>
      </c>
      <c r="J6" s="55"/>
      <c r="K6" s="48"/>
    </row>
    <row r="7" spans="1:11" ht="14.25" customHeight="1">
      <c r="A7" s="36"/>
      <c r="B7" s="54"/>
      <c r="C7" s="48"/>
      <c r="D7" s="24">
        <v>2019</v>
      </c>
      <c r="E7" s="21">
        <f>SUM(F7:I7)</f>
        <v>628884.59736000001</v>
      </c>
      <c r="F7" s="21">
        <f t="shared" si="0"/>
        <v>283462.19735999999</v>
      </c>
      <c r="G7" s="21">
        <f t="shared" si="0"/>
        <v>343821</v>
      </c>
      <c r="H7" s="21">
        <f t="shared" si="0"/>
        <v>0</v>
      </c>
      <c r="I7" s="21">
        <f t="shared" si="0"/>
        <v>1601.4</v>
      </c>
      <c r="J7" s="55"/>
      <c r="K7" s="48"/>
    </row>
    <row r="8" spans="1:11" ht="222" customHeight="1">
      <c r="A8" s="36"/>
      <c r="B8" s="54"/>
      <c r="C8" s="48"/>
      <c r="D8" s="24">
        <v>2020</v>
      </c>
      <c r="E8" s="21">
        <f>SUM(F8:I8)</f>
        <v>843610.02312000003</v>
      </c>
      <c r="F8" s="21">
        <f t="shared" si="0"/>
        <v>538682.96711999993</v>
      </c>
      <c r="G8" s="21">
        <f t="shared" si="0"/>
        <v>262102.3</v>
      </c>
      <c r="H8" s="21">
        <f t="shared" si="0"/>
        <v>8602.8559999999998</v>
      </c>
      <c r="I8" s="21">
        <f t="shared" si="0"/>
        <v>34221.9</v>
      </c>
      <c r="J8" s="55"/>
      <c r="K8" s="48"/>
    </row>
    <row r="9" spans="1:11" ht="13.5" customHeight="1" outlineLevel="1">
      <c r="A9" s="36"/>
      <c r="B9" s="37" t="s">
        <v>571</v>
      </c>
      <c r="C9" s="48"/>
      <c r="D9" s="24" t="s">
        <v>32</v>
      </c>
      <c r="E9" s="21">
        <f>F9+G9+H9+I9</f>
        <v>918481.35275999992</v>
      </c>
      <c r="F9" s="21">
        <f>SUM(F10:F12)</f>
        <v>512591.05275999993</v>
      </c>
      <c r="G9" s="21">
        <f>SUM(G10:G12)</f>
        <v>405261</v>
      </c>
      <c r="H9" s="21">
        <f>SUM(H10:H12)</f>
        <v>0</v>
      </c>
      <c r="I9" s="21">
        <f>SUM(I10:I12)</f>
        <v>629.30000000000155</v>
      </c>
      <c r="J9" s="66"/>
      <c r="K9" s="48"/>
    </row>
    <row r="10" spans="1:11" ht="13.5" customHeight="1" outlineLevel="1">
      <c r="A10" s="36"/>
      <c r="B10" s="37"/>
      <c r="C10" s="48"/>
      <c r="D10" s="24">
        <v>2018</v>
      </c>
      <c r="E10" s="21">
        <f>SUM(F10:I10)</f>
        <v>162189.55700000003</v>
      </c>
      <c r="F10" s="21">
        <f t="shared" ref="F10:H11" si="1">F6-F14-F18-F22-F26-F30-F34-F38-F42</f>
        <v>128634.95700000002</v>
      </c>
      <c r="G10" s="21">
        <f t="shared" si="1"/>
        <v>33554.6</v>
      </c>
      <c r="H10" s="21">
        <f t="shared" si="1"/>
        <v>0</v>
      </c>
      <c r="I10" s="21">
        <v>0</v>
      </c>
      <c r="J10" s="48"/>
      <c r="K10" s="48"/>
    </row>
    <row r="11" spans="1:11" ht="13.5" customHeight="1" outlineLevel="1">
      <c r="A11" s="36"/>
      <c r="B11" s="37"/>
      <c r="C11" s="48"/>
      <c r="D11" s="24">
        <v>2019</v>
      </c>
      <c r="E11" s="21">
        <f>SUM(F11:I11)</f>
        <v>419702.73609999998</v>
      </c>
      <c r="F11" s="21">
        <f t="shared" si="1"/>
        <v>136861.5361</v>
      </c>
      <c r="G11" s="21">
        <f t="shared" si="1"/>
        <v>282664.8</v>
      </c>
      <c r="H11" s="21">
        <f t="shared" si="1"/>
        <v>0</v>
      </c>
      <c r="I11" s="21">
        <f>I7-I15-I19-I23-I27-I31-I35-I39-I43</f>
        <v>176.40000000000009</v>
      </c>
      <c r="J11" s="48"/>
      <c r="K11" s="48"/>
    </row>
    <row r="12" spans="1:11" ht="13.5" customHeight="1" outlineLevel="1">
      <c r="A12" s="36"/>
      <c r="B12" s="37"/>
      <c r="C12" s="48"/>
      <c r="D12" s="24">
        <v>2020</v>
      </c>
      <c r="E12" s="21">
        <f>SUM(F12:I12)</f>
        <v>336589.05965999991</v>
      </c>
      <c r="F12" s="21">
        <f>F8-F16-F20-F24-F28-F32-F36-F40-F44-F48-F52</f>
        <v>247094.55965999991</v>
      </c>
      <c r="G12" s="21">
        <f t="shared" ref="G12:I12" si="2">G8-G16-G20-G24-G28-G32-G44-G48</f>
        <v>89041.600000000006</v>
      </c>
      <c r="H12" s="21">
        <f t="shared" si="2"/>
        <v>0</v>
      </c>
      <c r="I12" s="21">
        <f t="shared" si="2"/>
        <v>452.90000000000146</v>
      </c>
      <c r="J12" s="48"/>
      <c r="K12" s="48"/>
    </row>
    <row r="13" spans="1:11" ht="13.5" customHeight="1" outlineLevel="1">
      <c r="A13" s="36"/>
      <c r="B13" s="37" t="s">
        <v>102</v>
      </c>
      <c r="C13" s="48"/>
      <c r="D13" s="24" t="s">
        <v>32</v>
      </c>
      <c r="E13" s="21">
        <f>F13+G13+H13+I13</f>
        <v>430388.83105000004</v>
      </c>
      <c r="F13" s="21">
        <f>SUM(F14:F16)</f>
        <v>316718.33105000004</v>
      </c>
      <c r="G13" s="21">
        <f>SUM(G14:G16)</f>
        <v>113670.5</v>
      </c>
      <c r="H13" s="21">
        <f>SUM(H14:H16)</f>
        <v>0</v>
      </c>
      <c r="I13" s="21">
        <f>SUM(I14:I16)</f>
        <v>0</v>
      </c>
      <c r="J13" s="55"/>
      <c r="K13" s="48"/>
    </row>
    <row r="14" spans="1:11" ht="13.5" customHeight="1" outlineLevel="1">
      <c r="A14" s="36"/>
      <c r="B14" s="37"/>
      <c r="C14" s="48"/>
      <c r="D14" s="24">
        <v>2018</v>
      </c>
      <c r="E14" s="21">
        <f>SUM(F14:I14)</f>
        <v>91964.222750000015</v>
      </c>
      <c r="F14" s="21">
        <f>F414+F438+F538+F550+F570+F798</f>
        <v>91964.222750000015</v>
      </c>
      <c r="G14" s="21">
        <f>G414+G438+G538+G550+G570+G798</f>
        <v>0</v>
      </c>
      <c r="H14" s="21">
        <f>H414+H438+H538+H550+H570+H798</f>
        <v>0</v>
      </c>
      <c r="I14" s="21">
        <f>I414+I438+I538+I550+I570+I798</f>
        <v>0</v>
      </c>
      <c r="J14" s="55"/>
      <c r="K14" s="48"/>
    </row>
    <row r="15" spans="1:11" ht="13.5" customHeight="1" outlineLevel="1">
      <c r="A15" s="36"/>
      <c r="B15" s="37"/>
      <c r="C15" s="48"/>
      <c r="D15" s="24">
        <v>2019</v>
      </c>
      <c r="E15" s="21">
        <f>SUM(F15:I15)</f>
        <v>157912.76126</v>
      </c>
      <c r="F15" s="21">
        <f>F415+F439+F539+F551+F571+F799+F311</f>
        <v>96756.561259999988</v>
      </c>
      <c r="G15" s="21">
        <f>G415+G439+G539+G551+G571+G799+G311</f>
        <v>61156.2</v>
      </c>
      <c r="H15" s="21">
        <f>H415+H439+H539+H551+H571+H799</f>
        <v>0</v>
      </c>
      <c r="I15" s="21">
        <f>I415+I439+I539+I551+I571+I799</f>
        <v>0</v>
      </c>
      <c r="J15" s="55"/>
      <c r="K15" s="48"/>
    </row>
    <row r="16" spans="1:11" ht="13.5" customHeight="1" outlineLevel="1">
      <c r="A16" s="36"/>
      <c r="B16" s="37"/>
      <c r="C16" s="48"/>
      <c r="D16" s="24">
        <v>2020</v>
      </c>
      <c r="E16" s="21">
        <f>SUM(F16:I16)</f>
        <v>180511.84704000002</v>
      </c>
      <c r="F16" s="21">
        <f>F312+F332+F416+F552+F572+F800</f>
        <v>127997.54704</v>
      </c>
      <c r="G16" s="21">
        <f>G416+G440+G540+G552+G572+G800+G312</f>
        <v>52514.3</v>
      </c>
      <c r="H16" s="21">
        <f>H416+H440+H540+H552+H572+H800</f>
        <v>0</v>
      </c>
      <c r="I16" s="21">
        <f>I416+I440+I540+I552+I572+I800</f>
        <v>0</v>
      </c>
      <c r="J16" s="55"/>
      <c r="K16" s="48"/>
    </row>
    <row r="17" spans="1:11" ht="13.5" customHeight="1" outlineLevel="1">
      <c r="A17" s="56"/>
      <c r="B17" s="37" t="s">
        <v>278</v>
      </c>
      <c r="C17" s="48"/>
      <c r="D17" s="24" t="s">
        <v>32</v>
      </c>
      <c r="E17" s="21">
        <f>F17+G17+H17+I17</f>
        <v>63037.400240000003</v>
      </c>
      <c r="F17" s="21">
        <f>SUM(F18:F20)</f>
        <v>37693.60024</v>
      </c>
      <c r="G17" s="21">
        <f>SUM(G18:G20)</f>
        <v>0</v>
      </c>
      <c r="H17" s="21">
        <f>SUM(H18:H20)</f>
        <v>0</v>
      </c>
      <c r="I17" s="21">
        <f>SUM(I18:I20)</f>
        <v>25343.8</v>
      </c>
      <c r="J17" s="57"/>
      <c r="K17" s="58"/>
    </row>
    <row r="18" spans="1:11" ht="13.5" customHeight="1" outlineLevel="1">
      <c r="A18" s="56"/>
      <c r="B18" s="37"/>
      <c r="C18" s="48"/>
      <c r="D18" s="24">
        <v>2018</v>
      </c>
      <c r="E18" s="21">
        <f>SUM(F18:I18)</f>
        <v>5437.2000000000007</v>
      </c>
      <c r="F18" s="21">
        <f>F378</f>
        <v>2943.4</v>
      </c>
      <c r="G18" s="21">
        <f>G378</f>
        <v>0</v>
      </c>
      <c r="H18" s="21">
        <f>H378</f>
        <v>0</v>
      </c>
      <c r="I18" s="21">
        <f>I378</f>
        <v>2493.8000000000002</v>
      </c>
      <c r="J18" s="57"/>
      <c r="K18" s="58"/>
    </row>
    <row r="19" spans="1:11" ht="13.5" customHeight="1" outlineLevel="1">
      <c r="A19" s="56"/>
      <c r="B19" s="37"/>
      <c r="C19" s="48"/>
      <c r="D19" s="24">
        <v>2019</v>
      </c>
      <c r="E19" s="21">
        <f>SUM(F19:I19)</f>
        <v>5299.6</v>
      </c>
      <c r="F19" s="21">
        <f>F379</f>
        <v>3874.6000000000004</v>
      </c>
      <c r="G19" s="21">
        <f>G378</f>
        <v>0</v>
      </c>
      <c r="H19" s="21">
        <f>H378</f>
        <v>0</v>
      </c>
      <c r="I19" s="21">
        <f>I379</f>
        <v>1425</v>
      </c>
      <c r="J19" s="57"/>
      <c r="K19" s="58"/>
    </row>
    <row r="20" spans="1:11" ht="13.5" customHeight="1" outlineLevel="1">
      <c r="A20" s="56"/>
      <c r="B20" s="37"/>
      <c r="C20" s="48"/>
      <c r="D20" s="24">
        <v>2020</v>
      </c>
      <c r="E20" s="21">
        <f>SUM(F20:I20)</f>
        <v>52300.60024</v>
      </c>
      <c r="F20" s="21">
        <f>F380</f>
        <v>30875.60024</v>
      </c>
      <c r="G20" s="21">
        <f>G380</f>
        <v>0</v>
      </c>
      <c r="H20" s="21">
        <f>H380</f>
        <v>0</v>
      </c>
      <c r="I20" s="21">
        <f>I380</f>
        <v>21425</v>
      </c>
      <c r="J20" s="57"/>
      <c r="K20" s="58"/>
    </row>
    <row r="21" spans="1:11" ht="13.5" customHeight="1" outlineLevel="1">
      <c r="A21" s="56"/>
      <c r="B21" s="37" t="s">
        <v>119</v>
      </c>
      <c r="C21" s="48"/>
      <c r="D21" s="24" t="s">
        <v>32</v>
      </c>
      <c r="E21" s="21">
        <f>F21+G21+H21+I21</f>
        <v>138087.70000000001</v>
      </c>
      <c r="F21" s="21">
        <f>SUM(F22:F24)</f>
        <v>138087.70000000001</v>
      </c>
      <c r="G21" s="21">
        <f>SUM(G22:G24)</f>
        <v>0</v>
      </c>
      <c r="H21" s="21">
        <f>SUM(H22:H24)</f>
        <v>0</v>
      </c>
      <c r="I21" s="21">
        <f>SUM(I22:I24)</f>
        <v>0</v>
      </c>
      <c r="J21" s="57"/>
      <c r="K21" s="58"/>
    </row>
    <row r="22" spans="1:11" ht="13.5" customHeight="1" outlineLevel="1">
      <c r="A22" s="56"/>
      <c r="B22" s="37"/>
      <c r="C22" s="48"/>
      <c r="D22" s="24">
        <v>2018</v>
      </c>
      <c r="E22" s="21">
        <f>SUM(F22:I22)</f>
        <v>44469.5</v>
      </c>
      <c r="F22" s="21">
        <f>F750</f>
        <v>44469.5</v>
      </c>
      <c r="G22" s="21">
        <f>G750</f>
        <v>0</v>
      </c>
      <c r="H22" s="21">
        <f>H750</f>
        <v>0</v>
      </c>
      <c r="I22" s="21">
        <f>I750</f>
        <v>0</v>
      </c>
      <c r="J22" s="57"/>
      <c r="K22" s="58"/>
    </row>
    <row r="23" spans="1:11" ht="13.5" customHeight="1" outlineLevel="1">
      <c r="A23" s="56"/>
      <c r="B23" s="37"/>
      <c r="C23" s="48"/>
      <c r="D23" s="24">
        <v>2019</v>
      </c>
      <c r="E23" s="21">
        <f>SUM(F23:I23)</f>
        <v>45714.5</v>
      </c>
      <c r="F23" s="21">
        <f>F751</f>
        <v>45714.5</v>
      </c>
      <c r="G23" s="21">
        <f>G750</f>
        <v>0</v>
      </c>
      <c r="H23" s="21">
        <f>H750</f>
        <v>0</v>
      </c>
      <c r="I23" s="21">
        <f>I750</f>
        <v>0</v>
      </c>
      <c r="J23" s="57"/>
      <c r="K23" s="58"/>
    </row>
    <row r="24" spans="1:11" ht="13.5" customHeight="1" outlineLevel="1">
      <c r="A24" s="56"/>
      <c r="B24" s="37"/>
      <c r="C24" s="48"/>
      <c r="D24" s="24">
        <v>2020</v>
      </c>
      <c r="E24" s="21">
        <f>SUM(F24:I24)</f>
        <v>47903.700000000004</v>
      </c>
      <c r="F24" s="21">
        <f>F752</f>
        <v>47903.700000000004</v>
      </c>
      <c r="G24" s="21">
        <f>G752</f>
        <v>0</v>
      </c>
      <c r="H24" s="21">
        <f>H752</f>
        <v>0</v>
      </c>
      <c r="I24" s="21">
        <f>I752</f>
        <v>0</v>
      </c>
      <c r="J24" s="57"/>
      <c r="K24" s="58"/>
    </row>
    <row r="25" spans="1:11" ht="11.25" customHeight="1" outlineLevel="1">
      <c r="A25" s="56"/>
      <c r="B25" s="37" t="s">
        <v>379</v>
      </c>
      <c r="C25" s="48"/>
      <c r="D25" s="24" t="s">
        <v>32</v>
      </c>
      <c r="E25" s="21">
        <f>F25+G25+H25+I25</f>
        <v>0</v>
      </c>
      <c r="F25" s="21">
        <f>SUM(F26:F28)</f>
        <v>0</v>
      </c>
      <c r="G25" s="21">
        <f>SUM(G26:G28)</f>
        <v>0</v>
      </c>
      <c r="H25" s="21">
        <f>SUM(H26:H28)</f>
        <v>0</v>
      </c>
      <c r="I25" s="21">
        <f>SUM(I26:I28)</f>
        <v>0</v>
      </c>
      <c r="J25" s="57"/>
      <c r="K25" s="58"/>
    </row>
    <row r="26" spans="1:11" ht="11.25" customHeight="1" outlineLevel="1">
      <c r="A26" s="56"/>
      <c r="B26" s="37"/>
      <c r="C26" s="48"/>
      <c r="D26" s="24">
        <v>2018</v>
      </c>
      <c r="E26" s="21">
        <f>SUM(F26:I26)</f>
        <v>0</v>
      </c>
      <c r="F26" s="21">
        <v>0</v>
      </c>
      <c r="G26" s="21">
        <v>0</v>
      </c>
      <c r="H26" s="21">
        <v>0</v>
      </c>
      <c r="I26" s="21">
        <v>0</v>
      </c>
      <c r="J26" s="57"/>
      <c r="K26" s="58"/>
    </row>
    <row r="27" spans="1:11" ht="11.25" customHeight="1" outlineLevel="1">
      <c r="A27" s="56"/>
      <c r="B27" s="37"/>
      <c r="C27" s="48"/>
      <c r="D27" s="24">
        <v>2019</v>
      </c>
      <c r="E27" s="21">
        <f>SUM(F27:I27)</f>
        <v>0</v>
      </c>
      <c r="F27" s="21">
        <v>0</v>
      </c>
      <c r="G27" s="21">
        <v>0</v>
      </c>
      <c r="H27" s="21">
        <v>0</v>
      </c>
      <c r="I27" s="21">
        <v>0</v>
      </c>
      <c r="J27" s="57"/>
      <c r="K27" s="58"/>
    </row>
    <row r="28" spans="1:11" ht="11.25" customHeight="1" outlineLevel="1">
      <c r="A28" s="56"/>
      <c r="B28" s="37"/>
      <c r="C28" s="48"/>
      <c r="D28" s="24">
        <v>2020</v>
      </c>
      <c r="E28" s="21">
        <f>SUM(F28:I28)</f>
        <v>0</v>
      </c>
      <c r="F28" s="21">
        <v>0</v>
      </c>
      <c r="G28" s="21">
        <v>0</v>
      </c>
      <c r="H28" s="21">
        <v>0</v>
      </c>
      <c r="I28" s="21">
        <v>0</v>
      </c>
      <c r="J28" s="57"/>
      <c r="K28" s="58"/>
    </row>
    <row r="29" spans="1:11" ht="11.25" customHeight="1" outlineLevel="1">
      <c r="A29" s="36"/>
      <c r="B29" s="37" t="s">
        <v>378</v>
      </c>
      <c r="C29" s="48"/>
      <c r="D29" s="24" t="s">
        <v>32</v>
      </c>
      <c r="E29" s="21">
        <f>F29+G29+H29+I29</f>
        <v>189129.66199999998</v>
      </c>
      <c r="F29" s="21">
        <f>SUM(F30:F32)</f>
        <v>47636.405999999995</v>
      </c>
      <c r="G29" s="21">
        <f>SUM(G30:G32)</f>
        <v>120546.4</v>
      </c>
      <c r="H29" s="21">
        <f>SUM(H30:H32)</f>
        <v>8602.8559999999998</v>
      </c>
      <c r="I29" s="21">
        <f>SUM(I30:I32)</f>
        <v>12344</v>
      </c>
      <c r="J29" s="57"/>
      <c r="K29" s="48"/>
    </row>
    <row r="30" spans="1:11" ht="11.25" customHeight="1" outlineLevel="1">
      <c r="A30" s="36"/>
      <c r="B30" s="37"/>
      <c r="C30" s="48"/>
      <c r="D30" s="24">
        <v>2018</v>
      </c>
      <c r="E30" s="21">
        <f>SUM(F30:I30)</f>
        <v>0</v>
      </c>
      <c r="F30" s="21">
        <f>F122</f>
        <v>0</v>
      </c>
      <c r="G30" s="21">
        <f>G122</f>
        <v>0</v>
      </c>
      <c r="H30" s="21">
        <f>H122</f>
        <v>0</v>
      </c>
      <c r="I30" s="21">
        <v>0</v>
      </c>
      <c r="J30" s="57"/>
      <c r="K30" s="48"/>
    </row>
    <row r="31" spans="1:11" ht="11.25" customHeight="1" outlineLevel="1">
      <c r="A31" s="36"/>
      <c r="B31" s="37"/>
      <c r="C31" s="48"/>
      <c r="D31" s="24">
        <v>2019</v>
      </c>
      <c r="E31" s="21">
        <f>SUM(F31:I31)</f>
        <v>0</v>
      </c>
      <c r="F31" s="21">
        <f t="shared" ref="F31:I32" si="3">F519</f>
        <v>0</v>
      </c>
      <c r="G31" s="21">
        <f t="shared" si="3"/>
        <v>0</v>
      </c>
      <c r="H31" s="21">
        <f t="shared" si="3"/>
        <v>0</v>
      </c>
      <c r="I31" s="21">
        <f t="shared" si="3"/>
        <v>0</v>
      </c>
      <c r="J31" s="57"/>
      <c r="K31" s="48"/>
    </row>
    <row r="32" spans="1:11" ht="11.25" customHeight="1" outlineLevel="1">
      <c r="A32" s="36"/>
      <c r="B32" s="37"/>
      <c r="C32" s="48"/>
      <c r="D32" s="24">
        <v>2020</v>
      </c>
      <c r="E32" s="21">
        <f>SUM(F32:I32)</f>
        <v>189129.66199999998</v>
      </c>
      <c r="F32" s="21">
        <f t="shared" si="3"/>
        <v>47636.405999999995</v>
      </c>
      <c r="G32" s="21">
        <f t="shared" si="3"/>
        <v>120546.4</v>
      </c>
      <c r="H32" s="21">
        <f t="shared" si="3"/>
        <v>8602.8559999999998</v>
      </c>
      <c r="I32" s="21">
        <f t="shared" si="3"/>
        <v>12344</v>
      </c>
      <c r="J32" s="57"/>
      <c r="K32" s="48"/>
    </row>
    <row r="33" spans="1:11" ht="13.5" customHeight="1" outlineLevel="1">
      <c r="A33" s="36"/>
      <c r="B33" s="37" t="s">
        <v>346</v>
      </c>
      <c r="C33" s="48"/>
      <c r="D33" s="24" t="s">
        <v>32</v>
      </c>
      <c r="E33" s="21">
        <f>F33+G33+H33+I33</f>
        <v>0</v>
      </c>
      <c r="F33" s="21">
        <f>SUM(F34:F36)</f>
        <v>0</v>
      </c>
      <c r="G33" s="21">
        <f>SUM(G34:G36)</f>
        <v>0</v>
      </c>
      <c r="H33" s="21">
        <f>SUM(H34:H36)</f>
        <v>0</v>
      </c>
      <c r="I33" s="21">
        <f>SUM(I34:I36)</f>
        <v>0</v>
      </c>
      <c r="J33" s="57"/>
      <c r="K33" s="48"/>
    </row>
    <row r="34" spans="1:11" ht="13.5" customHeight="1" outlineLevel="1">
      <c r="A34" s="36"/>
      <c r="B34" s="37"/>
      <c r="C34" s="48"/>
      <c r="D34" s="24">
        <v>2018</v>
      </c>
      <c r="E34" s="21">
        <f>SUM(F34:I34)</f>
        <v>0</v>
      </c>
      <c r="F34" s="21">
        <f>F130</f>
        <v>0</v>
      </c>
      <c r="G34" s="21">
        <f>G130</f>
        <v>0</v>
      </c>
      <c r="H34" s="21">
        <f>H130</f>
        <v>0</v>
      </c>
      <c r="I34" s="21">
        <f>I130</f>
        <v>0</v>
      </c>
      <c r="J34" s="57"/>
      <c r="K34" s="48"/>
    </row>
    <row r="35" spans="1:11" ht="13.5" customHeight="1" outlineLevel="1">
      <c r="A35" s="36"/>
      <c r="B35" s="37"/>
      <c r="C35" s="48"/>
      <c r="D35" s="24">
        <v>2019</v>
      </c>
      <c r="E35" s="21">
        <f>SUM(F35:I35)</f>
        <v>0</v>
      </c>
      <c r="F35" s="21">
        <f t="shared" ref="F35:I36" si="4">F132</f>
        <v>0</v>
      </c>
      <c r="G35" s="21">
        <f t="shared" si="4"/>
        <v>0</v>
      </c>
      <c r="H35" s="21">
        <f t="shared" si="4"/>
        <v>0</v>
      </c>
      <c r="I35" s="21">
        <f t="shared" si="4"/>
        <v>0</v>
      </c>
      <c r="J35" s="57"/>
      <c r="K35" s="48"/>
    </row>
    <row r="36" spans="1:11" ht="13.5" customHeight="1" outlineLevel="1">
      <c r="A36" s="36"/>
      <c r="B36" s="37"/>
      <c r="C36" s="48"/>
      <c r="D36" s="24">
        <v>2020</v>
      </c>
      <c r="E36" s="21">
        <f>SUM(F36:I36)</f>
        <v>0</v>
      </c>
      <c r="F36" s="21">
        <f t="shared" si="4"/>
        <v>0</v>
      </c>
      <c r="G36" s="21">
        <f t="shared" si="4"/>
        <v>0</v>
      </c>
      <c r="H36" s="21">
        <f t="shared" si="4"/>
        <v>0</v>
      </c>
      <c r="I36" s="21">
        <f t="shared" si="4"/>
        <v>0</v>
      </c>
      <c r="J36" s="57"/>
      <c r="K36" s="48"/>
    </row>
    <row r="37" spans="1:11" ht="11.25" customHeight="1" outlineLevel="1">
      <c r="A37" s="36"/>
      <c r="B37" s="37" t="s">
        <v>316</v>
      </c>
      <c r="C37" s="48"/>
      <c r="D37" s="24" t="s">
        <v>32</v>
      </c>
      <c r="E37" s="21">
        <f>F37+G37+H37+I37</f>
        <v>0</v>
      </c>
      <c r="F37" s="21">
        <f>SUM(F38:F40)</f>
        <v>0</v>
      </c>
      <c r="G37" s="21">
        <f>SUM(G38:G40)</f>
        <v>0</v>
      </c>
      <c r="H37" s="21">
        <f>SUM(H38:H40)</f>
        <v>0</v>
      </c>
      <c r="I37" s="21">
        <f>SUM(I38:I40)</f>
        <v>0</v>
      </c>
      <c r="J37" s="57"/>
      <c r="K37" s="48"/>
    </row>
    <row r="38" spans="1:11" ht="11.25" customHeight="1" outlineLevel="1">
      <c r="A38" s="36"/>
      <c r="B38" s="37"/>
      <c r="C38" s="48"/>
      <c r="D38" s="24">
        <v>2018</v>
      </c>
      <c r="E38" s="21">
        <f>SUM(F38:I38)</f>
        <v>0</v>
      </c>
      <c r="F38" s="21">
        <f>F58</f>
        <v>0</v>
      </c>
      <c r="G38" s="21">
        <f>G58</f>
        <v>0</v>
      </c>
      <c r="H38" s="21">
        <f>H58</f>
        <v>0</v>
      </c>
      <c r="I38" s="21">
        <f>I58</f>
        <v>0</v>
      </c>
      <c r="J38" s="57"/>
      <c r="K38" s="48"/>
    </row>
    <row r="39" spans="1:11" ht="11.25" customHeight="1" outlineLevel="1">
      <c r="A39" s="36"/>
      <c r="B39" s="37"/>
      <c r="C39" s="48"/>
      <c r="D39" s="24">
        <v>2019</v>
      </c>
      <c r="E39" s="21">
        <f>SUM(F39:I39)</f>
        <v>0</v>
      </c>
      <c r="F39" s="21">
        <f>F59</f>
        <v>0</v>
      </c>
      <c r="G39" s="21">
        <f t="shared" ref="G39:I40" si="5">G60</f>
        <v>0</v>
      </c>
      <c r="H39" s="21">
        <f t="shared" si="5"/>
        <v>0</v>
      </c>
      <c r="I39" s="21">
        <f t="shared" si="5"/>
        <v>0</v>
      </c>
      <c r="J39" s="57"/>
      <c r="K39" s="48"/>
    </row>
    <row r="40" spans="1:11" ht="11.25" customHeight="1" outlineLevel="1">
      <c r="A40" s="36"/>
      <c r="B40" s="37"/>
      <c r="C40" s="48"/>
      <c r="D40" s="24">
        <v>2020</v>
      </c>
      <c r="E40" s="21">
        <f>SUM(F40:I40)</f>
        <v>0</v>
      </c>
      <c r="F40" s="21">
        <v>0</v>
      </c>
      <c r="G40" s="21">
        <f t="shared" si="5"/>
        <v>0</v>
      </c>
      <c r="H40" s="21">
        <f t="shared" si="5"/>
        <v>0</v>
      </c>
      <c r="I40" s="21">
        <f t="shared" si="5"/>
        <v>0</v>
      </c>
      <c r="J40" s="57"/>
      <c r="K40" s="48"/>
    </row>
    <row r="41" spans="1:11" ht="13.5" customHeight="1" outlineLevel="1">
      <c r="A41" s="36"/>
      <c r="B41" s="37" t="s">
        <v>617</v>
      </c>
      <c r="C41" s="48"/>
      <c r="D41" s="24" t="s">
        <v>32</v>
      </c>
      <c r="E41" s="21">
        <f>F41+G41+H41+I41</f>
        <v>517.96</v>
      </c>
      <c r="F41" s="21">
        <f>SUM(F42:F44)</f>
        <v>517.96</v>
      </c>
      <c r="G41" s="21">
        <f>SUM(G42:G44)</f>
        <v>0</v>
      </c>
      <c r="H41" s="21">
        <f>SUM(H42:H44)</f>
        <v>0</v>
      </c>
      <c r="I41" s="21">
        <f>SUM(I42:I44)</f>
        <v>0</v>
      </c>
      <c r="J41" s="57"/>
      <c r="K41" s="48"/>
    </row>
    <row r="42" spans="1:11" ht="13.5" customHeight="1" outlineLevel="1">
      <c r="A42" s="36"/>
      <c r="B42" s="37"/>
      <c r="C42" s="48"/>
      <c r="D42" s="24">
        <v>2018</v>
      </c>
      <c r="E42" s="21">
        <f t="shared" ref="E42:E60" si="6">SUM(F42:I42)</f>
        <v>0</v>
      </c>
      <c r="F42" s="21">
        <f>F62</f>
        <v>0</v>
      </c>
      <c r="G42" s="21">
        <f>G62</f>
        <v>0</v>
      </c>
      <c r="H42" s="21">
        <f>H62</f>
        <v>0</v>
      </c>
      <c r="I42" s="21">
        <f>I62</f>
        <v>0</v>
      </c>
      <c r="J42" s="57"/>
      <c r="K42" s="48"/>
    </row>
    <row r="43" spans="1:11" ht="13.5" customHeight="1" outlineLevel="1">
      <c r="A43" s="36"/>
      <c r="B43" s="37"/>
      <c r="C43" s="48"/>
      <c r="D43" s="24">
        <v>2019</v>
      </c>
      <c r="E43" s="21">
        <f t="shared" si="6"/>
        <v>255</v>
      </c>
      <c r="F43" s="21">
        <v>255</v>
      </c>
      <c r="G43" s="21">
        <f>G64</f>
        <v>0</v>
      </c>
      <c r="H43" s="21">
        <f>H64</f>
        <v>0</v>
      </c>
      <c r="I43" s="21">
        <f>I64</f>
        <v>0</v>
      </c>
      <c r="J43" s="57"/>
      <c r="K43" s="48"/>
    </row>
    <row r="44" spans="1:11" ht="13.5" customHeight="1" outlineLevel="1">
      <c r="A44" s="36"/>
      <c r="B44" s="37"/>
      <c r="C44" s="48"/>
      <c r="D44" s="24">
        <v>2020</v>
      </c>
      <c r="E44" s="21">
        <f>SUM(F44:I44)</f>
        <v>262.95999999999998</v>
      </c>
      <c r="F44" s="21">
        <f>F232</f>
        <v>262.95999999999998</v>
      </c>
      <c r="G44" s="21">
        <v>0</v>
      </c>
      <c r="H44" s="21">
        <v>0</v>
      </c>
      <c r="I44" s="21">
        <v>0</v>
      </c>
      <c r="J44" s="57"/>
      <c r="K44" s="48"/>
    </row>
    <row r="45" spans="1:11" ht="13.5" customHeight="1" outlineLevel="1">
      <c r="A45" s="36"/>
      <c r="B45" s="37" t="s">
        <v>613</v>
      </c>
      <c r="C45" s="48"/>
      <c r="D45" s="24" t="s">
        <v>32</v>
      </c>
      <c r="E45" s="21">
        <f>F45+G45+H45+I45</f>
        <v>35412.194179999999</v>
      </c>
      <c r="F45" s="21">
        <f>SUM(F46:F48)</f>
        <v>35412.194179999999</v>
      </c>
      <c r="G45" s="21">
        <f>SUM(G46:G48)</f>
        <v>0</v>
      </c>
      <c r="H45" s="21">
        <f>SUM(H46:H48)</f>
        <v>0</v>
      </c>
      <c r="I45" s="21">
        <f>SUM(I46:I48)</f>
        <v>0</v>
      </c>
      <c r="J45" s="57"/>
      <c r="K45" s="48"/>
    </row>
    <row r="46" spans="1:11" ht="13.5" customHeight="1" outlineLevel="1">
      <c r="A46" s="36"/>
      <c r="B46" s="37"/>
      <c r="C46" s="48"/>
      <c r="D46" s="24">
        <v>2018</v>
      </c>
      <c r="E46" s="21">
        <f t="shared" ref="E46:E47" si="7">SUM(F46:I46)</f>
        <v>0</v>
      </c>
      <c r="F46" s="21">
        <f>F66</f>
        <v>0</v>
      </c>
      <c r="G46" s="21">
        <f>G66</f>
        <v>0</v>
      </c>
      <c r="H46" s="21">
        <f>H66</f>
        <v>0</v>
      </c>
      <c r="I46" s="21">
        <f>I66</f>
        <v>0</v>
      </c>
      <c r="J46" s="57"/>
      <c r="K46" s="48"/>
    </row>
    <row r="47" spans="1:11" ht="13.5" customHeight="1" outlineLevel="1">
      <c r="A47" s="36"/>
      <c r="B47" s="37"/>
      <c r="C47" s="48"/>
      <c r="D47" s="24">
        <v>2019</v>
      </c>
      <c r="E47" s="21">
        <f t="shared" si="7"/>
        <v>0</v>
      </c>
      <c r="F47" s="21">
        <v>0</v>
      </c>
      <c r="G47" s="21">
        <f>G68</f>
        <v>0</v>
      </c>
      <c r="H47" s="21">
        <f>H68</f>
        <v>0</v>
      </c>
      <c r="I47" s="21">
        <f>I68</f>
        <v>0</v>
      </c>
      <c r="J47" s="57"/>
      <c r="K47" s="48"/>
    </row>
    <row r="48" spans="1:11" ht="13.5" customHeight="1" outlineLevel="1">
      <c r="A48" s="36"/>
      <c r="B48" s="37"/>
      <c r="C48" s="48"/>
      <c r="D48" s="24">
        <v>2020</v>
      </c>
      <c r="E48" s="21">
        <f>SUM(F48:I48)</f>
        <v>35412.194179999999</v>
      </c>
      <c r="F48" s="19">
        <v>35412.194179999999</v>
      </c>
      <c r="G48" s="21">
        <v>0</v>
      </c>
      <c r="H48" s="21">
        <v>0</v>
      </c>
      <c r="I48" s="21">
        <v>0</v>
      </c>
      <c r="J48" s="57"/>
      <c r="K48" s="48"/>
    </row>
    <row r="49" spans="1:11" ht="13.5" customHeight="1" outlineLevel="1">
      <c r="A49" s="36"/>
      <c r="B49" s="37" t="s">
        <v>623</v>
      </c>
      <c r="C49" s="48"/>
      <c r="D49" s="24" t="s">
        <v>32</v>
      </c>
      <c r="E49" s="21">
        <f>F49+G49+H49+I49</f>
        <v>1500</v>
      </c>
      <c r="F49" s="21">
        <f>SUM(F50:F52)</f>
        <v>1500</v>
      </c>
      <c r="G49" s="21">
        <f>SUM(G50:G52)</f>
        <v>0</v>
      </c>
      <c r="H49" s="21">
        <f>SUM(H50:H52)</f>
        <v>0</v>
      </c>
      <c r="I49" s="21">
        <f>SUM(I50:I52)</f>
        <v>0</v>
      </c>
      <c r="J49" s="57"/>
      <c r="K49" s="48"/>
    </row>
    <row r="50" spans="1:11" ht="13.5" customHeight="1" outlineLevel="1">
      <c r="A50" s="36"/>
      <c r="B50" s="37"/>
      <c r="C50" s="48"/>
      <c r="D50" s="24">
        <v>2018</v>
      </c>
      <c r="E50" s="21">
        <f t="shared" ref="E50:E51" si="8">SUM(F50:I50)</f>
        <v>0</v>
      </c>
      <c r="F50" s="21">
        <v>0</v>
      </c>
      <c r="G50" s="21">
        <f>G70</f>
        <v>0</v>
      </c>
      <c r="H50" s="21">
        <f>H70</f>
        <v>0</v>
      </c>
      <c r="I50" s="21">
        <f>I70</f>
        <v>0</v>
      </c>
      <c r="J50" s="57"/>
      <c r="K50" s="48"/>
    </row>
    <row r="51" spans="1:11" ht="13.5" customHeight="1" outlineLevel="1">
      <c r="A51" s="36"/>
      <c r="B51" s="37"/>
      <c r="C51" s="48"/>
      <c r="D51" s="24">
        <v>2019</v>
      </c>
      <c r="E51" s="21">
        <f t="shared" si="8"/>
        <v>0</v>
      </c>
      <c r="F51" s="21">
        <v>0</v>
      </c>
      <c r="G51" s="21">
        <f>G72</f>
        <v>0</v>
      </c>
      <c r="H51" s="21">
        <f>H72</f>
        <v>0</v>
      </c>
      <c r="I51" s="21">
        <f>I72</f>
        <v>0</v>
      </c>
      <c r="J51" s="57"/>
      <c r="K51" s="48"/>
    </row>
    <row r="52" spans="1:11" ht="13.5" customHeight="1" outlineLevel="1">
      <c r="A52" s="36"/>
      <c r="B52" s="37"/>
      <c r="C52" s="48"/>
      <c r="D52" s="24">
        <v>2020</v>
      </c>
      <c r="E52" s="21">
        <v>1500</v>
      </c>
      <c r="F52" s="21">
        <v>1500</v>
      </c>
      <c r="G52" s="21">
        <v>0</v>
      </c>
      <c r="H52" s="21">
        <v>0</v>
      </c>
      <c r="I52" s="21">
        <v>0</v>
      </c>
      <c r="J52" s="57"/>
      <c r="K52" s="48"/>
    </row>
    <row r="53" spans="1:11" ht="15.75" customHeight="1">
      <c r="A53" s="36" t="s">
        <v>101</v>
      </c>
      <c r="B53" s="54" t="s">
        <v>100</v>
      </c>
      <c r="C53" s="48" t="s">
        <v>113</v>
      </c>
      <c r="D53" s="24" t="s">
        <v>32</v>
      </c>
      <c r="E53" s="21">
        <f t="shared" si="6"/>
        <v>108726.7</v>
      </c>
      <c r="F53" s="21">
        <f>SUM(F54:F56)</f>
        <v>108726.7</v>
      </c>
      <c r="G53" s="21">
        <f>SUM(G54:G56)</f>
        <v>0</v>
      </c>
      <c r="H53" s="21">
        <f>SUM(H54:H56)</f>
        <v>0</v>
      </c>
      <c r="I53" s="21">
        <f>SUM(I54:I56)</f>
        <v>0</v>
      </c>
      <c r="J53" s="57"/>
      <c r="K53" s="48" t="s">
        <v>624</v>
      </c>
    </row>
    <row r="54" spans="1:11" ht="15.75" customHeight="1">
      <c r="A54" s="36"/>
      <c r="B54" s="54"/>
      <c r="C54" s="48"/>
      <c r="D54" s="24">
        <v>2018</v>
      </c>
      <c r="E54" s="21">
        <f t="shared" si="6"/>
        <v>4057</v>
      </c>
      <c r="F54" s="21">
        <f t="shared" ref="F54:I56" si="9">F58+F70+F98+F122+F130</f>
        <v>4057</v>
      </c>
      <c r="G54" s="21">
        <f t="shared" si="9"/>
        <v>0</v>
      </c>
      <c r="H54" s="21">
        <f t="shared" si="9"/>
        <v>0</v>
      </c>
      <c r="I54" s="21">
        <f t="shared" si="9"/>
        <v>0</v>
      </c>
      <c r="J54" s="57"/>
      <c r="K54" s="48"/>
    </row>
    <row r="55" spans="1:11" ht="15.75" customHeight="1">
      <c r="A55" s="36"/>
      <c r="B55" s="54"/>
      <c r="C55" s="48"/>
      <c r="D55" s="24">
        <v>2019</v>
      </c>
      <c r="E55" s="21">
        <f t="shared" si="6"/>
        <v>2304</v>
      </c>
      <c r="F55" s="21">
        <v>2304</v>
      </c>
      <c r="G55" s="21">
        <f t="shared" si="9"/>
        <v>0</v>
      </c>
      <c r="H55" s="21">
        <f t="shared" si="9"/>
        <v>0</v>
      </c>
      <c r="I55" s="21">
        <f t="shared" si="9"/>
        <v>0</v>
      </c>
      <c r="J55" s="57"/>
      <c r="K55" s="48"/>
    </row>
    <row r="56" spans="1:11" ht="48" customHeight="1">
      <c r="A56" s="36"/>
      <c r="B56" s="54"/>
      <c r="C56" s="48"/>
      <c r="D56" s="24">
        <v>2020</v>
      </c>
      <c r="E56" s="21">
        <f t="shared" si="6"/>
        <v>102365.7</v>
      </c>
      <c r="F56" s="21">
        <f t="shared" si="9"/>
        <v>102365.7</v>
      </c>
      <c r="G56" s="21">
        <f t="shared" si="9"/>
        <v>0</v>
      </c>
      <c r="H56" s="21">
        <f t="shared" si="9"/>
        <v>0</v>
      </c>
      <c r="I56" s="21">
        <f t="shared" si="9"/>
        <v>0</v>
      </c>
      <c r="J56" s="57"/>
      <c r="K56" s="48"/>
    </row>
    <row r="57" spans="1:11" ht="14.25" customHeight="1" outlineLevel="1">
      <c r="A57" s="36" t="s">
        <v>99</v>
      </c>
      <c r="B57" s="65" t="s">
        <v>98</v>
      </c>
      <c r="C57" s="36" t="s">
        <v>113</v>
      </c>
      <c r="D57" s="24" t="s">
        <v>32</v>
      </c>
      <c r="E57" s="21">
        <f t="shared" si="6"/>
        <v>100000</v>
      </c>
      <c r="F57" s="21">
        <f>SUM(F58:F60)</f>
        <v>100000</v>
      </c>
      <c r="G57" s="21">
        <f>SUM(G58:G60)</f>
        <v>0</v>
      </c>
      <c r="H57" s="21">
        <f>SUM(H58:H60)</f>
        <v>0</v>
      </c>
      <c r="I57" s="21">
        <f>SUM(I58:I60)</f>
        <v>0</v>
      </c>
      <c r="J57" s="37" t="s">
        <v>567</v>
      </c>
      <c r="K57" s="29" t="s">
        <v>571</v>
      </c>
    </row>
    <row r="58" spans="1:11" ht="14.25" customHeight="1" outlineLevel="1">
      <c r="A58" s="36"/>
      <c r="B58" s="65"/>
      <c r="C58" s="36"/>
      <c r="D58" s="24">
        <v>2018</v>
      </c>
      <c r="E58" s="21">
        <f t="shared" si="6"/>
        <v>0</v>
      </c>
      <c r="F58" s="21">
        <f>F62+F66</f>
        <v>0</v>
      </c>
      <c r="G58" s="21">
        <f>G66</f>
        <v>0</v>
      </c>
      <c r="H58" s="21">
        <f>H66</f>
        <v>0</v>
      </c>
      <c r="I58" s="21">
        <f>I66</f>
        <v>0</v>
      </c>
      <c r="J58" s="37"/>
      <c r="K58" s="29"/>
    </row>
    <row r="59" spans="1:11" ht="14.25" customHeight="1" outlineLevel="1">
      <c r="A59" s="36"/>
      <c r="B59" s="65"/>
      <c r="C59" s="36"/>
      <c r="D59" s="24">
        <v>2019</v>
      </c>
      <c r="E59" s="21">
        <f t="shared" si="6"/>
        <v>0</v>
      </c>
      <c r="F59" s="21">
        <f>F63+F67</f>
        <v>0</v>
      </c>
      <c r="G59" s="21">
        <f t="shared" ref="G59:I60" si="10">G68</f>
        <v>0</v>
      </c>
      <c r="H59" s="21">
        <f t="shared" si="10"/>
        <v>0</v>
      </c>
      <c r="I59" s="21">
        <f t="shared" si="10"/>
        <v>0</v>
      </c>
      <c r="J59" s="37"/>
      <c r="K59" s="29"/>
    </row>
    <row r="60" spans="1:11" ht="14.25" customHeight="1" outlineLevel="1">
      <c r="A60" s="36"/>
      <c r="B60" s="65"/>
      <c r="C60" s="36"/>
      <c r="D60" s="24">
        <v>2020</v>
      </c>
      <c r="E60" s="21">
        <f t="shared" si="6"/>
        <v>100000</v>
      </c>
      <c r="F60" s="21">
        <f>F64+F68</f>
        <v>100000</v>
      </c>
      <c r="G60" s="21">
        <f t="shared" si="10"/>
        <v>0</v>
      </c>
      <c r="H60" s="21">
        <f t="shared" si="10"/>
        <v>0</v>
      </c>
      <c r="I60" s="21">
        <f t="shared" si="10"/>
        <v>0</v>
      </c>
      <c r="J60" s="37"/>
      <c r="K60" s="29"/>
    </row>
    <row r="61" spans="1:11" ht="14.25" customHeight="1" outlineLevel="2">
      <c r="A61" s="36" t="s">
        <v>97</v>
      </c>
      <c r="B61" s="37" t="s">
        <v>96</v>
      </c>
      <c r="C61" s="48" t="s">
        <v>113</v>
      </c>
      <c r="D61" s="24" t="s">
        <v>32</v>
      </c>
      <c r="E61" s="21">
        <f t="shared" ref="E61:E70" si="11">SUM(F61:I61)</f>
        <v>100000</v>
      </c>
      <c r="F61" s="21">
        <f>SUM(F62:F64)</f>
        <v>100000</v>
      </c>
      <c r="G61" s="21">
        <f>SUM(G62:G64)</f>
        <v>0</v>
      </c>
      <c r="H61" s="21">
        <f>SUM(H62:H64)</f>
        <v>0</v>
      </c>
      <c r="I61" s="21">
        <f>SUM(I62:I64)</f>
        <v>0</v>
      </c>
      <c r="J61" s="37" t="s">
        <v>437</v>
      </c>
      <c r="K61" s="29" t="s">
        <v>571</v>
      </c>
    </row>
    <row r="62" spans="1:11" ht="14.25" customHeight="1" outlineLevel="2">
      <c r="A62" s="36"/>
      <c r="B62" s="37"/>
      <c r="C62" s="48"/>
      <c r="D62" s="24">
        <v>2018</v>
      </c>
      <c r="E62" s="21">
        <f t="shared" si="11"/>
        <v>0</v>
      </c>
      <c r="F62" s="21">
        <v>0</v>
      </c>
      <c r="G62" s="21">
        <v>0</v>
      </c>
      <c r="H62" s="21">
        <v>0</v>
      </c>
      <c r="I62" s="21">
        <v>0</v>
      </c>
      <c r="J62" s="37"/>
      <c r="K62" s="29"/>
    </row>
    <row r="63" spans="1:11" ht="14.25" customHeight="1" outlineLevel="2">
      <c r="A63" s="36"/>
      <c r="B63" s="37"/>
      <c r="C63" s="48"/>
      <c r="D63" s="24">
        <v>2019</v>
      </c>
      <c r="E63" s="21">
        <f t="shared" si="11"/>
        <v>0</v>
      </c>
      <c r="F63" s="21">
        <v>0</v>
      </c>
      <c r="G63" s="21">
        <v>0</v>
      </c>
      <c r="H63" s="21">
        <v>0</v>
      </c>
      <c r="I63" s="21">
        <v>0</v>
      </c>
      <c r="J63" s="37"/>
      <c r="K63" s="29"/>
    </row>
    <row r="64" spans="1:11" ht="14.25" customHeight="1" outlineLevel="2">
      <c r="A64" s="36"/>
      <c r="B64" s="37"/>
      <c r="C64" s="48"/>
      <c r="D64" s="24">
        <v>2020</v>
      </c>
      <c r="E64" s="21">
        <f t="shared" si="11"/>
        <v>100000</v>
      </c>
      <c r="F64" s="21">
        <v>100000</v>
      </c>
      <c r="G64" s="21">
        <v>0</v>
      </c>
      <c r="H64" s="21">
        <v>0</v>
      </c>
      <c r="I64" s="21">
        <v>0</v>
      </c>
      <c r="J64" s="37"/>
      <c r="K64" s="29"/>
    </row>
    <row r="65" spans="1:11" ht="13.5" customHeight="1" outlineLevel="2">
      <c r="A65" s="36" t="s">
        <v>95</v>
      </c>
      <c r="B65" s="37" t="s">
        <v>94</v>
      </c>
      <c r="C65" s="48" t="s">
        <v>113</v>
      </c>
      <c r="D65" s="24" t="s">
        <v>32</v>
      </c>
      <c r="E65" s="21">
        <f t="shared" si="11"/>
        <v>0</v>
      </c>
      <c r="F65" s="21">
        <f>SUM(F66:F68)</f>
        <v>0</v>
      </c>
      <c r="G65" s="21">
        <f>SUM(G66:G68)</f>
        <v>0</v>
      </c>
      <c r="H65" s="21">
        <f>SUM(H66:H68)</f>
        <v>0</v>
      </c>
      <c r="I65" s="21">
        <f>SUM(I66:I68)</f>
        <v>0</v>
      </c>
      <c r="J65" s="37" t="s">
        <v>392</v>
      </c>
      <c r="K65" s="29" t="s">
        <v>571</v>
      </c>
    </row>
    <row r="66" spans="1:11" ht="13.5" customHeight="1" outlineLevel="2">
      <c r="A66" s="36"/>
      <c r="B66" s="37"/>
      <c r="C66" s="48"/>
      <c r="D66" s="24">
        <v>2018</v>
      </c>
      <c r="E66" s="21">
        <f t="shared" si="11"/>
        <v>0</v>
      </c>
      <c r="F66" s="21">
        <v>0</v>
      </c>
      <c r="G66" s="21">
        <v>0</v>
      </c>
      <c r="H66" s="21">
        <v>0</v>
      </c>
      <c r="I66" s="21">
        <v>0</v>
      </c>
      <c r="J66" s="37"/>
      <c r="K66" s="29"/>
    </row>
    <row r="67" spans="1:11" ht="13.5" customHeight="1" outlineLevel="2">
      <c r="A67" s="36"/>
      <c r="B67" s="37"/>
      <c r="C67" s="48"/>
      <c r="D67" s="24">
        <v>2019</v>
      </c>
      <c r="E67" s="21">
        <f t="shared" si="11"/>
        <v>0</v>
      </c>
      <c r="F67" s="21">
        <v>0</v>
      </c>
      <c r="G67" s="21">
        <v>0</v>
      </c>
      <c r="H67" s="21">
        <v>0</v>
      </c>
      <c r="I67" s="21">
        <v>0</v>
      </c>
      <c r="J67" s="37"/>
      <c r="K67" s="29"/>
    </row>
    <row r="68" spans="1:11" ht="13.5" customHeight="1" outlineLevel="2">
      <c r="A68" s="36"/>
      <c r="B68" s="37"/>
      <c r="C68" s="48"/>
      <c r="D68" s="24">
        <v>2020</v>
      </c>
      <c r="E68" s="21">
        <f t="shared" si="11"/>
        <v>0</v>
      </c>
      <c r="F68" s="21">
        <v>0</v>
      </c>
      <c r="G68" s="21">
        <v>0</v>
      </c>
      <c r="H68" s="21">
        <v>0</v>
      </c>
      <c r="I68" s="21">
        <v>0</v>
      </c>
      <c r="J68" s="37"/>
      <c r="K68" s="29"/>
    </row>
    <row r="69" spans="1:11" ht="15" customHeight="1" outlineLevel="1">
      <c r="A69" s="36" t="s">
        <v>10</v>
      </c>
      <c r="B69" s="65" t="s">
        <v>377</v>
      </c>
      <c r="C69" s="36" t="s">
        <v>113</v>
      </c>
      <c r="D69" s="24" t="s">
        <v>32</v>
      </c>
      <c r="E69" s="21">
        <f t="shared" si="11"/>
        <v>2000</v>
      </c>
      <c r="F69" s="21">
        <f>SUM(F70:F72)</f>
        <v>2000</v>
      </c>
      <c r="G69" s="21">
        <f>SUM(G70:G72)</f>
        <v>0</v>
      </c>
      <c r="H69" s="21">
        <f>SUM(H70:H72)</f>
        <v>0</v>
      </c>
      <c r="I69" s="21">
        <f>SUM(I70:I72)</f>
        <v>0</v>
      </c>
      <c r="J69" s="37" t="s">
        <v>568</v>
      </c>
      <c r="K69" s="29" t="s">
        <v>579</v>
      </c>
    </row>
    <row r="70" spans="1:11" ht="15" customHeight="1" outlineLevel="1">
      <c r="A70" s="36"/>
      <c r="B70" s="65"/>
      <c r="C70" s="36"/>
      <c r="D70" s="24">
        <v>2018</v>
      </c>
      <c r="E70" s="21">
        <f t="shared" si="11"/>
        <v>2000</v>
      </c>
      <c r="F70" s="21">
        <f>F74+F78+F82+F86+F90+F94</f>
        <v>2000</v>
      </c>
      <c r="G70" s="21">
        <f>G74+G78+G82+G86+G90+G94</f>
        <v>0</v>
      </c>
      <c r="H70" s="21">
        <f>H74+H78+H82+H86+H90+H94</f>
        <v>0</v>
      </c>
      <c r="I70" s="21">
        <f>I74+I78+I82+I86+I90+I94</f>
        <v>0</v>
      </c>
      <c r="J70" s="37"/>
      <c r="K70" s="29"/>
    </row>
    <row r="71" spans="1:11" ht="13.5" customHeight="1" outlineLevel="1">
      <c r="A71" s="36"/>
      <c r="B71" s="65"/>
      <c r="C71" s="36"/>
      <c r="D71" s="24">
        <v>2019</v>
      </c>
      <c r="E71" s="21">
        <f>SUM(F71:I71)</f>
        <v>0</v>
      </c>
      <c r="F71" s="21">
        <f t="shared" ref="F71:I72" si="12">F75+F79+F83+F87+F91+F95</f>
        <v>0</v>
      </c>
      <c r="G71" s="21">
        <f t="shared" si="12"/>
        <v>0</v>
      </c>
      <c r="H71" s="21">
        <f t="shared" si="12"/>
        <v>0</v>
      </c>
      <c r="I71" s="21">
        <f t="shared" si="12"/>
        <v>0</v>
      </c>
      <c r="J71" s="37"/>
      <c r="K71" s="29"/>
    </row>
    <row r="72" spans="1:11" ht="15" customHeight="1" outlineLevel="1">
      <c r="A72" s="36"/>
      <c r="B72" s="65"/>
      <c r="C72" s="36"/>
      <c r="D72" s="24">
        <v>2020</v>
      </c>
      <c r="E72" s="21">
        <f>SUM(F72:I72)</f>
        <v>0</v>
      </c>
      <c r="F72" s="21">
        <f t="shared" si="12"/>
        <v>0</v>
      </c>
      <c r="G72" s="21">
        <f t="shared" si="12"/>
        <v>0</v>
      </c>
      <c r="H72" s="21">
        <f t="shared" si="12"/>
        <v>0</v>
      </c>
      <c r="I72" s="21">
        <f t="shared" si="12"/>
        <v>0</v>
      </c>
      <c r="J72" s="37"/>
      <c r="K72" s="29"/>
    </row>
    <row r="73" spans="1:11" ht="14.25" customHeight="1" outlineLevel="2">
      <c r="A73" s="36" t="s">
        <v>376</v>
      </c>
      <c r="B73" s="65" t="s">
        <v>375</v>
      </c>
      <c r="C73" s="36" t="s">
        <v>113</v>
      </c>
      <c r="D73" s="24" t="s">
        <v>32</v>
      </c>
      <c r="E73" s="21">
        <f t="shared" ref="E73:E92" si="13">SUM(F73:I73)</f>
        <v>0</v>
      </c>
      <c r="F73" s="21">
        <f>SUM(F74:F76)</f>
        <v>0</v>
      </c>
      <c r="G73" s="21">
        <f>SUM(G74:G76)</f>
        <v>0</v>
      </c>
      <c r="H73" s="21">
        <f>SUM(H74:H76)</f>
        <v>0</v>
      </c>
      <c r="I73" s="21">
        <f>SUM(I74:I76)</f>
        <v>0</v>
      </c>
      <c r="J73" s="37" t="s">
        <v>374</v>
      </c>
      <c r="K73" s="29" t="s">
        <v>576</v>
      </c>
    </row>
    <row r="74" spans="1:11" ht="14.25" customHeight="1" outlineLevel="2">
      <c r="A74" s="36"/>
      <c r="B74" s="65"/>
      <c r="C74" s="36"/>
      <c r="D74" s="24">
        <v>2018</v>
      </c>
      <c r="E74" s="21">
        <f t="shared" si="13"/>
        <v>0</v>
      </c>
      <c r="F74" s="21">
        <v>0</v>
      </c>
      <c r="G74" s="21">
        <v>0</v>
      </c>
      <c r="H74" s="21">
        <v>0</v>
      </c>
      <c r="I74" s="21">
        <v>0</v>
      </c>
      <c r="J74" s="37"/>
      <c r="K74" s="29"/>
    </row>
    <row r="75" spans="1:11" ht="14.25" customHeight="1" outlineLevel="2">
      <c r="A75" s="36"/>
      <c r="B75" s="65"/>
      <c r="C75" s="36"/>
      <c r="D75" s="24">
        <v>2019</v>
      </c>
      <c r="E75" s="21">
        <f t="shared" si="13"/>
        <v>0</v>
      </c>
      <c r="F75" s="21">
        <v>0</v>
      </c>
      <c r="G75" s="21">
        <v>0</v>
      </c>
      <c r="H75" s="21">
        <v>0</v>
      </c>
      <c r="I75" s="21">
        <v>0</v>
      </c>
      <c r="J75" s="37"/>
      <c r="K75" s="29"/>
    </row>
    <row r="76" spans="1:11" ht="17.25" customHeight="1" outlineLevel="2">
      <c r="A76" s="36"/>
      <c r="B76" s="65"/>
      <c r="C76" s="36"/>
      <c r="D76" s="24">
        <v>2020</v>
      </c>
      <c r="E76" s="21">
        <f t="shared" si="13"/>
        <v>0</v>
      </c>
      <c r="F76" s="21">
        <v>0</v>
      </c>
      <c r="G76" s="21">
        <v>0</v>
      </c>
      <c r="H76" s="21">
        <v>0</v>
      </c>
      <c r="I76" s="21">
        <v>0</v>
      </c>
      <c r="J76" s="37"/>
      <c r="K76" s="29"/>
    </row>
    <row r="77" spans="1:11" ht="15" customHeight="1" outlineLevel="2">
      <c r="A77" s="36" t="s">
        <v>373</v>
      </c>
      <c r="B77" s="65" t="s">
        <v>372</v>
      </c>
      <c r="C77" s="36" t="s">
        <v>113</v>
      </c>
      <c r="D77" s="24" t="s">
        <v>32</v>
      </c>
      <c r="E77" s="21">
        <f t="shared" si="13"/>
        <v>0</v>
      </c>
      <c r="F77" s="21">
        <f>SUM(F78:F80)</f>
        <v>0</v>
      </c>
      <c r="G77" s="21">
        <f>SUM(G78:G80)</f>
        <v>0</v>
      </c>
      <c r="H77" s="21">
        <f>SUM(H78:H80)</f>
        <v>0</v>
      </c>
      <c r="I77" s="21">
        <f>SUM(I78:I80)</f>
        <v>0</v>
      </c>
      <c r="J77" s="37" t="s">
        <v>430</v>
      </c>
      <c r="K77" s="29" t="s">
        <v>571</v>
      </c>
    </row>
    <row r="78" spans="1:11" ht="13.5" customHeight="1" outlineLevel="2">
      <c r="A78" s="68"/>
      <c r="B78" s="65"/>
      <c r="C78" s="36"/>
      <c r="D78" s="24">
        <v>2018</v>
      </c>
      <c r="E78" s="21">
        <f t="shared" si="13"/>
        <v>0</v>
      </c>
      <c r="F78" s="27">
        <v>0</v>
      </c>
      <c r="G78" s="27">
        <v>0</v>
      </c>
      <c r="H78" s="27">
        <v>0</v>
      </c>
      <c r="I78" s="27">
        <v>0</v>
      </c>
      <c r="J78" s="37"/>
      <c r="K78" s="29"/>
    </row>
    <row r="79" spans="1:11" ht="13.5" customHeight="1" outlineLevel="2">
      <c r="A79" s="68"/>
      <c r="B79" s="65"/>
      <c r="C79" s="36"/>
      <c r="D79" s="24">
        <v>2019</v>
      </c>
      <c r="E79" s="21">
        <f t="shared" si="13"/>
        <v>0</v>
      </c>
      <c r="F79" s="27">
        <v>0</v>
      </c>
      <c r="G79" s="27">
        <v>0</v>
      </c>
      <c r="H79" s="27">
        <v>0</v>
      </c>
      <c r="I79" s="27">
        <v>0</v>
      </c>
      <c r="J79" s="37"/>
      <c r="K79" s="29"/>
    </row>
    <row r="80" spans="1:11" ht="74.25" customHeight="1" outlineLevel="2">
      <c r="A80" s="68"/>
      <c r="B80" s="65"/>
      <c r="C80" s="36"/>
      <c r="D80" s="24">
        <v>2020</v>
      </c>
      <c r="E80" s="21">
        <f t="shared" si="13"/>
        <v>0</v>
      </c>
      <c r="F80" s="21">
        <v>0</v>
      </c>
      <c r="G80" s="21">
        <v>0</v>
      </c>
      <c r="H80" s="21">
        <v>0</v>
      </c>
      <c r="I80" s="21">
        <v>0</v>
      </c>
      <c r="J80" s="37"/>
      <c r="K80" s="29"/>
    </row>
    <row r="81" spans="1:11" ht="15" customHeight="1" outlineLevel="2">
      <c r="A81" s="36" t="s">
        <v>371</v>
      </c>
      <c r="B81" s="65" t="s">
        <v>370</v>
      </c>
      <c r="C81" s="36" t="s">
        <v>113</v>
      </c>
      <c r="D81" s="24" t="s">
        <v>32</v>
      </c>
      <c r="E81" s="21">
        <f t="shared" si="13"/>
        <v>0</v>
      </c>
      <c r="F81" s="21">
        <f>SUM(F82:F84)</f>
        <v>0</v>
      </c>
      <c r="G81" s="21">
        <f>SUM(G82:G84)</f>
        <v>0</v>
      </c>
      <c r="H81" s="21">
        <f>SUM(H82:H84)</f>
        <v>0</v>
      </c>
      <c r="I81" s="21">
        <f>SUM(I82:I84)</f>
        <v>0</v>
      </c>
      <c r="J81" s="37" t="s">
        <v>369</v>
      </c>
      <c r="K81" s="29" t="s">
        <v>571</v>
      </c>
    </row>
    <row r="82" spans="1:11" ht="13.5" customHeight="1" outlineLevel="2">
      <c r="A82" s="69"/>
      <c r="B82" s="65"/>
      <c r="C82" s="36"/>
      <c r="D82" s="24">
        <v>2018</v>
      </c>
      <c r="E82" s="21">
        <f t="shared" si="13"/>
        <v>0</v>
      </c>
      <c r="F82" s="27">
        <v>0</v>
      </c>
      <c r="G82" s="27">
        <v>0</v>
      </c>
      <c r="H82" s="27">
        <v>0</v>
      </c>
      <c r="I82" s="27">
        <v>0</v>
      </c>
      <c r="J82" s="37"/>
      <c r="K82" s="29"/>
    </row>
    <row r="83" spans="1:11" ht="13.5" customHeight="1" outlineLevel="2">
      <c r="A83" s="69"/>
      <c r="B83" s="65"/>
      <c r="C83" s="36"/>
      <c r="D83" s="24">
        <v>2019</v>
      </c>
      <c r="E83" s="21">
        <f t="shared" si="13"/>
        <v>0</v>
      </c>
      <c r="F83" s="27">
        <v>0</v>
      </c>
      <c r="G83" s="27">
        <v>0</v>
      </c>
      <c r="H83" s="27">
        <v>0</v>
      </c>
      <c r="I83" s="27">
        <v>0</v>
      </c>
      <c r="J83" s="37"/>
      <c r="K83" s="29"/>
    </row>
    <row r="84" spans="1:11" ht="13.5" customHeight="1" outlineLevel="2">
      <c r="A84" s="69"/>
      <c r="B84" s="65"/>
      <c r="C84" s="36"/>
      <c r="D84" s="24">
        <v>2020</v>
      </c>
      <c r="E84" s="21">
        <f t="shared" si="13"/>
        <v>0</v>
      </c>
      <c r="F84" s="27">
        <v>0</v>
      </c>
      <c r="G84" s="27">
        <v>0</v>
      </c>
      <c r="H84" s="27">
        <v>0</v>
      </c>
      <c r="I84" s="27">
        <v>0</v>
      </c>
      <c r="J84" s="37"/>
      <c r="K84" s="29"/>
    </row>
    <row r="85" spans="1:11" ht="15.75" customHeight="1" outlineLevel="2">
      <c r="A85" s="36" t="s">
        <v>368</v>
      </c>
      <c r="B85" s="65" t="s">
        <v>367</v>
      </c>
      <c r="C85" s="36" t="s">
        <v>113</v>
      </c>
      <c r="D85" s="24" t="s">
        <v>32</v>
      </c>
      <c r="E85" s="21">
        <f t="shared" si="13"/>
        <v>0</v>
      </c>
      <c r="F85" s="21">
        <f>SUM(F86:F88)</f>
        <v>0</v>
      </c>
      <c r="G85" s="21">
        <f>SUM(G86:G88)</f>
        <v>0</v>
      </c>
      <c r="H85" s="21">
        <f>SUM(H86:H88)</f>
        <v>0</v>
      </c>
      <c r="I85" s="21">
        <f>SUM(I86:I88)</f>
        <v>0</v>
      </c>
      <c r="J85" s="37" t="s">
        <v>366</v>
      </c>
      <c r="K85" s="29" t="s">
        <v>576</v>
      </c>
    </row>
    <row r="86" spans="1:11" ht="13.5" customHeight="1" outlineLevel="2">
      <c r="A86" s="36"/>
      <c r="B86" s="65"/>
      <c r="C86" s="36"/>
      <c r="D86" s="24">
        <v>2018</v>
      </c>
      <c r="E86" s="21">
        <f t="shared" si="13"/>
        <v>0</v>
      </c>
      <c r="F86" s="27">
        <v>0</v>
      </c>
      <c r="G86" s="27">
        <v>0</v>
      </c>
      <c r="H86" s="27">
        <v>0</v>
      </c>
      <c r="I86" s="27">
        <v>0</v>
      </c>
      <c r="J86" s="37"/>
      <c r="K86" s="29"/>
    </row>
    <row r="87" spans="1:11" ht="13.5" customHeight="1" outlineLevel="2">
      <c r="A87" s="36"/>
      <c r="B87" s="65"/>
      <c r="C87" s="36"/>
      <c r="D87" s="24">
        <v>2019</v>
      </c>
      <c r="E87" s="21">
        <f t="shared" si="13"/>
        <v>0</v>
      </c>
      <c r="F87" s="27">
        <v>0</v>
      </c>
      <c r="G87" s="27">
        <v>0</v>
      </c>
      <c r="H87" s="27">
        <v>0</v>
      </c>
      <c r="I87" s="27">
        <v>0</v>
      </c>
      <c r="J87" s="37"/>
      <c r="K87" s="29"/>
    </row>
    <row r="88" spans="1:11" ht="13.5" customHeight="1" outlineLevel="2">
      <c r="A88" s="36"/>
      <c r="B88" s="65"/>
      <c r="C88" s="36"/>
      <c r="D88" s="24">
        <v>2020</v>
      </c>
      <c r="E88" s="21">
        <f t="shared" si="13"/>
        <v>0</v>
      </c>
      <c r="F88" s="27">
        <v>0</v>
      </c>
      <c r="G88" s="27">
        <v>0</v>
      </c>
      <c r="H88" s="27">
        <v>0</v>
      </c>
      <c r="I88" s="27">
        <v>0</v>
      </c>
      <c r="J88" s="37"/>
      <c r="K88" s="29"/>
    </row>
    <row r="89" spans="1:11" ht="15" customHeight="1" outlineLevel="2">
      <c r="A89" s="67" t="s">
        <v>365</v>
      </c>
      <c r="B89" s="37" t="s">
        <v>441</v>
      </c>
      <c r="C89" s="48" t="s">
        <v>182</v>
      </c>
      <c r="D89" s="24" t="s">
        <v>32</v>
      </c>
      <c r="E89" s="21">
        <f t="shared" si="13"/>
        <v>0</v>
      </c>
      <c r="F89" s="21">
        <f>SUM(F90:F92)</f>
        <v>0</v>
      </c>
      <c r="G89" s="21">
        <f>SUM(G90:G92)</f>
        <v>0</v>
      </c>
      <c r="H89" s="21">
        <f>SUM(H90:H92)</f>
        <v>0</v>
      </c>
      <c r="I89" s="21">
        <f>SUM(I90:I92)</f>
        <v>0</v>
      </c>
      <c r="J89" s="37" t="s">
        <v>363</v>
      </c>
      <c r="K89" s="48" t="s">
        <v>102</v>
      </c>
    </row>
    <row r="90" spans="1:11" ht="15" customHeight="1" outlineLevel="2">
      <c r="A90" s="36"/>
      <c r="B90" s="37"/>
      <c r="C90" s="48"/>
      <c r="D90" s="24">
        <v>2018</v>
      </c>
      <c r="E90" s="21">
        <f t="shared" si="13"/>
        <v>0</v>
      </c>
      <c r="F90" s="21">
        <v>0</v>
      </c>
      <c r="G90" s="21">
        <v>0</v>
      </c>
      <c r="H90" s="21">
        <v>0</v>
      </c>
      <c r="I90" s="21">
        <v>0</v>
      </c>
      <c r="J90" s="37"/>
      <c r="K90" s="48"/>
    </row>
    <row r="91" spans="1:11" ht="15" customHeight="1" outlineLevel="2">
      <c r="A91" s="36"/>
      <c r="B91" s="37"/>
      <c r="C91" s="48"/>
      <c r="D91" s="24">
        <v>2019</v>
      </c>
      <c r="E91" s="21">
        <f t="shared" si="13"/>
        <v>0</v>
      </c>
      <c r="F91" s="21">
        <v>0</v>
      </c>
      <c r="G91" s="21">
        <v>0</v>
      </c>
      <c r="H91" s="21">
        <v>0</v>
      </c>
      <c r="I91" s="21">
        <v>0</v>
      </c>
      <c r="J91" s="37"/>
      <c r="K91" s="48"/>
    </row>
    <row r="92" spans="1:11" ht="15" customHeight="1" outlineLevel="2">
      <c r="A92" s="36"/>
      <c r="B92" s="37"/>
      <c r="C92" s="48"/>
      <c r="D92" s="24">
        <v>2020</v>
      </c>
      <c r="E92" s="21">
        <f t="shared" si="13"/>
        <v>0</v>
      </c>
      <c r="F92" s="21">
        <v>0</v>
      </c>
      <c r="G92" s="21">
        <v>0</v>
      </c>
      <c r="H92" s="21">
        <v>0</v>
      </c>
      <c r="I92" s="21">
        <v>0</v>
      </c>
      <c r="J92" s="37"/>
      <c r="K92" s="48"/>
    </row>
    <row r="93" spans="1:11" ht="13.5" customHeight="1" outlineLevel="2">
      <c r="A93" s="36" t="s">
        <v>364</v>
      </c>
      <c r="B93" s="37" t="s">
        <v>413</v>
      </c>
      <c r="C93" s="48">
        <v>2018</v>
      </c>
      <c r="D93" s="24" t="s">
        <v>32</v>
      </c>
      <c r="E93" s="21">
        <f t="shared" ref="E93:E123" si="14">SUM(F93:I93)</f>
        <v>2000</v>
      </c>
      <c r="F93" s="21">
        <f>SUM(F94:F96)</f>
        <v>2000</v>
      </c>
      <c r="G93" s="21">
        <f>SUM(G94:G96)</f>
        <v>0</v>
      </c>
      <c r="H93" s="21">
        <f>SUM(H94:H96)</f>
        <v>0</v>
      </c>
      <c r="I93" s="21">
        <f>SUM(I94:I96)</f>
        <v>0</v>
      </c>
      <c r="J93" s="37" t="s">
        <v>426</v>
      </c>
      <c r="K93" s="29" t="s">
        <v>571</v>
      </c>
    </row>
    <row r="94" spans="1:11" ht="13.5" customHeight="1" outlineLevel="2">
      <c r="A94" s="36"/>
      <c r="B94" s="37"/>
      <c r="C94" s="48"/>
      <c r="D94" s="24">
        <v>2018</v>
      </c>
      <c r="E94" s="21">
        <f t="shared" si="14"/>
        <v>2000</v>
      </c>
      <c r="F94" s="21">
        <v>2000</v>
      </c>
      <c r="G94" s="21">
        <v>0</v>
      </c>
      <c r="H94" s="21">
        <v>0</v>
      </c>
      <c r="I94" s="21">
        <v>0</v>
      </c>
      <c r="J94" s="37"/>
      <c r="K94" s="29"/>
    </row>
    <row r="95" spans="1:11" ht="13.5" customHeight="1" outlineLevel="2">
      <c r="A95" s="36"/>
      <c r="B95" s="37"/>
      <c r="C95" s="48"/>
      <c r="D95" s="24">
        <v>2019</v>
      </c>
      <c r="E95" s="21">
        <f t="shared" si="14"/>
        <v>0</v>
      </c>
      <c r="F95" s="21">
        <v>0</v>
      </c>
      <c r="G95" s="21">
        <v>0</v>
      </c>
      <c r="H95" s="21">
        <v>0</v>
      </c>
      <c r="I95" s="21">
        <v>0</v>
      </c>
      <c r="J95" s="37"/>
      <c r="K95" s="29"/>
    </row>
    <row r="96" spans="1:11" ht="13.5" customHeight="1" outlineLevel="2">
      <c r="A96" s="36"/>
      <c r="B96" s="37"/>
      <c r="C96" s="48"/>
      <c r="D96" s="24">
        <v>2020</v>
      </c>
      <c r="E96" s="21">
        <f t="shared" si="14"/>
        <v>0</v>
      </c>
      <c r="F96" s="21">
        <v>0</v>
      </c>
      <c r="G96" s="21">
        <v>0</v>
      </c>
      <c r="H96" s="21">
        <v>0</v>
      </c>
      <c r="I96" s="21">
        <v>0</v>
      </c>
      <c r="J96" s="37"/>
      <c r="K96" s="29"/>
    </row>
    <row r="97" spans="1:11" ht="12.75" customHeight="1" outlineLevel="1">
      <c r="A97" s="36" t="s">
        <v>1</v>
      </c>
      <c r="B97" s="65" t="s">
        <v>533</v>
      </c>
      <c r="C97" s="36" t="s">
        <v>113</v>
      </c>
      <c r="D97" s="24" t="s">
        <v>32</v>
      </c>
      <c r="E97" s="21">
        <f t="shared" si="14"/>
        <v>6726.7</v>
      </c>
      <c r="F97" s="21">
        <f>SUM(F98:F100)</f>
        <v>6726.7</v>
      </c>
      <c r="G97" s="21">
        <f>SUM(G98:G100)</f>
        <v>0</v>
      </c>
      <c r="H97" s="21">
        <f>SUM(H98:H100)</f>
        <v>0</v>
      </c>
      <c r="I97" s="21">
        <f>SUM(I98:I100)</f>
        <v>0</v>
      </c>
      <c r="J97" s="37" t="s">
        <v>487</v>
      </c>
      <c r="K97" s="29" t="s">
        <v>622</v>
      </c>
    </row>
    <row r="98" spans="1:11" ht="12.75" customHeight="1" outlineLevel="1">
      <c r="A98" s="36"/>
      <c r="B98" s="65"/>
      <c r="C98" s="36"/>
      <c r="D98" s="24">
        <v>2018</v>
      </c>
      <c r="E98" s="21">
        <f t="shared" si="14"/>
        <v>2057</v>
      </c>
      <c r="F98" s="21">
        <f>F102+F106+F110+F114</f>
        <v>2057</v>
      </c>
      <c r="G98" s="21">
        <f>G102+G106+G110+G114</f>
        <v>0</v>
      </c>
      <c r="H98" s="21">
        <f>H102+H106+H110+H114</f>
        <v>0</v>
      </c>
      <c r="I98" s="21">
        <f>I102+I106+I110+I114</f>
        <v>0</v>
      </c>
      <c r="J98" s="37"/>
      <c r="K98" s="29"/>
    </row>
    <row r="99" spans="1:11" ht="12.75" customHeight="1" outlineLevel="1">
      <c r="A99" s="36"/>
      <c r="B99" s="65"/>
      <c r="C99" s="36"/>
      <c r="D99" s="24">
        <v>2019</v>
      </c>
      <c r="E99" s="21">
        <f>SUM(F99:I99)</f>
        <v>2304</v>
      </c>
      <c r="F99" s="21">
        <v>2304</v>
      </c>
      <c r="G99" s="21">
        <f t="shared" ref="G99:I100" si="15">G103+G107+G111+G115</f>
        <v>0</v>
      </c>
      <c r="H99" s="21">
        <f t="shared" si="15"/>
        <v>0</v>
      </c>
      <c r="I99" s="21">
        <f t="shared" si="15"/>
        <v>0</v>
      </c>
      <c r="J99" s="37"/>
      <c r="K99" s="29"/>
    </row>
    <row r="100" spans="1:11" ht="12.75" customHeight="1" outlineLevel="1">
      <c r="A100" s="36"/>
      <c r="B100" s="65"/>
      <c r="C100" s="36"/>
      <c r="D100" s="24">
        <v>2020</v>
      </c>
      <c r="E100" s="21">
        <f t="shared" si="14"/>
        <v>2365.6999999999998</v>
      </c>
      <c r="F100" s="21">
        <f>F104+F108+F112+F116+F120</f>
        <v>2365.6999999999998</v>
      </c>
      <c r="G100" s="21">
        <f t="shared" si="15"/>
        <v>0</v>
      </c>
      <c r="H100" s="21">
        <f t="shared" si="15"/>
        <v>0</v>
      </c>
      <c r="I100" s="21">
        <f t="shared" si="15"/>
        <v>0</v>
      </c>
      <c r="J100" s="37"/>
      <c r="K100" s="29"/>
    </row>
    <row r="101" spans="1:11" ht="14.25" customHeight="1" outlineLevel="2">
      <c r="A101" s="36" t="s">
        <v>93</v>
      </c>
      <c r="B101" s="65" t="s">
        <v>92</v>
      </c>
      <c r="C101" s="36" t="s">
        <v>113</v>
      </c>
      <c r="D101" s="24" t="s">
        <v>32</v>
      </c>
      <c r="E101" s="21">
        <f t="shared" si="14"/>
        <v>393</v>
      </c>
      <c r="F101" s="21">
        <f>SUM(F102:F104)</f>
        <v>393</v>
      </c>
      <c r="G101" s="21">
        <f>SUM(G102:G104)</f>
        <v>0</v>
      </c>
      <c r="H101" s="21">
        <f>SUM(H102:H104)</f>
        <v>0</v>
      </c>
      <c r="I101" s="21">
        <f>SUM(I102:I104)</f>
        <v>0</v>
      </c>
      <c r="J101" s="37" t="s">
        <v>362</v>
      </c>
      <c r="K101" s="29" t="s">
        <v>571</v>
      </c>
    </row>
    <row r="102" spans="1:11" ht="14.25" customHeight="1" outlineLevel="2">
      <c r="A102" s="36"/>
      <c r="B102" s="65"/>
      <c r="C102" s="36"/>
      <c r="D102" s="24">
        <v>2018</v>
      </c>
      <c r="E102" s="21">
        <f t="shared" si="14"/>
        <v>131</v>
      </c>
      <c r="F102" s="21">
        <v>131</v>
      </c>
      <c r="G102" s="21">
        <v>0</v>
      </c>
      <c r="H102" s="21">
        <v>0</v>
      </c>
      <c r="I102" s="21">
        <v>0</v>
      </c>
      <c r="J102" s="37"/>
      <c r="K102" s="29"/>
    </row>
    <row r="103" spans="1:11" ht="14.25" customHeight="1" outlineLevel="2">
      <c r="A103" s="36"/>
      <c r="B103" s="65"/>
      <c r="C103" s="36"/>
      <c r="D103" s="24">
        <v>2019</v>
      </c>
      <c r="E103" s="21">
        <f t="shared" si="14"/>
        <v>131</v>
      </c>
      <c r="F103" s="21">
        <v>131</v>
      </c>
      <c r="G103" s="21">
        <v>0</v>
      </c>
      <c r="H103" s="21">
        <v>0</v>
      </c>
      <c r="I103" s="21">
        <v>0</v>
      </c>
      <c r="J103" s="37"/>
      <c r="K103" s="29"/>
    </row>
    <row r="104" spans="1:11" ht="14.25" customHeight="1" outlineLevel="2">
      <c r="A104" s="36"/>
      <c r="B104" s="65"/>
      <c r="C104" s="36"/>
      <c r="D104" s="24">
        <v>2020</v>
      </c>
      <c r="E104" s="21">
        <f t="shared" si="14"/>
        <v>131</v>
      </c>
      <c r="F104" s="21">
        <v>131</v>
      </c>
      <c r="G104" s="21">
        <v>0</v>
      </c>
      <c r="H104" s="21">
        <v>0</v>
      </c>
      <c r="I104" s="21">
        <v>0</v>
      </c>
      <c r="J104" s="37"/>
      <c r="K104" s="29"/>
    </row>
    <row r="105" spans="1:11" ht="15.75" customHeight="1" outlineLevel="2">
      <c r="A105" s="36" t="s">
        <v>91</v>
      </c>
      <c r="B105" s="65" t="s">
        <v>436</v>
      </c>
      <c r="C105" s="36" t="s">
        <v>113</v>
      </c>
      <c r="D105" s="24" t="s">
        <v>32</v>
      </c>
      <c r="E105" s="21">
        <f t="shared" si="14"/>
        <v>1159</v>
      </c>
      <c r="F105" s="21">
        <f>SUM(F106:F108)</f>
        <v>1159</v>
      </c>
      <c r="G105" s="21">
        <f>SUM(G106:G108)</f>
        <v>0</v>
      </c>
      <c r="H105" s="21">
        <f>SUM(H106:H108)</f>
        <v>0</v>
      </c>
      <c r="I105" s="21">
        <f>SUM(I106:I108)</f>
        <v>0</v>
      </c>
      <c r="J105" s="37" t="s">
        <v>637</v>
      </c>
      <c r="K105" s="29" t="s">
        <v>571</v>
      </c>
    </row>
    <row r="106" spans="1:11" outlineLevel="2">
      <c r="A106" s="36"/>
      <c r="B106" s="65"/>
      <c r="C106" s="36"/>
      <c r="D106" s="24">
        <v>2018</v>
      </c>
      <c r="E106" s="21">
        <f>SUM(F106:I106)</f>
        <v>413</v>
      </c>
      <c r="F106" s="21">
        <v>413</v>
      </c>
      <c r="G106" s="21">
        <v>0</v>
      </c>
      <c r="H106" s="21">
        <v>0</v>
      </c>
      <c r="I106" s="21">
        <v>0</v>
      </c>
      <c r="J106" s="37"/>
      <c r="K106" s="29"/>
    </row>
    <row r="107" spans="1:11" outlineLevel="2">
      <c r="A107" s="36"/>
      <c r="B107" s="65"/>
      <c r="C107" s="36"/>
      <c r="D107" s="24">
        <v>2019</v>
      </c>
      <c r="E107" s="21">
        <v>373</v>
      </c>
      <c r="F107" s="21">
        <v>373</v>
      </c>
      <c r="G107" s="21">
        <v>0</v>
      </c>
      <c r="H107" s="21">
        <v>0</v>
      </c>
      <c r="I107" s="21">
        <v>0</v>
      </c>
      <c r="J107" s="37"/>
      <c r="K107" s="29"/>
    </row>
    <row r="108" spans="1:11" ht="44.25" customHeight="1" outlineLevel="2">
      <c r="A108" s="36"/>
      <c r="B108" s="65"/>
      <c r="C108" s="36"/>
      <c r="D108" s="24">
        <v>2020</v>
      </c>
      <c r="E108" s="21">
        <f t="shared" si="14"/>
        <v>373</v>
      </c>
      <c r="F108" s="21">
        <v>373</v>
      </c>
      <c r="G108" s="21">
        <v>0</v>
      </c>
      <c r="H108" s="21">
        <v>0</v>
      </c>
      <c r="I108" s="21">
        <v>0</v>
      </c>
      <c r="J108" s="37"/>
      <c r="K108" s="29"/>
    </row>
    <row r="109" spans="1:11" ht="15" customHeight="1" outlineLevel="2">
      <c r="A109" s="36" t="s">
        <v>90</v>
      </c>
      <c r="B109" s="65" t="s">
        <v>88</v>
      </c>
      <c r="C109" s="36" t="s">
        <v>543</v>
      </c>
      <c r="D109" s="24" t="s">
        <v>32</v>
      </c>
      <c r="E109" s="21">
        <f t="shared" si="14"/>
        <v>874.7</v>
      </c>
      <c r="F109" s="21">
        <f>SUM(F110:F112)</f>
        <v>874.7</v>
      </c>
      <c r="G109" s="21">
        <f>SUM(G110:G112)</f>
        <v>0</v>
      </c>
      <c r="H109" s="21">
        <f>SUM(H110:H112)</f>
        <v>0</v>
      </c>
      <c r="I109" s="21">
        <f>SUM(I110:I112)</f>
        <v>0</v>
      </c>
      <c r="J109" s="37" t="s">
        <v>569</v>
      </c>
      <c r="K109" s="29" t="s">
        <v>571</v>
      </c>
    </row>
    <row r="110" spans="1:11" ht="15" customHeight="1" outlineLevel="2">
      <c r="A110" s="36"/>
      <c r="B110" s="65"/>
      <c r="C110" s="36"/>
      <c r="D110" s="24">
        <v>2018</v>
      </c>
      <c r="E110" s="21">
        <f t="shared" si="14"/>
        <v>513</v>
      </c>
      <c r="F110" s="21">
        <v>513</v>
      </c>
      <c r="G110" s="21">
        <v>0</v>
      </c>
      <c r="H110" s="21">
        <v>0</v>
      </c>
      <c r="I110" s="21">
        <v>0</v>
      </c>
      <c r="J110" s="37"/>
      <c r="K110" s="29"/>
    </row>
    <row r="111" spans="1:11" ht="15" customHeight="1" outlineLevel="2">
      <c r="A111" s="36"/>
      <c r="B111" s="65"/>
      <c r="C111" s="36"/>
      <c r="D111" s="24">
        <v>2019</v>
      </c>
      <c r="E111" s="21">
        <v>0</v>
      </c>
      <c r="F111" s="21">
        <v>0</v>
      </c>
      <c r="G111" s="21">
        <v>0</v>
      </c>
      <c r="H111" s="21">
        <v>0</v>
      </c>
      <c r="I111" s="21">
        <v>0</v>
      </c>
      <c r="J111" s="37"/>
      <c r="K111" s="29"/>
    </row>
    <row r="112" spans="1:11" ht="25.5" customHeight="1" outlineLevel="2">
      <c r="A112" s="36"/>
      <c r="B112" s="65"/>
      <c r="C112" s="36"/>
      <c r="D112" s="24">
        <v>2020</v>
      </c>
      <c r="E112" s="21">
        <v>361.7</v>
      </c>
      <c r="F112" s="21">
        <v>361.7</v>
      </c>
      <c r="G112" s="21">
        <v>0</v>
      </c>
      <c r="H112" s="21">
        <v>0</v>
      </c>
      <c r="I112" s="21">
        <v>0</v>
      </c>
      <c r="J112" s="37"/>
      <c r="K112" s="29"/>
    </row>
    <row r="113" spans="1:11" ht="13.5" customHeight="1" outlineLevel="2">
      <c r="A113" s="36" t="s">
        <v>89</v>
      </c>
      <c r="B113" s="65" t="s">
        <v>86</v>
      </c>
      <c r="C113" s="36" t="s">
        <v>113</v>
      </c>
      <c r="D113" s="24" t="s">
        <v>32</v>
      </c>
      <c r="E113" s="21">
        <f t="shared" si="14"/>
        <v>4000</v>
      </c>
      <c r="F113" s="21">
        <f>F114+F115+F116</f>
        <v>4000</v>
      </c>
      <c r="G113" s="21">
        <f>G114+G115+G116</f>
        <v>0</v>
      </c>
      <c r="H113" s="21">
        <f>H114+H115+H116</f>
        <v>0</v>
      </c>
      <c r="I113" s="21">
        <f>I114+I115+I116</f>
        <v>0</v>
      </c>
      <c r="J113" s="37" t="s">
        <v>361</v>
      </c>
      <c r="K113" s="29" t="s">
        <v>622</v>
      </c>
    </row>
    <row r="114" spans="1:11" ht="13.5" customHeight="1" outlineLevel="2">
      <c r="A114" s="36"/>
      <c r="B114" s="65"/>
      <c r="C114" s="36"/>
      <c r="D114" s="24">
        <v>2018</v>
      </c>
      <c r="E114" s="21">
        <f t="shared" si="14"/>
        <v>1000</v>
      </c>
      <c r="F114" s="21">
        <v>1000</v>
      </c>
      <c r="G114" s="21">
        <v>0</v>
      </c>
      <c r="H114" s="21">
        <v>0</v>
      </c>
      <c r="I114" s="21">
        <v>0</v>
      </c>
      <c r="J114" s="37"/>
      <c r="K114" s="29"/>
    </row>
    <row r="115" spans="1:11" ht="13.5" customHeight="1" outlineLevel="2">
      <c r="A115" s="36"/>
      <c r="B115" s="65"/>
      <c r="C115" s="36"/>
      <c r="D115" s="24">
        <v>2019</v>
      </c>
      <c r="E115" s="21">
        <f>SUM(F115:I115)</f>
        <v>1500</v>
      </c>
      <c r="F115" s="21">
        <v>1500</v>
      </c>
      <c r="G115" s="21">
        <v>0</v>
      </c>
      <c r="H115" s="21">
        <v>0</v>
      </c>
      <c r="I115" s="21">
        <v>0</v>
      </c>
      <c r="J115" s="37"/>
      <c r="K115" s="29"/>
    </row>
    <row r="116" spans="1:11" ht="13.5" customHeight="1" outlineLevel="2">
      <c r="A116" s="36"/>
      <c r="B116" s="65"/>
      <c r="C116" s="36"/>
      <c r="D116" s="24">
        <v>2020</v>
      </c>
      <c r="E116" s="21">
        <f t="shared" si="14"/>
        <v>1500</v>
      </c>
      <c r="F116" s="21">
        <v>1500</v>
      </c>
      <c r="G116" s="21">
        <v>0</v>
      </c>
      <c r="H116" s="21">
        <v>0</v>
      </c>
      <c r="I116" s="21">
        <v>0</v>
      </c>
      <c r="J116" s="37"/>
      <c r="K116" s="29"/>
    </row>
    <row r="117" spans="1:11" ht="13.5" customHeight="1" outlineLevel="2">
      <c r="A117" s="59" t="s">
        <v>87</v>
      </c>
      <c r="B117" s="62" t="s">
        <v>541</v>
      </c>
      <c r="C117" s="59">
        <v>2019</v>
      </c>
      <c r="D117" s="24" t="s">
        <v>32</v>
      </c>
      <c r="E117" s="21">
        <f>E118+E119+E120</f>
        <v>300</v>
      </c>
      <c r="F117" s="21">
        <f>F118+F119+F120</f>
        <v>300</v>
      </c>
      <c r="G117" s="21">
        <f>G118+G119+G120</f>
        <v>0</v>
      </c>
      <c r="H117" s="21">
        <f>H118+H119+H120</f>
        <v>0</v>
      </c>
      <c r="I117" s="21">
        <f>I118+I119+I120</f>
        <v>0</v>
      </c>
      <c r="J117" s="44" t="s">
        <v>542</v>
      </c>
      <c r="K117" s="29" t="s">
        <v>571</v>
      </c>
    </row>
    <row r="118" spans="1:11" ht="13.5" customHeight="1" outlineLevel="2">
      <c r="A118" s="60"/>
      <c r="B118" s="82"/>
      <c r="C118" s="60"/>
      <c r="D118" s="24">
        <v>2018</v>
      </c>
      <c r="E118" s="21">
        <f>F118+G118+H118+I118</f>
        <v>0</v>
      </c>
      <c r="F118" s="21">
        <v>0</v>
      </c>
      <c r="G118" s="21">
        <v>0</v>
      </c>
      <c r="H118" s="21">
        <v>0</v>
      </c>
      <c r="I118" s="21">
        <v>0</v>
      </c>
      <c r="J118" s="45"/>
      <c r="K118" s="29"/>
    </row>
    <row r="119" spans="1:11" ht="13.5" customHeight="1" outlineLevel="2">
      <c r="A119" s="60"/>
      <c r="B119" s="82"/>
      <c r="C119" s="60"/>
      <c r="D119" s="24">
        <v>2019</v>
      </c>
      <c r="E119" s="21">
        <f>F119+G119+H119+I119</f>
        <v>300</v>
      </c>
      <c r="F119" s="21">
        <v>300</v>
      </c>
      <c r="G119" s="21">
        <v>0</v>
      </c>
      <c r="H119" s="21">
        <v>0</v>
      </c>
      <c r="I119" s="21">
        <v>0</v>
      </c>
      <c r="J119" s="45"/>
      <c r="K119" s="29"/>
    </row>
    <row r="120" spans="1:11" ht="13.5" customHeight="1" outlineLevel="2">
      <c r="A120" s="61"/>
      <c r="B120" s="83"/>
      <c r="C120" s="61"/>
      <c r="D120" s="24">
        <v>2020</v>
      </c>
      <c r="E120" s="21">
        <f>F120+G120+H120+I120</f>
        <v>0</v>
      </c>
      <c r="F120" s="21">
        <v>0</v>
      </c>
      <c r="G120" s="21">
        <v>0</v>
      </c>
      <c r="H120" s="21">
        <v>0</v>
      </c>
      <c r="I120" s="21">
        <v>0</v>
      </c>
      <c r="J120" s="46"/>
      <c r="K120" s="29"/>
    </row>
    <row r="121" spans="1:11" ht="15" customHeight="1" outlineLevel="1">
      <c r="A121" s="36" t="s">
        <v>2</v>
      </c>
      <c r="B121" s="65" t="s">
        <v>359</v>
      </c>
      <c r="C121" s="36" t="s">
        <v>193</v>
      </c>
      <c r="D121" s="24" t="s">
        <v>32</v>
      </c>
      <c r="E121" s="21">
        <f t="shared" si="14"/>
        <v>0</v>
      </c>
      <c r="F121" s="21">
        <f>SUM(F122:F124)</f>
        <v>0</v>
      </c>
      <c r="G121" s="21">
        <f>SUM(G122:G124)</f>
        <v>0</v>
      </c>
      <c r="H121" s="21">
        <f>SUM(H122:H124)</f>
        <v>0</v>
      </c>
      <c r="I121" s="21">
        <f>SUM(I122:I124)</f>
        <v>0</v>
      </c>
      <c r="J121" s="37" t="s">
        <v>358</v>
      </c>
      <c r="K121" s="48" t="s">
        <v>357</v>
      </c>
    </row>
    <row r="122" spans="1:11" ht="15" customHeight="1" outlineLevel="1">
      <c r="A122" s="36"/>
      <c r="B122" s="65"/>
      <c r="C122" s="36"/>
      <c r="D122" s="24">
        <v>2018</v>
      </c>
      <c r="E122" s="21">
        <f t="shared" si="14"/>
        <v>0</v>
      </c>
      <c r="F122" s="21">
        <f>F126</f>
        <v>0</v>
      </c>
      <c r="G122" s="21">
        <f>G126</f>
        <v>0</v>
      </c>
      <c r="H122" s="21">
        <f>H126</f>
        <v>0</v>
      </c>
      <c r="I122" s="21">
        <f>I126</f>
        <v>0</v>
      </c>
      <c r="J122" s="37"/>
      <c r="K122" s="48"/>
    </row>
    <row r="123" spans="1:11" ht="15" customHeight="1" outlineLevel="1">
      <c r="A123" s="36"/>
      <c r="B123" s="65"/>
      <c r="C123" s="36"/>
      <c r="D123" s="24">
        <v>2019</v>
      </c>
      <c r="E123" s="21">
        <f t="shared" si="14"/>
        <v>0</v>
      </c>
      <c r="F123" s="21">
        <f t="shared" ref="F123:I124" si="16">F127</f>
        <v>0</v>
      </c>
      <c r="G123" s="21">
        <f t="shared" si="16"/>
        <v>0</v>
      </c>
      <c r="H123" s="21">
        <f t="shared" si="16"/>
        <v>0</v>
      </c>
      <c r="I123" s="21">
        <f t="shared" si="16"/>
        <v>0</v>
      </c>
      <c r="J123" s="37"/>
      <c r="K123" s="48"/>
    </row>
    <row r="124" spans="1:11" ht="14.25" customHeight="1" outlineLevel="1">
      <c r="A124" s="36"/>
      <c r="B124" s="65"/>
      <c r="C124" s="36"/>
      <c r="D124" s="24">
        <v>2020</v>
      </c>
      <c r="E124" s="21">
        <f t="shared" ref="E124:E170" si="17">SUM(F124:I124)</f>
        <v>0</v>
      </c>
      <c r="F124" s="21">
        <f t="shared" si="16"/>
        <v>0</v>
      </c>
      <c r="G124" s="21">
        <f t="shared" si="16"/>
        <v>0</v>
      </c>
      <c r="H124" s="21">
        <f t="shared" si="16"/>
        <v>0</v>
      </c>
      <c r="I124" s="21">
        <f t="shared" si="16"/>
        <v>0</v>
      </c>
      <c r="J124" s="37"/>
      <c r="K124" s="48"/>
    </row>
    <row r="125" spans="1:11" outlineLevel="2">
      <c r="A125" s="36" t="s">
        <v>360</v>
      </c>
      <c r="B125" s="65" t="s">
        <v>446</v>
      </c>
      <c r="C125" s="36">
        <v>2018</v>
      </c>
      <c r="D125" s="24" t="s">
        <v>32</v>
      </c>
      <c r="E125" s="21">
        <f t="shared" si="17"/>
        <v>0</v>
      </c>
      <c r="F125" s="21">
        <f>SUM(F126:F128)</f>
        <v>0</v>
      </c>
      <c r="G125" s="21">
        <f>SUM(G126:G128)</f>
        <v>0</v>
      </c>
      <c r="H125" s="21">
        <f>SUM(H126:H128)</f>
        <v>0</v>
      </c>
      <c r="I125" s="21">
        <f>SUM(I126:I128)</f>
        <v>0</v>
      </c>
      <c r="J125" s="37" t="s">
        <v>534</v>
      </c>
      <c r="K125" s="48" t="s">
        <v>354</v>
      </c>
    </row>
    <row r="126" spans="1:11" ht="13.5" customHeight="1" outlineLevel="2">
      <c r="A126" s="36"/>
      <c r="B126" s="65"/>
      <c r="C126" s="36"/>
      <c r="D126" s="24">
        <v>2018</v>
      </c>
      <c r="E126" s="21">
        <f t="shared" si="17"/>
        <v>0</v>
      </c>
      <c r="F126" s="21">
        <v>0</v>
      </c>
      <c r="G126" s="21">
        <v>0</v>
      </c>
      <c r="H126" s="21">
        <v>0</v>
      </c>
      <c r="I126" s="21">
        <v>0</v>
      </c>
      <c r="J126" s="37"/>
      <c r="K126" s="48"/>
    </row>
    <row r="127" spans="1:11" ht="13.5" customHeight="1" outlineLevel="2">
      <c r="A127" s="36"/>
      <c r="B127" s="65"/>
      <c r="C127" s="36"/>
      <c r="D127" s="24">
        <v>2019</v>
      </c>
      <c r="E127" s="21">
        <f t="shared" si="17"/>
        <v>0</v>
      </c>
      <c r="F127" s="21">
        <v>0</v>
      </c>
      <c r="G127" s="21">
        <v>0</v>
      </c>
      <c r="H127" s="21">
        <v>0</v>
      </c>
      <c r="I127" s="21">
        <v>0</v>
      </c>
      <c r="J127" s="37"/>
      <c r="K127" s="48"/>
    </row>
    <row r="128" spans="1:11" ht="39.75" customHeight="1" outlineLevel="2">
      <c r="A128" s="36"/>
      <c r="B128" s="65"/>
      <c r="C128" s="36"/>
      <c r="D128" s="24">
        <v>2020</v>
      </c>
      <c r="E128" s="21">
        <f t="shared" si="17"/>
        <v>0</v>
      </c>
      <c r="F128" s="21">
        <v>0</v>
      </c>
      <c r="G128" s="21">
        <v>0</v>
      </c>
      <c r="H128" s="21">
        <v>0</v>
      </c>
      <c r="I128" s="21">
        <v>0</v>
      </c>
      <c r="J128" s="37"/>
      <c r="K128" s="48"/>
    </row>
    <row r="129" spans="1:11" ht="13.5" customHeight="1" outlineLevel="1">
      <c r="A129" s="36" t="s">
        <v>3</v>
      </c>
      <c r="B129" s="65" t="s">
        <v>353</v>
      </c>
      <c r="C129" s="36" t="s">
        <v>193</v>
      </c>
      <c r="D129" s="24" t="s">
        <v>32</v>
      </c>
      <c r="E129" s="21">
        <f t="shared" si="17"/>
        <v>0</v>
      </c>
      <c r="F129" s="21">
        <f>SUM(F130:F132)</f>
        <v>0</v>
      </c>
      <c r="G129" s="21">
        <f>SUM(G130:G132)</f>
        <v>0</v>
      </c>
      <c r="H129" s="21">
        <f>SUM(H130:H132)</f>
        <v>0</v>
      </c>
      <c r="I129" s="21">
        <f>SUM(I130:I132)</f>
        <v>0</v>
      </c>
      <c r="J129" s="37" t="s">
        <v>352</v>
      </c>
      <c r="K129" s="48" t="s">
        <v>346</v>
      </c>
    </row>
    <row r="130" spans="1:11" ht="13.5" customHeight="1" outlineLevel="1">
      <c r="A130" s="36"/>
      <c r="B130" s="65"/>
      <c r="C130" s="36"/>
      <c r="D130" s="24">
        <v>2018</v>
      </c>
      <c r="E130" s="21">
        <f t="shared" si="17"/>
        <v>0</v>
      </c>
      <c r="F130" s="21">
        <f t="shared" ref="F130:I132" si="18">F134+F138</f>
        <v>0</v>
      </c>
      <c r="G130" s="21">
        <f t="shared" si="18"/>
        <v>0</v>
      </c>
      <c r="H130" s="21">
        <f t="shared" si="18"/>
        <v>0</v>
      </c>
      <c r="I130" s="21">
        <f t="shared" si="18"/>
        <v>0</v>
      </c>
      <c r="J130" s="37"/>
      <c r="K130" s="48"/>
    </row>
    <row r="131" spans="1:11" ht="13.5" customHeight="1" outlineLevel="1">
      <c r="A131" s="36"/>
      <c r="B131" s="65"/>
      <c r="C131" s="36"/>
      <c r="D131" s="24">
        <v>2019</v>
      </c>
      <c r="E131" s="21">
        <f t="shared" si="17"/>
        <v>0</v>
      </c>
      <c r="F131" s="21">
        <f t="shared" si="18"/>
        <v>0</v>
      </c>
      <c r="G131" s="21">
        <f t="shared" si="18"/>
        <v>0</v>
      </c>
      <c r="H131" s="21">
        <f t="shared" si="18"/>
        <v>0</v>
      </c>
      <c r="I131" s="21">
        <f t="shared" si="18"/>
        <v>0</v>
      </c>
      <c r="J131" s="37"/>
      <c r="K131" s="48"/>
    </row>
    <row r="132" spans="1:11" ht="13.5" customHeight="1" outlineLevel="1">
      <c r="A132" s="36"/>
      <c r="B132" s="65"/>
      <c r="C132" s="36"/>
      <c r="D132" s="24">
        <v>2020</v>
      </c>
      <c r="E132" s="21">
        <f t="shared" si="17"/>
        <v>0</v>
      </c>
      <c r="F132" s="21">
        <f t="shared" si="18"/>
        <v>0</v>
      </c>
      <c r="G132" s="21">
        <f t="shared" si="18"/>
        <v>0</v>
      </c>
      <c r="H132" s="21">
        <f t="shared" si="18"/>
        <v>0</v>
      </c>
      <c r="I132" s="21">
        <f t="shared" si="18"/>
        <v>0</v>
      </c>
      <c r="J132" s="37"/>
      <c r="K132" s="48"/>
    </row>
    <row r="133" spans="1:11" ht="13.5" customHeight="1" outlineLevel="2">
      <c r="A133" s="36" t="s">
        <v>356</v>
      </c>
      <c r="B133" s="65" t="s">
        <v>351</v>
      </c>
      <c r="C133" s="36" t="s">
        <v>350</v>
      </c>
      <c r="D133" s="24" t="s">
        <v>32</v>
      </c>
      <c r="E133" s="21">
        <f t="shared" si="17"/>
        <v>0</v>
      </c>
      <c r="F133" s="21">
        <f>SUM(F134:F136)</f>
        <v>0</v>
      </c>
      <c r="G133" s="21">
        <f>SUM(G134:G136)</f>
        <v>0</v>
      </c>
      <c r="H133" s="21">
        <f>SUM(H134:H136)</f>
        <v>0</v>
      </c>
      <c r="I133" s="21">
        <f>SUM(I134:I136)</f>
        <v>0</v>
      </c>
      <c r="J133" s="37" t="s">
        <v>349</v>
      </c>
      <c r="K133" s="48" t="s">
        <v>346</v>
      </c>
    </row>
    <row r="134" spans="1:11" ht="12.75" customHeight="1" outlineLevel="2">
      <c r="A134" s="36"/>
      <c r="B134" s="65"/>
      <c r="C134" s="36"/>
      <c r="D134" s="24">
        <v>2018</v>
      </c>
      <c r="E134" s="21">
        <f t="shared" si="17"/>
        <v>0</v>
      </c>
      <c r="F134" s="21">
        <v>0</v>
      </c>
      <c r="G134" s="21">
        <v>0</v>
      </c>
      <c r="H134" s="21">
        <v>0</v>
      </c>
      <c r="I134" s="21">
        <v>0</v>
      </c>
      <c r="J134" s="37"/>
      <c r="K134" s="48"/>
    </row>
    <row r="135" spans="1:11" ht="12.75" customHeight="1" outlineLevel="2">
      <c r="A135" s="36"/>
      <c r="B135" s="65"/>
      <c r="C135" s="36"/>
      <c r="D135" s="24">
        <v>2019</v>
      </c>
      <c r="E135" s="21">
        <f t="shared" si="17"/>
        <v>0</v>
      </c>
      <c r="F135" s="21">
        <v>0</v>
      </c>
      <c r="G135" s="21">
        <v>0</v>
      </c>
      <c r="H135" s="21">
        <v>0</v>
      </c>
      <c r="I135" s="21">
        <v>0</v>
      </c>
      <c r="J135" s="37"/>
      <c r="K135" s="48"/>
    </row>
    <row r="136" spans="1:11" ht="12.75" customHeight="1" outlineLevel="2">
      <c r="A136" s="36"/>
      <c r="B136" s="65"/>
      <c r="C136" s="36"/>
      <c r="D136" s="24">
        <v>2020</v>
      </c>
      <c r="E136" s="21">
        <f t="shared" si="17"/>
        <v>0</v>
      </c>
      <c r="F136" s="21">
        <v>0</v>
      </c>
      <c r="G136" s="21">
        <v>0</v>
      </c>
      <c r="H136" s="21">
        <v>0</v>
      </c>
      <c r="I136" s="21">
        <v>0</v>
      </c>
      <c r="J136" s="37"/>
      <c r="K136" s="48"/>
    </row>
    <row r="137" spans="1:11" ht="12.75" customHeight="1" outlineLevel="2">
      <c r="A137" s="36" t="s">
        <v>355</v>
      </c>
      <c r="B137" s="65" t="s">
        <v>348</v>
      </c>
      <c r="C137" s="36" t="s">
        <v>193</v>
      </c>
      <c r="D137" s="24" t="s">
        <v>32</v>
      </c>
      <c r="E137" s="21">
        <f t="shared" si="17"/>
        <v>0</v>
      </c>
      <c r="F137" s="21">
        <f>SUM(F138:F140)</f>
        <v>0</v>
      </c>
      <c r="G137" s="21">
        <f>SUM(G138:G140)</f>
        <v>0</v>
      </c>
      <c r="H137" s="21">
        <f>SUM(H138:H140)</f>
        <v>0</v>
      </c>
      <c r="I137" s="21">
        <f>SUM(I138:I140)</f>
        <v>0</v>
      </c>
      <c r="J137" s="37" t="s">
        <v>347</v>
      </c>
      <c r="K137" s="48" t="s">
        <v>346</v>
      </c>
    </row>
    <row r="138" spans="1:11" ht="12.75" customHeight="1" outlineLevel="2">
      <c r="A138" s="36"/>
      <c r="B138" s="65"/>
      <c r="C138" s="36"/>
      <c r="D138" s="24">
        <v>2018</v>
      </c>
      <c r="E138" s="21">
        <f t="shared" si="17"/>
        <v>0</v>
      </c>
      <c r="F138" s="21">
        <v>0</v>
      </c>
      <c r="G138" s="21">
        <v>0</v>
      </c>
      <c r="H138" s="21">
        <v>0</v>
      </c>
      <c r="I138" s="21">
        <v>0</v>
      </c>
      <c r="J138" s="37"/>
      <c r="K138" s="48"/>
    </row>
    <row r="139" spans="1:11" ht="12.75" customHeight="1" outlineLevel="2">
      <c r="A139" s="36"/>
      <c r="B139" s="65"/>
      <c r="C139" s="36"/>
      <c r="D139" s="24">
        <v>2019</v>
      </c>
      <c r="E139" s="21">
        <f t="shared" si="17"/>
        <v>0</v>
      </c>
      <c r="F139" s="21">
        <v>0</v>
      </c>
      <c r="G139" s="21">
        <v>0</v>
      </c>
      <c r="H139" s="21">
        <v>0</v>
      </c>
      <c r="I139" s="21">
        <v>0</v>
      </c>
      <c r="J139" s="37"/>
      <c r="K139" s="48"/>
    </row>
    <row r="140" spans="1:11" ht="12.75" customHeight="1" outlineLevel="2">
      <c r="A140" s="36"/>
      <c r="B140" s="65"/>
      <c r="C140" s="36"/>
      <c r="D140" s="24">
        <v>2020</v>
      </c>
      <c r="E140" s="21">
        <f t="shared" si="17"/>
        <v>0</v>
      </c>
      <c r="F140" s="21">
        <v>0</v>
      </c>
      <c r="G140" s="21">
        <v>0</v>
      </c>
      <c r="H140" s="21">
        <v>0</v>
      </c>
      <c r="I140" s="21">
        <v>0</v>
      </c>
      <c r="J140" s="37"/>
      <c r="K140" s="48"/>
    </row>
    <row r="141" spans="1:11" ht="15" customHeight="1">
      <c r="A141" s="36" t="s">
        <v>85</v>
      </c>
      <c r="B141" s="54" t="s">
        <v>84</v>
      </c>
      <c r="C141" s="48" t="s">
        <v>113</v>
      </c>
      <c r="D141" s="24" t="s">
        <v>32</v>
      </c>
      <c r="E141" s="21">
        <f t="shared" si="17"/>
        <v>707211.85118000011</v>
      </c>
      <c r="F141" s="21">
        <f>SUM(F142:F144)</f>
        <v>211379.45118000003</v>
      </c>
      <c r="G141" s="21">
        <f>SUM(G142:G144)</f>
        <v>495203.10000000003</v>
      </c>
      <c r="H141" s="21">
        <f>SUM(H142:H144)</f>
        <v>0</v>
      </c>
      <c r="I141" s="21">
        <f>SUM(I142:I144)</f>
        <v>629.29999999999995</v>
      </c>
      <c r="J141" s="57"/>
      <c r="K141" s="48" t="s">
        <v>628</v>
      </c>
    </row>
    <row r="142" spans="1:11" ht="15" customHeight="1">
      <c r="A142" s="36"/>
      <c r="B142" s="54"/>
      <c r="C142" s="48"/>
      <c r="D142" s="24">
        <v>2018</v>
      </c>
      <c r="E142" s="21">
        <f>SUM(F142:I142)</f>
        <v>77994.557000000001</v>
      </c>
      <c r="F142" s="21">
        <f>F146+F178+F194+F234+F246+F258</f>
        <v>54146.357000000004</v>
      </c>
      <c r="G142" s="21">
        <f>G146+G178+G194+G234+G246+G258</f>
        <v>23848.2</v>
      </c>
      <c r="H142" s="21">
        <f>H146+H178+H194+H234+H246+H258</f>
        <v>0</v>
      </c>
      <c r="I142" s="21">
        <f>I146+I178+I194+I234+I246+I258</f>
        <v>0</v>
      </c>
      <c r="J142" s="57"/>
      <c r="K142" s="48"/>
    </row>
    <row r="143" spans="1:11" ht="15" customHeight="1">
      <c r="A143" s="36"/>
      <c r="B143" s="54"/>
      <c r="C143" s="48"/>
      <c r="D143" s="24">
        <v>2019</v>
      </c>
      <c r="E143" s="21">
        <f>SUM(F143:I143)</f>
        <v>420844.47334000003</v>
      </c>
      <c r="F143" s="21">
        <f t="shared" ref="F143:I144" si="19">F147+F179+F195+F235+F247+F259+F283+F315+F271+F323</f>
        <v>76847.073340000003</v>
      </c>
      <c r="G143" s="21">
        <f t="shared" si="19"/>
        <v>343821</v>
      </c>
      <c r="H143" s="21">
        <f t="shared" si="19"/>
        <v>0</v>
      </c>
      <c r="I143" s="21">
        <f t="shared" si="19"/>
        <v>176.4</v>
      </c>
      <c r="J143" s="57"/>
      <c r="K143" s="48"/>
    </row>
    <row r="144" spans="1:11" ht="99" customHeight="1">
      <c r="A144" s="36"/>
      <c r="B144" s="54"/>
      <c r="C144" s="48"/>
      <c r="D144" s="24">
        <v>2020</v>
      </c>
      <c r="E144" s="21">
        <f t="shared" si="17"/>
        <v>208372.82084000003</v>
      </c>
      <c r="F144" s="21">
        <f t="shared" si="19"/>
        <v>80386.020840000012</v>
      </c>
      <c r="G144" s="21">
        <f t="shared" si="19"/>
        <v>127533.90000000001</v>
      </c>
      <c r="H144" s="21">
        <f t="shared" si="19"/>
        <v>0</v>
      </c>
      <c r="I144" s="21">
        <f t="shared" si="19"/>
        <v>452.9</v>
      </c>
      <c r="J144" s="57"/>
      <c r="K144" s="48"/>
    </row>
    <row r="145" spans="1:11" ht="15" customHeight="1" outlineLevel="1">
      <c r="A145" s="36" t="s">
        <v>83</v>
      </c>
      <c r="B145" s="65" t="s">
        <v>82</v>
      </c>
      <c r="C145" s="36" t="s">
        <v>113</v>
      </c>
      <c r="D145" s="24" t="s">
        <v>32</v>
      </c>
      <c r="E145" s="21">
        <f t="shared" si="17"/>
        <v>84285.5</v>
      </c>
      <c r="F145" s="21">
        <f>SUM(F146:F148)</f>
        <v>70973.2</v>
      </c>
      <c r="G145" s="21">
        <f>SUM(G146:G148)</f>
        <v>13312.3</v>
      </c>
      <c r="H145" s="21">
        <f>SUM(H146:H148)</f>
        <v>0</v>
      </c>
      <c r="I145" s="21">
        <f>SUM(I146:I148)</f>
        <v>0</v>
      </c>
      <c r="J145" s="37" t="s">
        <v>490</v>
      </c>
      <c r="K145" s="41" t="s">
        <v>580</v>
      </c>
    </row>
    <row r="146" spans="1:11" ht="15" customHeight="1" outlineLevel="1">
      <c r="A146" s="36"/>
      <c r="B146" s="65"/>
      <c r="C146" s="36"/>
      <c r="D146" s="24">
        <v>2018</v>
      </c>
      <c r="E146" s="21">
        <f t="shared" si="17"/>
        <v>44545</v>
      </c>
      <c r="F146" s="21">
        <f t="shared" ref="F146:I148" si="20">F150+F154+F158+F162+F166+F170+F174</f>
        <v>31232.7</v>
      </c>
      <c r="G146" s="21">
        <f t="shared" si="20"/>
        <v>13312.3</v>
      </c>
      <c r="H146" s="21">
        <f t="shared" si="20"/>
        <v>0</v>
      </c>
      <c r="I146" s="21">
        <f t="shared" si="20"/>
        <v>0</v>
      </c>
      <c r="J146" s="37"/>
      <c r="K146" s="42"/>
    </row>
    <row r="147" spans="1:11" ht="15" customHeight="1" outlineLevel="1">
      <c r="A147" s="36"/>
      <c r="B147" s="65"/>
      <c r="C147" s="36"/>
      <c r="D147" s="24">
        <v>2019</v>
      </c>
      <c r="E147" s="21">
        <f>SUM(F147:I147)</f>
        <v>22341.7</v>
      </c>
      <c r="F147" s="21">
        <f t="shared" si="20"/>
        <v>22341.7</v>
      </c>
      <c r="G147" s="21">
        <f t="shared" si="20"/>
        <v>0</v>
      </c>
      <c r="H147" s="21">
        <f t="shared" si="20"/>
        <v>0</v>
      </c>
      <c r="I147" s="21">
        <f t="shared" si="20"/>
        <v>0</v>
      </c>
      <c r="J147" s="37"/>
      <c r="K147" s="42"/>
    </row>
    <row r="148" spans="1:11" ht="226.5" customHeight="1" outlineLevel="1">
      <c r="A148" s="36"/>
      <c r="B148" s="65"/>
      <c r="C148" s="36"/>
      <c r="D148" s="24">
        <v>2020</v>
      </c>
      <c r="E148" s="21">
        <f t="shared" si="17"/>
        <v>17398.8</v>
      </c>
      <c r="F148" s="21">
        <f t="shared" si="20"/>
        <v>17398.8</v>
      </c>
      <c r="G148" s="21">
        <f t="shared" si="20"/>
        <v>0</v>
      </c>
      <c r="H148" s="21">
        <f t="shared" si="20"/>
        <v>0</v>
      </c>
      <c r="I148" s="21">
        <f t="shared" si="20"/>
        <v>0</v>
      </c>
      <c r="J148" s="37"/>
      <c r="K148" s="43"/>
    </row>
    <row r="149" spans="1:11" ht="15" customHeight="1" outlineLevel="2">
      <c r="A149" s="36" t="s">
        <v>81</v>
      </c>
      <c r="B149" s="30" t="s">
        <v>455</v>
      </c>
      <c r="C149" s="36" t="s">
        <v>193</v>
      </c>
      <c r="D149" s="24" t="s">
        <v>32</v>
      </c>
      <c r="E149" s="21">
        <f t="shared" si="17"/>
        <v>13509.6</v>
      </c>
      <c r="F149" s="21">
        <f>SUM(F150:F152)</f>
        <v>5000</v>
      </c>
      <c r="G149" s="21">
        <f>SUM(G150:G152)</f>
        <v>8509.6</v>
      </c>
      <c r="H149" s="21">
        <f>SUM(H150:H152)</f>
        <v>0</v>
      </c>
      <c r="I149" s="21">
        <f>SUM(I150:I152)</f>
        <v>0</v>
      </c>
      <c r="J149" s="37" t="s">
        <v>390</v>
      </c>
      <c r="K149" s="41" t="s">
        <v>581</v>
      </c>
    </row>
    <row r="150" spans="1:11" ht="14.45" customHeight="1" outlineLevel="2">
      <c r="A150" s="36"/>
      <c r="B150" s="30"/>
      <c r="C150" s="36"/>
      <c r="D150" s="24">
        <v>2018</v>
      </c>
      <c r="E150" s="21">
        <f t="shared" si="17"/>
        <v>13509.6</v>
      </c>
      <c r="F150" s="21">
        <v>5000</v>
      </c>
      <c r="G150" s="21">
        <v>8509.6</v>
      </c>
      <c r="H150" s="21">
        <v>0</v>
      </c>
      <c r="I150" s="21">
        <v>0</v>
      </c>
      <c r="J150" s="37"/>
      <c r="K150" s="42"/>
    </row>
    <row r="151" spans="1:11" ht="14.45" customHeight="1" outlineLevel="2">
      <c r="A151" s="36"/>
      <c r="B151" s="30"/>
      <c r="C151" s="36"/>
      <c r="D151" s="24">
        <v>2019</v>
      </c>
      <c r="E151" s="21">
        <f>F151+G151</f>
        <v>0</v>
      </c>
      <c r="F151" s="21">
        <v>0</v>
      </c>
      <c r="G151" s="21">
        <v>0</v>
      </c>
      <c r="H151" s="27">
        <v>0</v>
      </c>
      <c r="I151" s="27">
        <v>0</v>
      </c>
      <c r="J151" s="37"/>
      <c r="K151" s="42"/>
    </row>
    <row r="152" spans="1:11" ht="14.45" customHeight="1" outlineLevel="2">
      <c r="A152" s="36"/>
      <c r="B152" s="30"/>
      <c r="C152" s="36"/>
      <c r="D152" s="24">
        <v>2020</v>
      </c>
      <c r="E152" s="21">
        <f>F152+G152</f>
        <v>0</v>
      </c>
      <c r="F152" s="21">
        <v>0</v>
      </c>
      <c r="G152" s="27">
        <v>0</v>
      </c>
      <c r="H152" s="27">
        <v>0</v>
      </c>
      <c r="I152" s="27">
        <v>0</v>
      </c>
      <c r="J152" s="37"/>
      <c r="K152" s="43"/>
    </row>
    <row r="153" spans="1:11" ht="14.25" customHeight="1" outlineLevel="2">
      <c r="A153" s="36" t="s">
        <v>345</v>
      </c>
      <c r="B153" s="65" t="s">
        <v>79</v>
      </c>
      <c r="C153" s="36" t="s">
        <v>182</v>
      </c>
      <c r="D153" s="24" t="s">
        <v>32</v>
      </c>
      <c r="E153" s="21">
        <f t="shared" si="17"/>
        <v>7750</v>
      </c>
      <c r="F153" s="21">
        <f>SUM(F154:F156)</f>
        <v>7750</v>
      </c>
      <c r="G153" s="21">
        <f>SUM(G154:G156)</f>
        <v>0</v>
      </c>
      <c r="H153" s="21">
        <f>SUM(H154:H156)</f>
        <v>0</v>
      </c>
      <c r="I153" s="21">
        <f>SUM(I154:I156)</f>
        <v>0</v>
      </c>
      <c r="J153" s="47" t="s">
        <v>551</v>
      </c>
      <c r="K153" s="41" t="s">
        <v>581</v>
      </c>
    </row>
    <row r="154" spans="1:11" ht="14.25" customHeight="1" outlineLevel="2">
      <c r="A154" s="36"/>
      <c r="B154" s="65"/>
      <c r="C154" s="36"/>
      <c r="D154" s="24">
        <v>2018</v>
      </c>
      <c r="E154" s="21">
        <f t="shared" si="17"/>
        <v>3750</v>
      </c>
      <c r="F154" s="21">
        <v>3750</v>
      </c>
      <c r="G154" s="21">
        <v>0</v>
      </c>
      <c r="H154" s="21">
        <v>0</v>
      </c>
      <c r="I154" s="21">
        <v>0</v>
      </c>
      <c r="J154" s="47"/>
      <c r="K154" s="42"/>
    </row>
    <row r="155" spans="1:11" ht="14.25" customHeight="1" outlineLevel="2">
      <c r="A155" s="36"/>
      <c r="B155" s="65"/>
      <c r="C155" s="36"/>
      <c r="D155" s="24">
        <v>2019</v>
      </c>
      <c r="E155" s="21">
        <v>3000</v>
      </c>
      <c r="F155" s="21">
        <v>3000</v>
      </c>
      <c r="G155" s="21">
        <v>0</v>
      </c>
      <c r="H155" s="27">
        <v>0</v>
      </c>
      <c r="I155" s="27">
        <v>0</v>
      </c>
      <c r="J155" s="47"/>
      <c r="K155" s="42"/>
    </row>
    <row r="156" spans="1:11" ht="27" customHeight="1" outlineLevel="2">
      <c r="A156" s="36"/>
      <c r="B156" s="65"/>
      <c r="C156" s="36"/>
      <c r="D156" s="24">
        <v>2020</v>
      </c>
      <c r="E156" s="21">
        <v>1000</v>
      </c>
      <c r="F156" s="21">
        <v>1000</v>
      </c>
      <c r="G156" s="21">
        <v>0</v>
      </c>
      <c r="H156" s="27">
        <v>0</v>
      </c>
      <c r="I156" s="27">
        <v>0</v>
      </c>
      <c r="J156" s="47"/>
      <c r="K156" s="43"/>
    </row>
    <row r="157" spans="1:11" ht="15.75" customHeight="1" outlineLevel="2">
      <c r="A157" s="67" t="s">
        <v>80</v>
      </c>
      <c r="B157" s="65" t="s">
        <v>77</v>
      </c>
      <c r="C157" s="36" t="s">
        <v>113</v>
      </c>
      <c r="D157" s="24" t="s">
        <v>32</v>
      </c>
      <c r="E157" s="21">
        <f t="shared" si="17"/>
        <v>24045.9</v>
      </c>
      <c r="F157" s="21">
        <f>SUM(F158:F160)</f>
        <v>24045.9</v>
      </c>
      <c r="G157" s="21">
        <f>SUM(G158:G160)</f>
        <v>0</v>
      </c>
      <c r="H157" s="21">
        <f>SUM(H158:H160)</f>
        <v>0</v>
      </c>
      <c r="I157" s="21">
        <f>SUM(I158:I160)</f>
        <v>0</v>
      </c>
      <c r="J157" s="37" t="s">
        <v>412</v>
      </c>
      <c r="K157" s="41" t="s">
        <v>582</v>
      </c>
    </row>
    <row r="158" spans="1:11" ht="14.45" customHeight="1" outlineLevel="2">
      <c r="A158" s="36"/>
      <c r="B158" s="65"/>
      <c r="C158" s="36"/>
      <c r="D158" s="24">
        <v>2018</v>
      </c>
      <c r="E158" s="21">
        <f t="shared" si="17"/>
        <v>8845.9</v>
      </c>
      <c r="F158" s="21">
        <v>8845.9</v>
      </c>
      <c r="G158" s="21">
        <v>0</v>
      </c>
      <c r="H158" s="21">
        <v>0</v>
      </c>
      <c r="I158" s="21">
        <v>0</v>
      </c>
      <c r="J158" s="37"/>
      <c r="K158" s="42"/>
    </row>
    <row r="159" spans="1:11" ht="14.45" customHeight="1" outlineLevel="2">
      <c r="A159" s="36"/>
      <c r="B159" s="65"/>
      <c r="C159" s="36"/>
      <c r="D159" s="24">
        <v>2019</v>
      </c>
      <c r="E159" s="21">
        <v>8000</v>
      </c>
      <c r="F159" s="21">
        <v>8000</v>
      </c>
      <c r="G159" s="21">
        <v>0</v>
      </c>
      <c r="H159" s="27">
        <v>0</v>
      </c>
      <c r="I159" s="27">
        <v>0</v>
      </c>
      <c r="J159" s="37"/>
      <c r="K159" s="42"/>
    </row>
    <row r="160" spans="1:11" ht="14.45" customHeight="1" outlineLevel="2">
      <c r="A160" s="36"/>
      <c r="B160" s="65"/>
      <c r="C160" s="36"/>
      <c r="D160" s="24">
        <v>2020</v>
      </c>
      <c r="E160" s="21">
        <f t="shared" si="17"/>
        <v>7200</v>
      </c>
      <c r="F160" s="27">
        <v>7200</v>
      </c>
      <c r="G160" s="27">
        <v>0</v>
      </c>
      <c r="H160" s="27">
        <v>0</v>
      </c>
      <c r="I160" s="27">
        <v>0</v>
      </c>
      <c r="J160" s="37"/>
      <c r="K160" s="43"/>
    </row>
    <row r="161" spans="1:11" ht="13.5" customHeight="1" outlineLevel="2">
      <c r="A161" s="36" t="s">
        <v>78</v>
      </c>
      <c r="B161" s="65" t="s">
        <v>75</v>
      </c>
      <c r="C161" s="36" t="s">
        <v>182</v>
      </c>
      <c r="D161" s="24" t="s">
        <v>32</v>
      </c>
      <c r="E161" s="21">
        <f t="shared" si="17"/>
        <v>11200</v>
      </c>
      <c r="F161" s="21">
        <f>SUM(F162:F164)</f>
        <v>11200</v>
      </c>
      <c r="G161" s="21">
        <f>SUM(G162:G164)</f>
        <v>0</v>
      </c>
      <c r="H161" s="21">
        <f>SUM(H162:H164)</f>
        <v>0</v>
      </c>
      <c r="I161" s="21">
        <f>SUM(I162:I164)</f>
        <v>0</v>
      </c>
      <c r="J161" s="37" t="s">
        <v>480</v>
      </c>
      <c r="K161" s="41" t="s">
        <v>581</v>
      </c>
    </row>
    <row r="162" spans="1:11" ht="13.5" customHeight="1" outlineLevel="2">
      <c r="A162" s="36"/>
      <c r="B162" s="65"/>
      <c r="C162" s="36"/>
      <c r="D162" s="24">
        <v>2018</v>
      </c>
      <c r="E162" s="21">
        <f t="shared" si="17"/>
        <v>4000</v>
      </c>
      <c r="F162" s="21">
        <v>4000</v>
      </c>
      <c r="G162" s="21">
        <v>0</v>
      </c>
      <c r="H162" s="21">
        <v>0</v>
      </c>
      <c r="I162" s="21">
        <v>0</v>
      </c>
      <c r="J162" s="37"/>
      <c r="K162" s="42"/>
    </row>
    <row r="163" spans="1:11" ht="13.5" customHeight="1" outlineLevel="2">
      <c r="A163" s="36"/>
      <c r="B163" s="65"/>
      <c r="C163" s="36"/>
      <c r="D163" s="24">
        <v>2019</v>
      </c>
      <c r="E163" s="21">
        <f t="shared" si="17"/>
        <v>3600</v>
      </c>
      <c r="F163" s="21">
        <v>3600</v>
      </c>
      <c r="G163" s="21">
        <v>0</v>
      </c>
      <c r="H163" s="27">
        <v>0</v>
      </c>
      <c r="I163" s="27">
        <v>0</v>
      </c>
      <c r="J163" s="37"/>
      <c r="K163" s="42"/>
    </row>
    <row r="164" spans="1:11" ht="36" customHeight="1" outlineLevel="2">
      <c r="A164" s="36"/>
      <c r="B164" s="65"/>
      <c r="C164" s="36"/>
      <c r="D164" s="24">
        <v>2020</v>
      </c>
      <c r="E164" s="21">
        <f t="shared" si="17"/>
        <v>3600</v>
      </c>
      <c r="F164" s="21">
        <v>3600</v>
      </c>
      <c r="G164" s="21">
        <v>0</v>
      </c>
      <c r="H164" s="21">
        <v>0</v>
      </c>
      <c r="I164" s="21">
        <v>0</v>
      </c>
      <c r="J164" s="37"/>
      <c r="K164" s="43"/>
    </row>
    <row r="165" spans="1:11" ht="15" customHeight="1" outlineLevel="2">
      <c r="A165" s="36" t="s">
        <v>76</v>
      </c>
      <c r="B165" s="65" t="s">
        <v>343</v>
      </c>
      <c r="C165" s="36" t="s">
        <v>193</v>
      </c>
      <c r="D165" s="24" t="s">
        <v>32</v>
      </c>
      <c r="E165" s="21">
        <f t="shared" si="17"/>
        <v>1000</v>
      </c>
      <c r="F165" s="21">
        <f>SUM(F166:F168)</f>
        <v>1000</v>
      </c>
      <c r="G165" s="21">
        <f>SUM(G166:G168)</f>
        <v>0</v>
      </c>
      <c r="H165" s="21">
        <f>SUM(H166:H168)</f>
        <v>0</v>
      </c>
      <c r="I165" s="21">
        <f>SUM(I166:I168)</f>
        <v>0</v>
      </c>
      <c r="J165" s="37" t="s">
        <v>445</v>
      </c>
      <c r="K165" s="41" t="s">
        <v>581</v>
      </c>
    </row>
    <row r="166" spans="1:11" ht="15" customHeight="1" outlineLevel="2">
      <c r="A166" s="36"/>
      <c r="B166" s="65"/>
      <c r="C166" s="36"/>
      <c r="D166" s="24">
        <v>2018</v>
      </c>
      <c r="E166" s="21">
        <f t="shared" si="17"/>
        <v>1000</v>
      </c>
      <c r="F166" s="21">
        <v>1000</v>
      </c>
      <c r="G166" s="21">
        <v>0</v>
      </c>
      <c r="H166" s="21">
        <v>0</v>
      </c>
      <c r="I166" s="21">
        <v>0</v>
      </c>
      <c r="J166" s="37"/>
      <c r="K166" s="42"/>
    </row>
    <row r="167" spans="1:11" ht="15" customHeight="1" outlineLevel="2">
      <c r="A167" s="36"/>
      <c r="B167" s="65"/>
      <c r="C167" s="36"/>
      <c r="D167" s="24">
        <v>2019</v>
      </c>
      <c r="E167" s="21">
        <f t="shared" si="17"/>
        <v>0</v>
      </c>
      <c r="F167" s="21">
        <v>0</v>
      </c>
      <c r="G167" s="21">
        <v>0</v>
      </c>
      <c r="H167" s="21">
        <v>0</v>
      </c>
      <c r="I167" s="21">
        <v>0</v>
      </c>
      <c r="J167" s="37"/>
      <c r="K167" s="42"/>
    </row>
    <row r="168" spans="1:11" ht="39.75" customHeight="1" outlineLevel="2">
      <c r="A168" s="36"/>
      <c r="B168" s="65"/>
      <c r="C168" s="36"/>
      <c r="D168" s="24">
        <v>2020</v>
      </c>
      <c r="E168" s="21">
        <f t="shared" si="17"/>
        <v>0</v>
      </c>
      <c r="F168" s="21">
        <v>0</v>
      </c>
      <c r="G168" s="21">
        <v>0</v>
      </c>
      <c r="H168" s="21">
        <v>0</v>
      </c>
      <c r="I168" s="21">
        <v>0</v>
      </c>
      <c r="J168" s="37"/>
      <c r="K168" s="43"/>
    </row>
    <row r="169" spans="1:11" ht="15" customHeight="1" outlineLevel="2">
      <c r="A169" s="36" t="s">
        <v>344</v>
      </c>
      <c r="B169" s="65" t="s">
        <v>73</v>
      </c>
      <c r="C169" s="36" t="s">
        <v>388</v>
      </c>
      <c r="D169" s="24" t="s">
        <v>32</v>
      </c>
      <c r="E169" s="21">
        <f t="shared" si="17"/>
        <v>20015.599999999999</v>
      </c>
      <c r="F169" s="21">
        <f>SUM(F170:F172)</f>
        <v>20015.599999999999</v>
      </c>
      <c r="G169" s="21">
        <f>SUM(G170:G172)</f>
        <v>0</v>
      </c>
      <c r="H169" s="21">
        <f>SUM(H170:H172)</f>
        <v>0</v>
      </c>
      <c r="I169" s="21">
        <f>SUM(I170:I172)</f>
        <v>0</v>
      </c>
      <c r="J169" s="37" t="s">
        <v>552</v>
      </c>
      <c r="K169" s="41" t="s">
        <v>583</v>
      </c>
    </row>
    <row r="170" spans="1:11" ht="15" customHeight="1" outlineLevel="2">
      <c r="A170" s="36"/>
      <c r="B170" s="65"/>
      <c r="C170" s="36"/>
      <c r="D170" s="24">
        <v>2018</v>
      </c>
      <c r="E170" s="21">
        <f t="shared" si="17"/>
        <v>6675.1</v>
      </c>
      <c r="F170" s="21">
        <v>6675.1</v>
      </c>
      <c r="G170" s="21">
        <v>0</v>
      </c>
      <c r="H170" s="21">
        <v>0</v>
      </c>
      <c r="I170" s="21">
        <v>0</v>
      </c>
      <c r="J170" s="37"/>
      <c r="K170" s="42"/>
    </row>
    <row r="171" spans="1:11" ht="15" customHeight="1" outlineLevel="2">
      <c r="A171" s="36"/>
      <c r="B171" s="65"/>
      <c r="C171" s="36"/>
      <c r="D171" s="24">
        <v>2019</v>
      </c>
      <c r="E171" s="21">
        <f>F171</f>
        <v>7741.7</v>
      </c>
      <c r="F171" s="21">
        <v>7741.7</v>
      </c>
      <c r="G171" s="21">
        <v>0</v>
      </c>
      <c r="H171" s="21">
        <v>0</v>
      </c>
      <c r="I171" s="21">
        <v>0</v>
      </c>
      <c r="J171" s="37"/>
      <c r="K171" s="42"/>
    </row>
    <row r="172" spans="1:11" ht="51" customHeight="1" outlineLevel="2">
      <c r="A172" s="36"/>
      <c r="B172" s="65"/>
      <c r="C172" s="36"/>
      <c r="D172" s="24">
        <v>2020</v>
      </c>
      <c r="E172" s="21">
        <v>5598.8</v>
      </c>
      <c r="F172" s="21">
        <v>5598.8</v>
      </c>
      <c r="G172" s="21">
        <v>0</v>
      </c>
      <c r="H172" s="21">
        <v>0</v>
      </c>
      <c r="I172" s="21">
        <v>0</v>
      </c>
      <c r="J172" s="37"/>
      <c r="K172" s="43"/>
    </row>
    <row r="173" spans="1:11" ht="15" customHeight="1" outlineLevel="2">
      <c r="A173" s="36" t="s">
        <v>74</v>
      </c>
      <c r="B173" s="65" t="s">
        <v>342</v>
      </c>
      <c r="C173" s="36" t="s">
        <v>217</v>
      </c>
      <c r="D173" s="24" t="s">
        <v>32</v>
      </c>
      <c r="E173" s="21">
        <f t="shared" ref="E173:E186" si="21">SUM(F173:I173)</f>
        <v>6764.4</v>
      </c>
      <c r="F173" s="21">
        <f>SUM(F174:F176)</f>
        <v>1961.7</v>
      </c>
      <c r="G173" s="21">
        <f>SUM(G174:G176)</f>
        <v>4802.7</v>
      </c>
      <c r="H173" s="21">
        <f>SUM(H174:H176)</f>
        <v>0</v>
      </c>
      <c r="I173" s="21">
        <f>SUM(I174:I176)</f>
        <v>0</v>
      </c>
      <c r="J173" s="37" t="s">
        <v>522</v>
      </c>
      <c r="K173" s="41" t="s">
        <v>583</v>
      </c>
    </row>
    <row r="174" spans="1:11" ht="15" customHeight="1" outlineLevel="2">
      <c r="A174" s="36"/>
      <c r="B174" s="65"/>
      <c r="C174" s="36"/>
      <c r="D174" s="24">
        <v>2018</v>
      </c>
      <c r="E174" s="21">
        <f t="shared" si="21"/>
        <v>6764.4</v>
      </c>
      <c r="F174" s="21">
        <v>1961.7</v>
      </c>
      <c r="G174" s="21">
        <v>4802.7</v>
      </c>
      <c r="H174" s="21">
        <v>0</v>
      </c>
      <c r="I174" s="21">
        <v>0</v>
      </c>
      <c r="J174" s="37"/>
      <c r="K174" s="42"/>
    </row>
    <row r="175" spans="1:11" ht="15" customHeight="1" outlineLevel="2">
      <c r="A175" s="36"/>
      <c r="B175" s="65"/>
      <c r="C175" s="36"/>
      <c r="D175" s="24">
        <v>2019</v>
      </c>
      <c r="E175" s="21">
        <f t="shared" si="21"/>
        <v>0</v>
      </c>
      <c r="F175" s="21">
        <v>0</v>
      </c>
      <c r="G175" s="21">
        <v>0</v>
      </c>
      <c r="H175" s="27">
        <v>0</v>
      </c>
      <c r="I175" s="27">
        <v>0</v>
      </c>
      <c r="J175" s="37"/>
      <c r="K175" s="42"/>
    </row>
    <row r="176" spans="1:11" ht="71.25" customHeight="1" outlineLevel="2">
      <c r="A176" s="36"/>
      <c r="B176" s="65"/>
      <c r="C176" s="36"/>
      <c r="D176" s="24">
        <v>2020</v>
      </c>
      <c r="E176" s="21">
        <f t="shared" si="21"/>
        <v>0</v>
      </c>
      <c r="F176" s="21">
        <v>0</v>
      </c>
      <c r="G176" s="21">
        <v>0</v>
      </c>
      <c r="H176" s="21">
        <v>0</v>
      </c>
      <c r="I176" s="21">
        <v>0</v>
      </c>
      <c r="J176" s="37"/>
      <c r="K176" s="43"/>
    </row>
    <row r="177" spans="1:11" ht="14.45" customHeight="1" outlineLevel="1">
      <c r="A177" s="36" t="s">
        <v>72</v>
      </c>
      <c r="B177" s="65" t="s">
        <v>71</v>
      </c>
      <c r="C177" s="36" t="s">
        <v>113</v>
      </c>
      <c r="D177" s="24" t="s">
        <v>32</v>
      </c>
      <c r="E177" s="21">
        <f t="shared" si="21"/>
        <v>30278.454599999997</v>
      </c>
      <c r="F177" s="21">
        <f>SUM(F178:F180)</f>
        <v>22115.354599999999</v>
      </c>
      <c r="G177" s="21">
        <f>SUM(G178:G180)</f>
        <v>8163.1</v>
      </c>
      <c r="H177" s="21">
        <f>SUM(H178:H180)</f>
        <v>0</v>
      </c>
      <c r="I177" s="21">
        <f>SUM(I178:I180)</f>
        <v>0</v>
      </c>
      <c r="J177" s="37" t="s">
        <v>488</v>
      </c>
      <c r="K177" s="41" t="s">
        <v>584</v>
      </c>
    </row>
    <row r="178" spans="1:11" ht="14.45" customHeight="1" outlineLevel="1">
      <c r="A178" s="36"/>
      <c r="B178" s="65"/>
      <c r="C178" s="36"/>
      <c r="D178" s="24">
        <v>2018</v>
      </c>
      <c r="E178" s="21">
        <f t="shared" si="21"/>
        <v>16899.7</v>
      </c>
      <c r="F178" s="21">
        <f>F182+F186+F190</f>
        <v>8736.6</v>
      </c>
      <c r="G178" s="21">
        <f t="shared" ref="G178:I180" si="22">G182+G186</f>
        <v>8163.1</v>
      </c>
      <c r="H178" s="21">
        <f t="shared" si="22"/>
        <v>0</v>
      </c>
      <c r="I178" s="21">
        <f t="shared" si="22"/>
        <v>0</v>
      </c>
      <c r="J178" s="37"/>
      <c r="K178" s="42"/>
    </row>
    <row r="179" spans="1:11" ht="14.45" customHeight="1" outlineLevel="1">
      <c r="A179" s="36"/>
      <c r="B179" s="65"/>
      <c r="C179" s="36"/>
      <c r="D179" s="24">
        <v>2019</v>
      </c>
      <c r="E179" s="21">
        <f t="shared" si="21"/>
        <v>3828.7546000000002</v>
      </c>
      <c r="F179" s="21">
        <f>F183+F187+F191</f>
        <v>3828.7546000000002</v>
      </c>
      <c r="G179" s="21">
        <f t="shared" si="22"/>
        <v>0</v>
      </c>
      <c r="H179" s="21">
        <f t="shared" si="22"/>
        <v>0</v>
      </c>
      <c r="I179" s="21">
        <f t="shared" si="22"/>
        <v>0</v>
      </c>
      <c r="J179" s="37"/>
      <c r="K179" s="42"/>
    </row>
    <row r="180" spans="1:11" ht="43.5" customHeight="1" outlineLevel="1">
      <c r="A180" s="36"/>
      <c r="B180" s="65"/>
      <c r="C180" s="36"/>
      <c r="D180" s="24">
        <v>2020</v>
      </c>
      <c r="E180" s="21">
        <f t="shared" si="21"/>
        <v>9550</v>
      </c>
      <c r="F180" s="21">
        <f>F184+F188+F192</f>
        <v>9550</v>
      </c>
      <c r="G180" s="21">
        <f t="shared" si="22"/>
        <v>0</v>
      </c>
      <c r="H180" s="21">
        <f t="shared" si="22"/>
        <v>0</v>
      </c>
      <c r="I180" s="21">
        <f t="shared" si="22"/>
        <v>0</v>
      </c>
      <c r="J180" s="37"/>
      <c r="K180" s="43"/>
    </row>
    <row r="181" spans="1:11" ht="14.25" customHeight="1" outlineLevel="2">
      <c r="A181" s="36" t="s">
        <v>70</v>
      </c>
      <c r="B181" s="65" t="s">
        <v>69</v>
      </c>
      <c r="C181" s="36" t="s">
        <v>193</v>
      </c>
      <c r="D181" s="24" t="s">
        <v>32</v>
      </c>
      <c r="E181" s="21">
        <f t="shared" si="21"/>
        <v>14099.7</v>
      </c>
      <c r="F181" s="21">
        <f>SUM(F182:F184)</f>
        <v>5936.6</v>
      </c>
      <c r="G181" s="21">
        <f>SUM(G182:G184)</f>
        <v>8163.1</v>
      </c>
      <c r="H181" s="21">
        <f>SUM(H182:H184)</f>
        <v>0</v>
      </c>
      <c r="I181" s="21">
        <f>SUM(I182:I184)</f>
        <v>0</v>
      </c>
      <c r="J181" s="37" t="s">
        <v>523</v>
      </c>
      <c r="K181" s="41" t="s">
        <v>581</v>
      </c>
    </row>
    <row r="182" spans="1:11" ht="14.45" customHeight="1" outlineLevel="2">
      <c r="A182" s="36"/>
      <c r="B182" s="65"/>
      <c r="C182" s="36"/>
      <c r="D182" s="24">
        <v>2018</v>
      </c>
      <c r="E182" s="21">
        <f t="shared" si="21"/>
        <v>14099.7</v>
      </c>
      <c r="F182" s="21">
        <v>5936.6</v>
      </c>
      <c r="G182" s="21">
        <v>8163.1</v>
      </c>
      <c r="H182" s="21">
        <v>0</v>
      </c>
      <c r="I182" s="21">
        <v>0</v>
      </c>
      <c r="J182" s="37"/>
      <c r="K182" s="42"/>
    </row>
    <row r="183" spans="1:11" ht="14.45" customHeight="1" outlineLevel="2">
      <c r="A183" s="36"/>
      <c r="B183" s="65"/>
      <c r="C183" s="36"/>
      <c r="D183" s="24">
        <v>2019</v>
      </c>
      <c r="E183" s="21">
        <f t="shared" si="21"/>
        <v>0</v>
      </c>
      <c r="F183" s="21">
        <v>0</v>
      </c>
      <c r="G183" s="21">
        <v>0</v>
      </c>
      <c r="H183" s="21">
        <v>0</v>
      </c>
      <c r="I183" s="21">
        <v>0</v>
      </c>
      <c r="J183" s="37"/>
      <c r="K183" s="42"/>
    </row>
    <row r="184" spans="1:11" ht="14.45" customHeight="1" outlineLevel="2">
      <c r="A184" s="36"/>
      <c r="B184" s="65"/>
      <c r="C184" s="36"/>
      <c r="D184" s="24">
        <v>2020</v>
      </c>
      <c r="E184" s="21">
        <f t="shared" si="21"/>
        <v>0</v>
      </c>
      <c r="F184" s="21">
        <v>0</v>
      </c>
      <c r="G184" s="21">
        <v>0</v>
      </c>
      <c r="H184" s="21">
        <v>0</v>
      </c>
      <c r="I184" s="21">
        <v>0</v>
      </c>
      <c r="J184" s="37"/>
      <c r="K184" s="43"/>
    </row>
    <row r="185" spans="1:11" s="8" customFormat="1" ht="15.75" customHeight="1" outlineLevel="2">
      <c r="A185" s="70" t="s">
        <v>68</v>
      </c>
      <c r="B185" s="71" t="s">
        <v>469</v>
      </c>
      <c r="C185" s="34" t="s">
        <v>113</v>
      </c>
      <c r="D185" s="24" t="s">
        <v>32</v>
      </c>
      <c r="E185" s="21">
        <f t="shared" si="21"/>
        <v>3508.7</v>
      </c>
      <c r="F185" s="21">
        <f>SUM(F186:F188)</f>
        <v>3508.7</v>
      </c>
      <c r="G185" s="21">
        <f>SUM(G186:G188)</f>
        <v>0</v>
      </c>
      <c r="H185" s="21">
        <f>SUM(H186:H188)</f>
        <v>0</v>
      </c>
      <c r="I185" s="21">
        <f>SUM(I186:I188)</f>
        <v>0</v>
      </c>
      <c r="J185" s="72" t="s">
        <v>559</v>
      </c>
      <c r="K185" s="73" t="s">
        <v>582</v>
      </c>
    </row>
    <row r="186" spans="1:11" s="8" customFormat="1" ht="14.45" customHeight="1" outlineLevel="2">
      <c r="A186" s="70"/>
      <c r="B186" s="71"/>
      <c r="C186" s="34"/>
      <c r="D186" s="24">
        <v>2018</v>
      </c>
      <c r="E186" s="21">
        <f t="shared" si="21"/>
        <v>1500</v>
      </c>
      <c r="F186" s="21">
        <v>1500</v>
      </c>
      <c r="G186" s="21">
        <v>0</v>
      </c>
      <c r="H186" s="21">
        <v>0</v>
      </c>
      <c r="I186" s="21">
        <v>0</v>
      </c>
      <c r="J186" s="72"/>
      <c r="K186" s="74"/>
    </row>
    <row r="187" spans="1:11" s="8" customFormat="1" ht="14.45" customHeight="1" outlineLevel="2">
      <c r="A187" s="70"/>
      <c r="B187" s="71"/>
      <c r="C187" s="34"/>
      <c r="D187" s="24">
        <v>2019</v>
      </c>
      <c r="E187" s="19">
        <f>SUM(F187:I187)</f>
        <v>908.7</v>
      </c>
      <c r="F187" s="19">
        <v>908.7</v>
      </c>
      <c r="G187" s="2">
        <v>0</v>
      </c>
      <c r="H187" s="2">
        <v>0</v>
      </c>
      <c r="I187" s="2">
        <v>0</v>
      </c>
      <c r="J187" s="72"/>
      <c r="K187" s="74"/>
    </row>
    <row r="188" spans="1:11" s="8" customFormat="1" ht="26.25" customHeight="1" outlineLevel="2">
      <c r="A188" s="70"/>
      <c r="B188" s="71"/>
      <c r="C188" s="34"/>
      <c r="D188" s="24">
        <v>2020</v>
      </c>
      <c r="E188" s="19">
        <f>F188</f>
        <v>1100</v>
      </c>
      <c r="F188" s="19">
        <v>1100</v>
      </c>
      <c r="G188" s="16">
        <v>0</v>
      </c>
      <c r="H188" s="16">
        <v>0</v>
      </c>
      <c r="I188" s="16">
        <v>0</v>
      </c>
      <c r="J188" s="72"/>
      <c r="K188" s="75"/>
    </row>
    <row r="189" spans="1:11" s="8" customFormat="1" ht="14.25" customHeight="1" outlineLevel="2">
      <c r="A189" s="70" t="s">
        <v>67</v>
      </c>
      <c r="B189" s="76" t="s">
        <v>465</v>
      </c>
      <c r="C189" s="70" t="s">
        <v>389</v>
      </c>
      <c r="D189" s="24" t="s">
        <v>32</v>
      </c>
      <c r="E189" s="21">
        <f t="shared" ref="E189:E195" si="23">SUM(F189:I189)</f>
        <v>12670.054599999999</v>
      </c>
      <c r="F189" s="21">
        <f>SUM(F190:F192)</f>
        <v>12670.054599999999</v>
      </c>
      <c r="G189" s="21">
        <f>SUM(G190:G192)</f>
        <v>0</v>
      </c>
      <c r="H189" s="21">
        <f>SUM(H190:H192)</f>
        <v>0</v>
      </c>
      <c r="I189" s="21">
        <f>SUM(I190:I192)</f>
        <v>0</v>
      </c>
      <c r="J189" s="72" t="s">
        <v>450</v>
      </c>
      <c r="K189" s="73" t="s">
        <v>585</v>
      </c>
    </row>
    <row r="190" spans="1:11" s="8" customFormat="1" ht="14.25" customHeight="1" outlineLevel="2">
      <c r="A190" s="70"/>
      <c r="B190" s="77"/>
      <c r="C190" s="70"/>
      <c r="D190" s="24">
        <v>2018</v>
      </c>
      <c r="E190" s="21">
        <f t="shared" si="23"/>
        <v>1300</v>
      </c>
      <c r="F190" s="19">
        <v>1300</v>
      </c>
      <c r="G190" s="21">
        <v>0</v>
      </c>
      <c r="H190" s="21">
        <v>0</v>
      </c>
      <c r="I190" s="21">
        <v>0</v>
      </c>
      <c r="J190" s="72"/>
      <c r="K190" s="74"/>
    </row>
    <row r="191" spans="1:11" s="8" customFormat="1" ht="14.25" customHeight="1" outlineLevel="2">
      <c r="A191" s="70"/>
      <c r="B191" s="77"/>
      <c r="C191" s="70"/>
      <c r="D191" s="24">
        <v>2019</v>
      </c>
      <c r="E191" s="21">
        <f>SUM(F191:I191)</f>
        <v>2920.0545999999999</v>
      </c>
      <c r="F191" s="21">
        <v>2920.0545999999999</v>
      </c>
      <c r="G191" s="2">
        <v>0</v>
      </c>
      <c r="H191" s="2">
        <v>0</v>
      </c>
      <c r="I191" s="2">
        <v>0</v>
      </c>
      <c r="J191" s="72"/>
      <c r="K191" s="74"/>
    </row>
    <row r="192" spans="1:11" s="8" customFormat="1" ht="37.5" customHeight="1" outlineLevel="2">
      <c r="A192" s="70"/>
      <c r="B192" s="78"/>
      <c r="C192" s="70"/>
      <c r="D192" s="24">
        <v>2020</v>
      </c>
      <c r="E192" s="21">
        <f>SUM(F192:I192)</f>
        <v>8450</v>
      </c>
      <c r="F192" s="21">
        <v>8450</v>
      </c>
      <c r="G192" s="17">
        <v>0</v>
      </c>
      <c r="H192" s="17">
        <v>0</v>
      </c>
      <c r="I192" s="17">
        <v>0</v>
      </c>
      <c r="J192" s="72"/>
      <c r="K192" s="75"/>
    </row>
    <row r="193" spans="1:12" ht="14.25" customHeight="1" outlineLevel="1">
      <c r="A193" s="36" t="s">
        <v>66</v>
      </c>
      <c r="B193" s="65" t="s">
        <v>65</v>
      </c>
      <c r="C193" s="36" t="s">
        <v>113</v>
      </c>
      <c r="D193" s="24" t="s">
        <v>32</v>
      </c>
      <c r="E193" s="21">
        <f t="shared" si="23"/>
        <v>11219.831709999999</v>
      </c>
      <c r="F193" s="21">
        <f>SUM(F194:F196)</f>
        <v>7875.3317100000004</v>
      </c>
      <c r="G193" s="21">
        <f>SUM(G194:G196)</f>
        <v>2715.2</v>
      </c>
      <c r="H193" s="21">
        <f>SUM(H194:H196)</f>
        <v>0</v>
      </c>
      <c r="I193" s="21">
        <f>SUM(I194:I196)</f>
        <v>629.29999999999995</v>
      </c>
      <c r="J193" s="37" t="s">
        <v>491</v>
      </c>
      <c r="K193" s="41" t="s">
        <v>586</v>
      </c>
    </row>
    <row r="194" spans="1:12" ht="14.25" customHeight="1" outlineLevel="1">
      <c r="A194" s="36"/>
      <c r="B194" s="65"/>
      <c r="C194" s="36"/>
      <c r="D194" s="24">
        <v>2018</v>
      </c>
      <c r="E194" s="21">
        <f t="shared" si="23"/>
        <v>5387.357</v>
      </c>
      <c r="F194" s="21">
        <f>F198+F202+F206+F210+F214+F218+F222+F226</f>
        <v>3014.5569999999998</v>
      </c>
      <c r="G194" s="21">
        <f>G198+G202+G206+G210+G214+G218+G222+G226</f>
        <v>2372.8000000000002</v>
      </c>
      <c r="H194" s="21">
        <f>H198+H202+H206+H210+H214+H218+H222+H226</f>
        <v>0</v>
      </c>
      <c r="I194" s="21">
        <f>I198+I202+I206+I210+I214+I218+I222+I226</f>
        <v>0</v>
      </c>
      <c r="J194" s="37"/>
      <c r="K194" s="42"/>
      <c r="L194" s="18">
        <f>F196-F228-F232</f>
        <v>2831.4</v>
      </c>
    </row>
    <row r="195" spans="1:12" ht="14.25" customHeight="1" outlineLevel="1">
      <c r="A195" s="36"/>
      <c r="B195" s="65"/>
      <c r="C195" s="36"/>
      <c r="D195" s="24">
        <v>2019</v>
      </c>
      <c r="E195" s="21">
        <f t="shared" si="23"/>
        <v>1935.8147100000001</v>
      </c>
      <c r="F195" s="21">
        <f>F199+F203+F207+F211+F215+F219+F223+F227+F231</f>
        <v>1588.21471</v>
      </c>
      <c r="G195" s="21">
        <f t="shared" ref="F195:I196" si="24">G199+G203+G207+G211+G215+G219+G223+G227+G231</f>
        <v>171.2</v>
      </c>
      <c r="H195" s="21">
        <f t="shared" si="24"/>
        <v>0</v>
      </c>
      <c r="I195" s="21">
        <f t="shared" si="24"/>
        <v>176.4</v>
      </c>
      <c r="J195" s="37"/>
      <c r="K195" s="42"/>
    </row>
    <row r="196" spans="1:12" ht="145.5" customHeight="1" outlineLevel="1">
      <c r="A196" s="36"/>
      <c r="B196" s="65"/>
      <c r="C196" s="36"/>
      <c r="D196" s="24">
        <v>2020</v>
      </c>
      <c r="E196" s="21">
        <f t="shared" ref="E196:E221" si="25">SUM(F196:I196)</f>
        <v>3896.66</v>
      </c>
      <c r="F196" s="21">
        <f t="shared" si="24"/>
        <v>3272.56</v>
      </c>
      <c r="G196" s="21">
        <f t="shared" si="24"/>
        <v>171.2</v>
      </c>
      <c r="H196" s="21">
        <f t="shared" si="24"/>
        <v>0</v>
      </c>
      <c r="I196" s="21">
        <f t="shared" si="24"/>
        <v>452.9</v>
      </c>
      <c r="J196" s="37"/>
      <c r="K196" s="43"/>
    </row>
    <row r="197" spans="1:12" ht="15" customHeight="1" outlineLevel="2">
      <c r="A197" s="36" t="s">
        <v>341</v>
      </c>
      <c r="B197" s="37" t="s">
        <v>340</v>
      </c>
      <c r="C197" s="36" t="s">
        <v>543</v>
      </c>
      <c r="D197" s="24" t="s">
        <v>32</v>
      </c>
      <c r="E197" s="21">
        <f t="shared" si="25"/>
        <v>950</v>
      </c>
      <c r="F197" s="21">
        <f>SUM(F198:F200)</f>
        <v>950</v>
      </c>
      <c r="G197" s="21">
        <f>SUM(G198:G200)</f>
        <v>0</v>
      </c>
      <c r="H197" s="21">
        <f>SUM(H198:H200)</f>
        <v>0</v>
      </c>
      <c r="I197" s="21">
        <f>SUM(I198:I200)</f>
        <v>0</v>
      </c>
      <c r="J197" s="37" t="s">
        <v>544</v>
      </c>
      <c r="K197" s="41" t="s">
        <v>583</v>
      </c>
    </row>
    <row r="198" spans="1:12" ht="15" customHeight="1" outlineLevel="2">
      <c r="A198" s="36"/>
      <c r="B198" s="37"/>
      <c r="C198" s="36"/>
      <c r="D198" s="24">
        <v>2018</v>
      </c>
      <c r="E198" s="21">
        <f t="shared" si="25"/>
        <v>500</v>
      </c>
      <c r="F198" s="21">
        <v>500</v>
      </c>
      <c r="G198" s="21">
        <v>0</v>
      </c>
      <c r="H198" s="21">
        <v>0</v>
      </c>
      <c r="I198" s="21">
        <v>0</v>
      </c>
      <c r="J198" s="37"/>
      <c r="K198" s="42"/>
    </row>
    <row r="199" spans="1:12" ht="15" customHeight="1" outlineLevel="2">
      <c r="A199" s="36"/>
      <c r="B199" s="37"/>
      <c r="C199" s="36"/>
      <c r="D199" s="24">
        <v>2019</v>
      </c>
      <c r="E199" s="21">
        <f t="shared" si="25"/>
        <v>0</v>
      </c>
      <c r="F199" s="21">
        <v>0</v>
      </c>
      <c r="G199" s="21">
        <v>0</v>
      </c>
      <c r="H199" s="21">
        <v>0</v>
      </c>
      <c r="I199" s="21">
        <v>0</v>
      </c>
      <c r="J199" s="37"/>
      <c r="K199" s="42"/>
    </row>
    <row r="200" spans="1:12" ht="44.25" customHeight="1" outlineLevel="2">
      <c r="A200" s="36"/>
      <c r="B200" s="37"/>
      <c r="C200" s="36"/>
      <c r="D200" s="24">
        <v>2020</v>
      </c>
      <c r="E200" s="21">
        <f t="shared" si="25"/>
        <v>450</v>
      </c>
      <c r="F200" s="21">
        <v>450</v>
      </c>
      <c r="G200" s="21">
        <v>0</v>
      </c>
      <c r="H200" s="21">
        <v>0</v>
      </c>
      <c r="I200" s="21">
        <v>0</v>
      </c>
      <c r="J200" s="37"/>
      <c r="K200" s="43"/>
    </row>
    <row r="201" spans="1:12" ht="14.25" customHeight="1" outlineLevel="2">
      <c r="A201" s="36" t="s">
        <v>339</v>
      </c>
      <c r="B201" s="37" t="s">
        <v>456</v>
      </c>
      <c r="C201" s="36" t="s">
        <v>113</v>
      </c>
      <c r="D201" s="24" t="s">
        <v>32</v>
      </c>
      <c r="E201" s="21">
        <f t="shared" si="25"/>
        <v>2933.7339500000003</v>
      </c>
      <c r="F201" s="21">
        <f>SUM(F202:F204)</f>
        <v>2933.7339500000003</v>
      </c>
      <c r="G201" s="21">
        <f>SUM(G202:G204)</f>
        <v>0</v>
      </c>
      <c r="H201" s="21">
        <f>SUM(H202:H204)</f>
        <v>0</v>
      </c>
      <c r="I201" s="21">
        <f>SUM(I202:I204)</f>
        <v>0</v>
      </c>
      <c r="J201" s="37" t="s">
        <v>338</v>
      </c>
      <c r="K201" s="41" t="s">
        <v>583</v>
      </c>
    </row>
    <row r="202" spans="1:12" ht="14.25" customHeight="1" outlineLevel="2">
      <c r="A202" s="36"/>
      <c r="B202" s="37"/>
      <c r="C202" s="36"/>
      <c r="D202" s="24">
        <v>2018</v>
      </c>
      <c r="E202" s="21">
        <f>SUM(F202:I202)</f>
        <v>1117.307</v>
      </c>
      <c r="F202" s="21">
        <v>1117.307</v>
      </c>
      <c r="G202" s="21">
        <v>0</v>
      </c>
      <c r="H202" s="21">
        <v>0</v>
      </c>
      <c r="I202" s="21">
        <v>0</v>
      </c>
      <c r="J202" s="37"/>
      <c r="K202" s="42"/>
    </row>
    <row r="203" spans="1:12" ht="14.25" customHeight="1" outlineLevel="2">
      <c r="A203" s="36"/>
      <c r="B203" s="37"/>
      <c r="C203" s="36"/>
      <c r="D203" s="24">
        <v>2019</v>
      </c>
      <c r="E203" s="21">
        <f>SUM(F203:I203)</f>
        <v>795.02695000000006</v>
      </c>
      <c r="F203" s="21">
        <v>795.02695000000006</v>
      </c>
      <c r="G203" s="21">
        <v>0</v>
      </c>
      <c r="H203" s="21">
        <v>0</v>
      </c>
      <c r="I203" s="21">
        <v>0</v>
      </c>
      <c r="J203" s="37"/>
      <c r="K203" s="42"/>
    </row>
    <row r="204" spans="1:12" ht="51" customHeight="1" outlineLevel="2">
      <c r="A204" s="36"/>
      <c r="B204" s="37"/>
      <c r="C204" s="36"/>
      <c r="D204" s="24">
        <v>2020</v>
      </c>
      <c r="E204" s="21">
        <v>1021.4</v>
      </c>
      <c r="F204" s="21">
        <v>1021.4</v>
      </c>
      <c r="G204" s="21">
        <v>0</v>
      </c>
      <c r="H204" s="21">
        <v>0</v>
      </c>
      <c r="I204" s="21">
        <v>0</v>
      </c>
      <c r="J204" s="37"/>
      <c r="K204" s="43"/>
    </row>
    <row r="205" spans="1:12" ht="15.75" customHeight="1" outlineLevel="2">
      <c r="A205" s="36" t="s">
        <v>64</v>
      </c>
      <c r="B205" s="37" t="s">
        <v>63</v>
      </c>
      <c r="C205" s="36" t="s">
        <v>113</v>
      </c>
      <c r="D205" s="24" t="s">
        <v>32</v>
      </c>
      <c r="E205" s="21">
        <f t="shared" si="25"/>
        <v>1278.25</v>
      </c>
      <c r="F205" s="21">
        <f>SUM(F206:F208)</f>
        <v>1278.25</v>
      </c>
      <c r="G205" s="21">
        <f>SUM(G206:G208)</f>
        <v>0</v>
      </c>
      <c r="H205" s="21">
        <f>SUM(H206:H208)</f>
        <v>0</v>
      </c>
      <c r="I205" s="21">
        <f>SUM(I206:I208)</f>
        <v>0</v>
      </c>
      <c r="J205" s="38" t="s">
        <v>538</v>
      </c>
      <c r="K205" s="41" t="s">
        <v>587</v>
      </c>
    </row>
    <row r="206" spans="1:12" ht="15.75" customHeight="1" outlineLevel="2">
      <c r="A206" s="36"/>
      <c r="B206" s="37"/>
      <c r="C206" s="36"/>
      <c r="D206" s="24">
        <v>2018</v>
      </c>
      <c r="E206" s="21">
        <f t="shared" si="25"/>
        <v>98.25</v>
      </c>
      <c r="F206" s="21">
        <v>98.25</v>
      </c>
      <c r="G206" s="21">
        <v>0</v>
      </c>
      <c r="H206" s="21">
        <v>0</v>
      </c>
      <c r="I206" s="21">
        <v>0</v>
      </c>
      <c r="J206" s="39"/>
      <c r="K206" s="42"/>
    </row>
    <row r="207" spans="1:12" ht="15.75" customHeight="1" outlineLevel="2">
      <c r="A207" s="36"/>
      <c r="B207" s="37"/>
      <c r="C207" s="36"/>
      <c r="D207" s="24">
        <v>2019</v>
      </c>
      <c r="E207" s="21">
        <f t="shared" si="25"/>
        <v>90</v>
      </c>
      <c r="F207" s="21">
        <v>90</v>
      </c>
      <c r="G207" s="21">
        <v>0</v>
      </c>
      <c r="H207" s="21">
        <v>0</v>
      </c>
      <c r="I207" s="21">
        <v>0</v>
      </c>
      <c r="J207" s="39"/>
      <c r="K207" s="42"/>
    </row>
    <row r="208" spans="1:12" ht="33" customHeight="1" outlineLevel="2">
      <c r="A208" s="36"/>
      <c r="B208" s="37"/>
      <c r="C208" s="36"/>
      <c r="D208" s="24">
        <v>2020</v>
      </c>
      <c r="E208" s="21">
        <f t="shared" si="25"/>
        <v>1090</v>
      </c>
      <c r="F208" s="21">
        <v>1090</v>
      </c>
      <c r="G208" s="21">
        <v>0</v>
      </c>
      <c r="H208" s="21">
        <v>0</v>
      </c>
      <c r="I208" s="21">
        <v>0</v>
      </c>
      <c r="J208" s="40"/>
      <c r="K208" s="43"/>
    </row>
    <row r="209" spans="1:11" ht="16.5" customHeight="1" outlineLevel="2">
      <c r="A209" s="36" t="s">
        <v>337</v>
      </c>
      <c r="B209" s="37" t="s">
        <v>335</v>
      </c>
      <c r="C209" s="36" t="s">
        <v>113</v>
      </c>
      <c r="D209" s="24" t="s">
        <v>32</v>
      </c>
      <c r="E209" s="21">
        <f t="shared" si="25"/>
        <v>560</v>
      </c>
      <c r="F209" s="21">
        <f>SUM(F210:F212)</f>
        <v>560</v>
      </c>
      <c r="G209" s="21">
        <f>SUM(G210:G212)</f>
        <v>0</v>
      </c>
      <c r="H209" s="21">
        <f>SUM(H210:H212)</f>
        <v>0</v>
      </c>
      <c r="I209" s="21">
        <f>SUM(I210:I212)</f>
        <v>0</v>
      </c>
      <c r="J209" s="37" t="s">
        <v>478</v>
      </c>
      <c r="K209" s="41" t="s">
        <v>583</v>
      </c>
    </row>
    <row r="210" spans="1:11" ht="12.75" customHeight="1" outlineLevel="2">
      <c r="A210" s="36"/>
      <c r="B210" s="37"/>
      <c r="C210" s="36"/>
      <c r="D210" s="24">
        <v>2018</v>
      </c>
      <c r="E210" s="21">
        <f t="shared" si="25"/>
        <v>200</v>
      </c>
      <c r="F210" s="21">
        <v>200</v>
      </c>
      <c r="G210" s="21">
        <v>0</v>
      </c>
      <c r="H210" s="21">
        <v>0</v>
      </c>
      <c r="I210" s="21">
        <v>0</v>
      </c>
      <c r="J210" s="37"/>
      <c r="K210" s="42"/>
    </row>
    <row r="211" spans="1:11" ht="12.75" customHeight="1" outlineLevel="2">
      <c r="A211" s="36"/>
      <c r="B211" s="37"/>
      <c r="C211" s="36"/>
      <c r="D211" s="24">
        <v>2019</v>
      </c>
      <c r="E211" s="21">
        <f t="shared" si="25"/>
        <v>180</v>
      </c>
      <c r="F211" s="21">
        <v>180</v>
      </c>
      <c r="G211" s="21">
        <v>0</v>
      </c>
      <c r="H211" s="21">
        <v>0</v>
      </c>
      <c r="I211" s="21">
        <v>0</v>
      </c>
      <c r="J211" s="37"/>
      <c r="K211" s="42"/>
    </row>
    <row r="212" spans="1:11" ht="14.25" customHeight="1" outlineLevel="2">
      <c r="A212" s="36"/>
      <c r="B212" s="37"/>
      <c r="C212" s="36"/>
      <c r="D212" s="24">
        <v>2020</v>
      </c>
      <c r="E212" s="21">
        <f t="shared" si="25"/>
        <v>180</v>
      </c>
      <c r="F212" s="21">
        <v>180</v>
      </c>
      <c r="G212" s="21">
        <v>0</v>
      </c>
      <c r="H212" s="21">
        <v>0</v>
      </c>
      <c r="I212" s="21">
        <v>0</v>
      </c>
      <c r="J212" s="37"/>
      <c r="K212" s="43"/>
    </row>
    <row r="213" spans="1:11" s="4" customFormat="1" ht="11.25" customHeight="1" outlineLevel="2">
      <c r="A213" s="70" t="s">
        <v>336</v>
      </c>
      <c r="B213" s="71" t="s">
        <v>333</v>
      </c>
      <c r="C213" s="70" t="s">
        <v>113</v>
      </c>
      <c r="D213" s="24" t="s">
        <v>32</v>
      </c>
      <c r="E213" s="21">
        <f t="shared" si="25"/>
        <v>279</v>
      </c>
      <c r="F213" s="21">
        <f>SUM(F214:F216)</f>
        <v>279</v>
      </c>
      <c r="G213" s="21">
        <f>SUM(G214:G216)</f>
        <v>0</v>
      </c>
      <c r="H213" s="21">
        <f>SUM(H214:H216)</f>
        <v>0</v>
      </c>
      <c r="I213" s="21">
        <f>SUM(I214:I216)</f>
        <v>0</v>
      </c>
      <c r="J213" s="72" t="s">
        <v>332</v>
      </c>
      <c r="K213" s="73" t="s">
        <v>583</v>
      </c>
    </row>
    <row r="214" spans="1:11" s="4" customFormat="1" ht="12.75" customHeight="1" outlineLevel="2">
      <c r="A214" s="70"/>
      <c r="B214" s="71"/>
      <c r="C214" s="70"/>
      <c r="D214" s="24">
        <v>2018</v>
      </c>
      <c r="E214" s="21">
        <f t="shared" si="25"/>
        <v>99</v>
      </c>
      <c r="F214" s="21">
        <v>99</v>
      </c>
      <c r="G214" s="21">
        <v>0</v>
      </c>
      <c r="H214" s="21">
        <v>0</v>
      </c>
      <c r="I214" s="21">
        <v>0</v>
      </c>
      <c r="J214" s="72"/>
      <c r="K214" s="74"/>
    </row>
    <row r="215" spans="1:11" s="4" customFormat="1" ht="12.75" customHeight="1" outlineLevel="2">
      <c r="A215" s="70"/>
      <c r="B215" s="71"/>
      <c r="C215" s="70"/>
      <c r="D215" s="24">
        <v>2019</v>
      </c>
      <c r="E215" s="21">
        <f t="shared" si="25"/>
        <v>90</v>
      </c>
      <c r="F215" s="21">
        <v>90</v>
      </c>
      <c r="G215" s="16">
        <v>0</v>
      </c>
      <c r="H215" s="16">
        <v>0</v>
      </c>
      <c r="I215" s="16">
        <v>0</v>
      </c>
      <c r="J215" s="72"/>
      <c r="K215" s="74"/>
    </row>
    <row r="216" spans="1:11" s="4" customFormat="1" ht="12.75" customHeight="1" outlineLevel="2">
      <c r="A216" s="70"/>
      <c r="B216" s="71"/>
      <c r="C216" s="70"/>
      <c r="D216" s="24">
        <v>2020</v>
      </c>
      <c r="E216" s="21">
        <f t="shared" si="25"/>
        <v>90</v>
      </c>
      <c r="F216" s="21">
        <v>90</v>
      </c>
      <c r="G216" s="16">
        <v>0</v>
      </c>
      <c r="H216" s="16">
        <v>0</v>
      </c>
      <c r="I216" s="16">
        <v>0</v>
      </c>
      <c r="J216" s="72"/>
      <c r="K216" s="75"/>
    </row>
    <row r="217" spans="1:11" ht="15" customHeight="1" outlineLevel="2">
      <c r="A217" s="36" t="s">
        <v>334</v>
      </c>
      <c r="B217" s="65" t="s">
        <v>330</v>
      </c>
      <c r="C217" s="36" t="s">
        <v>193</v>
      </c>
      <c r="D217" s="24" t="s">
        <v>32</v>
      </c>
      <c r="E217" s="21">
        <f t="shared" si="25"/>
        <v>3372.8</v>
      </c>
      <c r="F217" s="21">
        <f>SUM(F218:F220)</f>
        <v>1000</v>
      </c>
      <c r="G217" s="21">
        <f>SUM(G218:G220)</f>
        <v>2372.8000000000002</v>
      </c>
      <c r="H217" s="21">
        <f>SUM(H218:H220)</f>
        <v>0</v>
      </c>
      <c r="I217" s="21">
        <f>SUM(I218:I220)</f>
        <v>0</v>
      </c>
      <c r="J217" s="37" t="s">
        <v>479</v>
      </c>
      <c r="K217" s="41" t="s">
        <v>588</v>
      </c>
    </row>
    <row r="218" spans="1:11" ht="14.45" customHeight="1" outlineLevel="2">
      <c r="A218" s="36"/>
      <c r="B218" s="65"/>
      <c r="C218" s="36"/>
      <c r="D218" s="24">
        <v>2018</v>
      </c>
      <c r="E218" s="21">
        <f t="shared" si="25"/>
        <v>3372.8</v>
      </c>
      <c r="F218" s="21">
        <v>1000</v>
      </c>
      <c r="G218" s="21">
        <v>2372.8000000000002</v>
      </c>
      <c r="H218" s="21">
        <v>0</v>
      </c>
      <c r="I218" s="21">
        <v>0</v>
      </c>
      <c r="J218" s="37"/>
      <c r="K218" s="42"/>
    </row>
    <row r="219" spans="1:11" ht="14.45" customHeight="1" outlineLevel="2">
      <c r="A219" s="36"/>
      <c r="B219" s="65"/>
      <c r="C219" s="36"/>
      <c r="D219" s="24">
        <v>2019</v>
      </c>
      <c r="E219" s="21">
        <f t="shared" si="25"/>
        <v>0</v>
      </c>
      <c r="F219" s="21">
        <v>0</v>
      </c>
      <c r="G219" s="21">
        <v>0</v>
      </c>
      <c r="H219" s="21">
        <v>0</v>
      </c>
      <c r="I219" s="21">
        <v>0</v>
      </c>
      <c r="J219" s="37"/>
      <c r="K219" s="42"/>
    </row>
    <row r="220" spans="1:11" ht="13.5" customHeight="1" outlineLevel="2">
      <c r="A220" s="36"/>
      <c r="B220" s="65"/>
      <c r="C220" s="36"/>
      <c r="D220" s="24">
        <v>2020</v>
      </c>
      <c r="E220" s="21">
        <f t="shared" si="25"/>
        <v>0</v>
      </c>
      <c r="F220" s="21">
        <v>0</v>
      </c>
      <c r="G220" s="21">
        <v>0</v>
      </c>
      <c r="H220" s="21">
        <v>0</v>
      </c>
      <c r="I220" s="21">
        <v>0</v>
      </c>
      <c r="J220" s="37"/>
      <c r="K220" s="43"/>
    </row>
    <row r="221" spans="1:11" ht="15" customHeight="1" outlineLevel="2">
      <c r="A221" s="36" t="s">
        <v>331</v>
      </c>
      <c r="B221" s="65" t="s">
        <v>328</v>
      </c>
      <c r="C221" s="36" t="s">
        <v>113</v>
      </c>
      <c r="D221" s="24" t="s">
        <v>32</v>
      </c>
      <c r="E221" s="21">
        <f t="shared" si="25"/>
        <v>0</v>
      </c>
      <c r="F221" s="21">
        <f>SUM(F222:F224)</f>
        <v>0</v>
      </c>
      <c r="G221" s="21">
        <f>SUM(G222:G224)</f>
        <v>0</v>
      </c>
      <c r="H221" s="21">
        <f>SUM(H222:H224)</f>
        <v>0</v>
      </c>
      <c r="I221" s="21">
        <f>SUM(I222:I224)</f>
        <v>0</v>
      </c>
      <c r="J221" s="37" t="s">
        <v>327</v>
      </c>
      <c r="K221" s="41" t="s">
        <v>583</v>
      </c>
    </row>
    <row r="222" spans="1:11" ht="12.75" customHeight="1" outlineLevel="2">
      <c r="A222" s="36"/>
      <c r="B222" s="65"/>
      <c r="C222" s="36"/>
      <c r="D222" s="24">
        <v>2018</v>
      </c>
      <c r="E222" s="21">
        <f t="shared" ref="E222:E227" si="26">SUM(F222:I222)</f>
        <v>0</v>
      </c>
      <c r="F222" s="21">
        <v>0</v>
      </c>
      <c r="G222" s="21">
        <v>0</v>
      </c>
      <c r="H222" s="21">
        <v>0</v>
      </c>
      <c r="I222" s="21">
        <v>0</v>
      </c>
      <c r="J222" s="37"/>
      <c r="K222" s="42"/>
    </row>
    <row r="223" spans="1:11" ht="12.75" customHeight="1" outlineLevel="2">
      <c r="A223" s="36"/>
      <c r="B223" s="65"/>
      <c r="C223" s="36"/>
      <c r="D223" s="24">
        <v>2019</v>
      </c>
      <c r="E223" s="21">
        <f t="shared" si="26"/>
        <v>0</v>
      </c>
      <c r="F223" s="27">
        <v>0</v>
      </c>
      <c r="G223" s="27">
        <v>0</v>
      </c>
      <c r="H223" s="27">
        <v>0</v>
      </c>
      <c r="I223" s="27">
        <v>0</v>
      </c>
      <c r="J223" s="37"/>
      <c r="K223" s="42"/>
    </row>
    <row r="224" spans="1:11" ht="12.75" customHeight="1" outlineLevel="2">
      <c r="A224" s="36"/>
      <c r="B224" s="65"/>
      <c r="C224" s="36"/>
      <c r="D224" s="24">
        <v>2020</v>
      </c>
      <c r="E224" s="21">
        <f t="shared" si="26"/>
        <v>0</v>
      </c>
      <c r="F224" s="27">
        <v>0</v>
      </c>
      <c r="G224" s="27">
        <v>0</v>
      </c>
      <c r="H224" s="27">
        <v>0</v>
      </c>
      <c r="I224" s="27">
        <v>0</v>
      </c>
      <c r="J224" s="37"/>
      <c r="K224" s="43"/>
    </row>
    <row r="225" spans="1:11" ht="12.75" customHeight="1" outlineLevel="2">
      <c r="A225" s="36" t="s">
        <v>329</v>
      </c>
      <c r="B225" s="37" t="s">
        <v>325</v>
      </c>
      <c r="C225" s="36" t="s">
        <v>410</v>
      </c>
      <c r="D225" s="24" t="s">
        <v>32</v>
      </c>
      <c r="E225" s="21">
        <f t="shared" si="26"/>
        <v>1328.0877599999999</v>
      </c>
      <c r="F225" s="21">
        <f>SUM(F226:F228)</f>
        <v>356.38775999999996</v>
      </c>
      <c r="G225" s="21">
        <f>SUM(G226:G228)</f>
        <v>342.4</v>
      </c>
      <c r="H225" s="21">
        <f>SUM(H226:H228)</f>
        <v>0</v>
      </c>
      <c r="I225" s="21">
        <f>SUM(I226:I228)</f>
        <v>629.29999999999995</v>
      </c>
      <c r="J225" s="80" t="s">
        <v>521</v>
      </c>
      <c r="K225" s="41" t="s">
        <v>583</v>
      </c>
    </row>
    <row r="226" spans="1:11" ht="12.75" customHeight="1" outlineLevel="2">
      <c r="A226" s="36"/>
      <c r="B226" s="79"/>
      <c r="C226" s="79"/>
      <c r="D226" s="24">
        <v>2018</v>
      </c>
      <c r="E226" s="21">
        <f t="shared" si="26"/>
        <v>0</v>
      </c>
      <c r="F226" s="21">
        <v>0</v>
      </c>
      <c r="G226" s="21">
        <v>0</v>
      </c>
      <c r="H226" s="21">
        <v>0</v>
      </c>
      <c r="I226" s="21">
        <v>0</v>
      </c>
      <c r="J226" s="80"/>
      <c r="K226" s="42"/>
    </row>
    <row r="227" spans="1:11" ht="12.75" customHeight="1" outlineLevel="2">
      <c r="A227" s="36"/>
      <c r="B227" s="79"/>
      <c r="C227" s="79"/>
      <c r="D227" s="24">
        <v>2019</v>
      </c>
      <c r="E227" s="21">
        <f t="shared" si="26"/>
        <v>525.78775999999993</v>
      </c>
      <c r="F227" s="21">
        <v>178.18776</v>
      </c>
      <c r="G227" s="21">
        <v>171.2</v>
      </c>
      <c r="H227" s="27">
        <v>0</v>
      </c>
      <c r="I227" s="21">
        <v>176.4</v>
      </c>
      <c r="J227" s="80"/>
      <c r="K227" s="42"/>
    </row>
    <row r="228" spans="1:11" ht="12.75" customHeight="1" outlineLevel="2">
      <c r="A228" s="36"/>
      <c r="B228" s="79"/>
      <c r="C228" s="79"/>
      <c r="D228" s="24">
        <v>2020</v>
      </c>
      <c r="E228" s="21">
        <v>802.3</v>
      </c>
      <c r="F228" s="21">
        <v>178.2</v>
      </c>
      <c r="G228" s="21">
        <v>171.2</v>
      </c>
      <c r="H228" s="27">
        <v>0</v>
      </c>
      <c r="I228" s="21">
        <v>452.9</v>
      </c>
      <c r="J228" s="80"/>
      <c r="K228" s="43"/>
    </row>
    <row r="229" spans="1:11" ht="12.75" customHeight="1" outlineLevel="2">
      <c r="A229" s="36" t="s">
        <v>326</v>
      </c>
      <c r="B229" s="28" t="s">
        <v>464</v>
      </c>
      <c r="C229" s="36" t="s">
        <v>267</v>
      </c>
      <c r="D229" s="24" t="s">
        <v>32</v>
      </c>
      <c r="E229" s="21">
        <f>SUM(F229:I229)</f>
        <v>517.96</v>
      </c>
      <c r="F229" s="21">
        <f>SUM(F230:F232)</f>
        <v>517.96</v>
      </c>
      <c r="G229" s="21">
        <f>SUM(G230:G232)</f>
        <v>0</v>
      </c>
      <c r="H229" s="21">
        <f>SUM(H230:H232)</f>
        <v>0</v>
      </c>
      <c r="I229" s="21">
        <f>SUM(I230:I232)</f>
        <v>0</v>
      </c>
      <c r="J229" s="38" t="s">
        <v>467</v>
      </c>
      <c r="K229" s="41" t="s">
        <v>616</v>
      </c>
    </row>
    <row r="230" spans="1:11" ht="12.75" customHeight="1" outlineLevel="2">
      <c r="A230" s="36"/>
      <c r="B230" s="35"/>
      <c r="C230" s="79"/>
      <c r="D230" s="24">
        <v>2018</v>
      </c>
      <c r="E230" s="21">
        <f>SUM(F230:I230)</f>
        <v>0</v>
      </c>
      <c r="F230" s="21">
        <v>0</v>
      </c>
      <c r="G230" s="21">
        <v>0</v>
      </c>
      <c r="H230" s="21">
        <v>0</v>
      </c>
      <c r="I230" s="21">
        <v>0</v>
      </c>
      <c r="J230" s="39"/>
      <c r="K230" s="42"/>
    </row>
    <row r="231" spans="1:11" ht="12.75" customHeight="1" outlineLevel="2">
      <c r="A231" s="36"/>
      <c r="B231" s="35"/>
      <c r="C231" s="79"/>
      <c r="D231" s="24">
        <v>2019</v>
      </c>
      <c r="E231" s="21">
        <f>SUM(F231:I231)</f>
        <v>255</v>
      </c>
      <c r="F231" s="21">
        <v>255</v>
      </c>
      <c r="G231" s="21">
        <v>0</v>
      </c>
      <c r="H231" s="27">
        <v>0</v>
      </c>
      <c r="I231" s="21">
        <v>0</v>
      </c>
      <c r="J231" s="39"/>
      <c r="K231" s="42"/>
    </row>
    <row r="232" spans="1:11" ht="12.75" customHeight="1" outlineLevel="2">
      <c r="A232" s="36"/>
      <c r="B232" s="35"/>
      <c r="C232" s="79"/>
      <c r="D232" s="24">
        <v>2020</v>
      </c>
      <c r="E232" s="21">
        <f>SUM(F232:I232)</f>
        <v>262.95999999999998</v>
      </c>
      <c r="F232" s="21">
        <v>262.95999999999998</v>
      </c>
      <c r="G232" s="21">
        <v>0</v>
      </c>
      <c r="H232" s="27">
        <v>0</v>
      </c>
      <c r="I232" s="21">
        <v>0</v>
      </c>
      <c r="J232" s="40"/>
      <c r="K232" s="43"/>
    </row>
    <row r="233" spans="1:11" ht="13.5" customHeight="1" outlineLevel="1">
      <c r="A233" s="36" t="s">
        <v>62</v>
      </c>
      <c r="B233" s="65" t="s">
        <v>61</v>
      </c>
      <c r="C233" s="36" t="s">
        <v>113</v>
      </c>
      <c r="D233" s="24" t="s">
        <v>32</v>
      </c>
      <c r="E233" s="21">
        <f t="shared" ref="E233:E268" si="27">SUM(F233:I233)</f>
        <v>34801.300000000003</v>
      </c>
      <c r="F233" s="21">
        <f>SUM(F234:F236)</f>
        <v>34801.300000000003</v>
      </c>
      <c r="G233" s="21">
        <f>SUM(G234:G236)</f>
        <v>0</v>
      </c>
      <c r="H233" s="21">
        <f>SUM(H234:H236)</f>
        <v>0</v>
      </c>
      <c r="I233" s="21">
        <f>SUM(I234:I236)</f>
        <v>0</v>
      </c>
      <c r="J233" s="37" t="s">
        <v>489</v>
      </c>
      <c r="K233" s="41" t="s">
        <v>589</v>
      </c>
    </row>
    <row r="234" spans="1:11" ht="13.5" customHeight="1" outlineLevel="1">
      <c r="A234" s="36"/>
      <c r="B234" s="65"/>
      <c r="C234" s="36"/>
      <c r="D234" s="24">
        <v>2018</v>
      </c>
      <c r="E234" s="21">
        <f t="shared" si="27"/>
        <v>11162.5</v>
      </c>
      <c r="F234" s="21">
        <f t="shared" ref="F234:I236" si="28">F238+F242</f>
        <v>11162.5</v>
      </c>
      <c r="G234" s="21">
        <f t="shared" si="28"/>
        <v>0</v>
      </c>
      <c r="H234" s="21">
        <f t="shared" si="28"/>
        <v>0</v>
      </c>
      <c r="I234" s="21">
        <f t="shared" si="28"/>
        <v>0</v>
      </c>
      <c r="J234" s="37"/>
      <c r="K234" s="42"/>
    </row>
    <row r="235" spans="1:11" ht="13.5" customHeight="1" outlineLevel="1">
      <c r="A235" s="36"/>
      <c r="B235" s="65"/>
      <c r="C235" s="36"/>
      <c r="D235" s="24">
        <v>2019</v>
      </c>
      <c r="E235" s="21">
        <f t="shared" si="27"/>
        <v>11643.3</v>
      </c>
      <c r="F235" s="21">
        <f t="shared" si="28"/>
        <v>11643.3</v>
      </c>
      <c r="G235" s="21">
        <f t="shared" si="28"/>
        <v>0</v>
      </c>
      <c r="H235" s="21">
        <f t="shared" si="28"/>
        <v>0</v>
      </c>
      <c r="I235" s="21">
        <f t="shared" si="28"/>
        <v>0</v>
      </c>
      <c r="J235" s="37"/>
      <c r="K235" s="42"/>
    </row>
    <row r="236" spans="1:11" ht="23.25" customHeight="1" outlineLevel="1">
      <c r="A236" s="36"/>
      <c r="B236" s="65"/>
      <c r="C236" s="36"/>
      <c r="D236" s="24">
        <v>2020</v>
      </c>
      <c r="E236" s="21">
        <f t="shared" si="27"/>
        <v>11995.5</v>
      </c>
      <c r="F236" s="21">
        <f t="shared" si="28"/>
        <v>11995.5</v>
      </c>
      <c r="G236" s="21">
        <f t="shared" si="28"/>
        <v>0</v>
      </c>
      <c r="H236" s="21">
        <f t="shared" si="28"/>
        <v>0</v>
      </c>
      <c r="I236" s="21">
        <f t="shared" si="28"/>
        <v>0</v>
      </c>
      <c r="J236" s="37"/>
      <c r="K236" s="43"/>
    </row>
    <row r="237" spans="1:11" ht="12.75" customHeight="1" outlineLevel="2">
      <c r="A237" s="36" t="s">
        <v>60</v>
      </c>
      <c r="B237" s="37" t="s">
        <v>59</v>
      </c>
      <c r="C237" s="36" t="s">
        <v>182</v>
      </c>
      <c r="D237" s="24" t="s">
        <v>32</v>
      </c>
      <c r="E237" s="21">
        <f t="shared" si="27"/>
        <v>34551.300000000003</v>
      </c>
      <c r="F237" s="21">
        <f>SUM(F238:F240)</f>
        <v>34551.300000000003</v>
      </c>
      <c r="G237" s="21">
        <f>SUM(G238:G240)</f>
        <v>0</v>
      </c>
      <c r="H237" s="21">
        <f>SUM(H238:H240)</f>
        <v>0</v>
      </c>
      <c r="I237" s="21">
        <f>SUM(I238:I240)</f>
        <v>0</v>
      </c>
      <c r="J237" s="37" t="s">
        <v>324</v>
      </c>
      <c r="K237" s="41" t="s">
        <v>589</v>
      </c>
    </row>
    <row r="238" spans="1:11" ht="12.75" customHeight="1" outlineLevel="2">
      <c r="A238" s="36"/>
      <c r="B238" s="37"/>
      <c r="C238" s="79"/>
      <c r="D238" s="24">
        <v>2018</v>
      </c>
      <c r="E238" s="21">
        <f t="shared" si="27"/>
        <v>11087.5</v>
      </c>
      <c r="F238" s="19">
        <v>11087.5</v>
      </c>
      <c r="G238" s="21">
        <v>0</v>
      </c>
      <c r="H238" s="21">
        <v>0</v>
      </c>
      <c r="I238" s="21">
        <v>0</v>
      </c>
      <c r="J238" s="37"/>
      <c r="K238" s="42"/>
    </row>
    <row r="239" spans="1:11" ht="12.75" customHeight="1" outlineLevel="2">
      <c r="A239" s="36"/>
      <c r="B239" s="37"/>
      <c r="C239" s="79"/>
      <c r="D239" s="24">
        <v>2019</v>
      </c>
      <c r="E239" s="21">
        <f t="shared" si="27"/>
        <v>11543.3</v>
      </c>
      <c r="F239" s="19">
        <v>11543.3</v>
      </c>
      <c r="G239" s="21">
        <v>0</v>
      </c>
      <c r="H239" s="21">
        <v>0</v>
      </c>
      <c r="I239" s="21">
        <v>0</v>
      </c>
      <c r="J239" s="37"/>
      <c r="K239" s="42"/>
    </row>
    <row r="240" spans="1:11" ht="12.75" customHeight="1" outlineLevel="2">
      <c r="A240" s="36"/>
      <c r="B240" s="37"/>
      <c r="C240" s="79"/>
      <c r="D240" s="24">
        <v>2020</v>
      </c>
      <c r="E240" s="21">
        <f t="shared" si="27"/>
        <v>11920.5</v>
      </c>
      <c r="F240" s="19">
        <v>11920.5</v>
      </c>
      <c r="G240" s="21">
        <v>0</v>
      </c>
      <c r="H240" s="21">
        <v>0</v>
      </c>
      <c r="I240" s="21">
        <v>0</v>
      </c>
      <c r="J240" s="37"/>
      <c r="K240" s="43"/>
    </row>
    <row r="241" spans="1:11" ht="15" customHeight="1" outlineLevel="2">
      <c r="A241" s="36" t="s">
        <v>323</v>
      </c>
      <c r="B241" s="37" t="s">
        <v>322</v>
      </c>
      <c r="C241" s="36" t="s">
        <v>113</v>
      </c>
      <c r="D241" s="24" t="s">
        <v>32</v>
      </c>
      <c r="E241" s="21">
        <f t="shared" si="27"/>
        <v>250</v>
      </c>
      <c r="F241" s="21">
        <f>SUM(F242:F244)</f>
        <v>250</v>
      </c>
      <c r="G241" s="21">
        <f>SUM(G242:G244)</f>
        <v>0</v>
      </c>
      <c r="H241" s="21">
        <f>SUM(H242:H244)</f>
        <v>0</v>
      </c>
      <c r="I241" s="21">
        <f>SUM(I242:I244)</f>
        <v>0</v>
      </c>
      <c r="J241" s="37" t="s">
        <v>321</v>
      </c>
      <c r="K241" s="41" t="s">
        <v>589</v>
      </c>
    </row>
    <row r="242" spans="1:11" ht="15" customHeight="1" outlineLevel="2">
      <c r="A242" s="36"/>
      <c r="B242" s="37"/>
      <c r="C242" s="79"/>
      <c r="D242" s="24">
        <v>2018</v>
      </c>
      <c r="E242" s="21">
        <f t="shared" si="27"/>
        <v>75</v>
      </c>
      <c r="F242" s="21">
        <v>75</v>
      </c>
      <c r="G242" s="21">
        <v>0</v>
      </c>
      <c r="H242" s="21">
        <v>0</v>
      </c>
      <c r="I242" s="21">
        <v>0</v>
      </c>
      <c r="J242" s="37"/>
      <c r="K242" s="42"/>
    </row>
    <row r="243" spans="1:11" ht="15" customHeight="1" outlineLevel="2">
      <c r="A243" s="36"/>
      <c r="B243" s="37"/>
      <c r="C243" s="79"/>
      <c r="D243" s="24">
        <v>2019</v>
      </c>
      <c r="E243" s="21">
        <f t="shared" si="27"/>
        <v>100</v>
      </c>
      <c r="F243" s="27">
        <v>100</v>
      </c>
      <c r="G243" s="27">
        <v>0</v>
      </c>
      <c r="H243" s="27">
        <v>0</v>
      </c>
      <c r="I243" s="27">
        <v>0</v>
      </c>
      <c r="J243" s="37"/>
      <c r="K243" s="42"/>
    </row>
    <row r="244" spans="1:11" ht="15" customHeight="1" outlineLevel="2">
      <c r="A244" s="36"/>
      <c r="B244" s="37"/>
      <c r="C244" s="79"/>
      <c r="D244" s="24">
        <v>2020</v>
      </c>
      <c r="E244" s="21">
        <f t="shared" si="27"/>
        <v>75</v>
      </c>
      <c r="F244" s="27">
        <v>75</v>
      </c>
      <c r="G244" s="27">
        <v>0</v>
      </c>
      <c r="H244" s="27">
        <v>0</v>
      </c>
      <c r="I244" s="27">
        <v>0</v>
      </c>
      <c r="J244" s="37"/>
      <c r="K244" s="43"/>
    </row>
    <row r="245" spans="1:11" ht="13.5" customHeight="1" outlineLevel="1">
      <c r="A245" s="36" t="s">
        <v>320</v>
      </c>
      <c r="B245" s="65" t="s">
        <v>319</v>
      </c>
      <c r="C245" s="36" t="s">
        <v>113</v>
      </c>
      <c r="D245" s="24" t="s">
        <v>32</v>
      </c>
      <c r="E245" s="21">
        <f t="shared" si="27"/>
        <v>0</v>
      </c>
      <c r="F245" s="21">
        <f>SUM(F246:F248)</f>
        <v>0</v>
      </c>
      <c r="G245" s="21">
        <f>SUM(G246:G248)</f>
        <v>0</v>
      </c>
      <c r="H245" s="21">
        <f>SUM(H246:H248)</f>
        <v>0</v>
      </c>
      <c r="I245" s="21">
        <f>SUM(I246:I248)</f>
        <v>0</v>
      </c>
      <c r="J245" s="37" t="s">
        <v>468</v>
      </c>
      <c r="K245" s="48" t="s">
        <v>590</v>
      </c>
    </row>
    <row r="246" spans="1:11" ht="13.5" customHeight="1" outlineLevel="1">
      <c r="A246" s="36"/>
      <c r="B246" s="65"/>
      <c r="C246" s="36"/>
      <c r="D246" s="24">
        <v>2018</v>
      </c>
      <c r="E246" s="21">
        <f t="shared" si="27"/>
        <v>0</v>
      </c>
      <c r="F246" s="21">
        <f t="shared" ref="F246:I248" si="29">F250+F254</f>
        <v>0</v>
      </c>
      <c r="G246" s="21">
        <f t="shared" si="29"/>
        <v>0</v>
      </c>
      <c r="H246" s="21">
        <f t="shared" si="29"/>
        <v>0</v>
      </c>
      <c r="I246" s="21">
        <f t="shared" si="29"/>
        <v>0</v>
      </c>
      <c r="J246" s="37"/>
      <c r="K246" s="48"/>
    </row>
    <row r="247" spans="1:11" ht="13.5" customHeight="1" outlineLevel="1">
      <c r="A247" s="36"/>
      <c r="B247" s="65"/>
      <c r="C247" s="36"/>
      <c r="D247" s="24">
        <v>2019</v>
      </c>
      <c r="E247" s="21">
        <f t="shared" si="27"/>
        <v>0</v>
      </c>
      <c r="F247" s="21">
        <f t="shared" si="29"/>
        <v>0</v>
      </c>
      <c r="G247" s="21">
        <f t="shared" si="29"/>
        <v>0</v>
      </c>
      <c r="H247" s="21">
        <f t="shared" si="29"/>
        <v>0</v>
      </c>
      <c r="I247" s="21">
        <f t="shared" si="29"/>
        <v>0</v>
      </c>
      <c r="J247" s="37"/>
      <c r="K247" s="48"/>
    </row>
    <row r="248" spans="1:11" ht="21" customHeight="1" outlineLevel="1">
      <c r="A248" s="36"/>
      <c r="B248" s="65"/>
      <c r="C248" s="36"/>
      <c r="D248" s="24">
        <v>2020</v>
      </c>
      <c r="E248" s="21">
        <f t="shared" si="27"/>
        <v>0</v>
      </c>
      <c r="F248" s="21">
        <f t="shared" si="29"/>
        <v>0</v>
      </c>
      <c r="G248" s="21">
        <f t="shared" si="29"/>
        <v>0</v>
      </c>
      <c r="H248" s="21">
        <f t="shared" si="29"/>
        <v>0</v>
      </c>
      <c r="I248" s="21">
        <f t="shared" si="29"/>
        <v>0</v>
      </c>
      <c r="J248" s="37"/>
      <c r="K248" s="48"/>
    </row>
    <row r="249" spans="1:11" ht="15" customHeight="1" outlineLevel="2">
      <c r="A249" s="36" t="s">
        <v>318</v>
      </c>
      <c r="B249" s="37" t="s">
        <v>317</v>
      </c>
      <c r="C249" s="36" t="s">
        <v>113</v>
      </c>
      <c r="D249" s="24" t="s">
        <v>32</v>
      </c>
      <c r="E249" s="21">
        <f t="shared" si="27"/>
        <v>0</v>
      </c>
      <c r="F249" s="21">
        <f>SUM(F250:F252)</f>
        <v>0</v>
      </c>
      <c r="G249" s="21">
        <f>SUM(G250:G252)</f>
        <v>0</v>
      </c>
      <c r="H249" s="21">
        <f>SUM(H250:H252)</f>
        <v>0</v>
      </c>
      <c r="I249" s="21">
        <f>SUM(I250:I252)</f>
        <v>0</v>
      </c>
      <c r="J249" s="37" t="s">
        <v>431</v>
      </c>
      <c r="K249" s="48" t="s">
        <v>590</v>
      </c>
    </row>
    <row r="250" spans="1:11" ht="15" customHeight="1" outlineLevel="2">
      <c r="A250" s="36"/>
      <c r="B250" s="79"/>
      <c r="C250" s="36"/>
      <c r="D250" s="24">
        <v>2018</v>
      </c>
      <c r="E250" s="21">
        <f t="shared" si="27"/>
        <v>0</v>
      </c>
      <c r="F250" s="21">
        <v>0</v>
      </c>
      <c r="G250" s="21">
        <v>0</v>
      </c>
      <c r="H250" s="21">
        <v>0</v>
      </c>
      <c r="I250" s="21">
        <v>0</v>
      </c>
      <c r="J250" s="37"/>
      <c r="K250" s="48"/>
    </row>
    <row r="251" spans="1:11" ht="15" customHeight="1" outlineLevel="2">
      <c r="A251" s="36"/>
      <c r="B251" s="79"/>
      <c r="C251" s="36"/>
      <c r="D251" s="24">
        <v>2019</v>
      </c>
      <c r="E251" s="21">
        <f t="shared" si="27"/>
        <v>0</v>
      </c>
      <c r="F251" s="21">
        <v>0</v>
      </c>
      <c r="G251" s="21">
        <v>0</v>
      </c>
      <c r="H251" s="21">
        <v>0</v>
      </c>
      <c r="I251" s="21">
        <v>0</v>
      </c>
      <c r="J251" s="37"/>
      <c r="K251" s="48"/>
    </row>
    <row r="252" spans="1:11" ht="48.75" customHeight="1" outlineLevel="2">
      <c r="A252" s="36"/>
      <c r="B252" s="79"/>
      <c r="C252" s="36"/>
      <c r="D252" s="24">
        <v>2020</v>
      </c>
      <c r="E252" s="21">
        <f t="shared" si="27"/>
        <v>0</v>
      </c>
      <c r="F252" s="21">
        <v>0</v>
      </c>
      <c r="G252" s="21">
        <v>0</v>
      </c>
      <c r="H252" s="21">
        <v>0</v>
      </c>
      <c r="I252" s="21">
        <v>0</v>
      </c>
      <c r="J252" s="37"/>
      <c r="K252" s="48"/>
    </row>
    <row r="253" spans="1:11" ht="15" customHeight="1" outlineLevel="2">
      <c r="A253" s="36" t="s">
        <v>315</v>
      </c>
      <c r="B253" s="37" t="s">
        <v>393</v>
      </c>
      <c r="C253" s="36" t="s">
        <v>113</v>
      </c>
      <c r="D253" s="24" t="s">
        <v>32</v>
      </c>
      <c r="E253" s="21">
        <f t="shared" si="27"/>
        <v>0</v>
      </c>
      <c r="F253" s="21">
        <f>SUM(F254:F256)</f>
        <v>0</v>
      </c>
      <c r="G253" s="21">
        <f>SUM(G254:G256)</f>
        <v>0</v>
      </c>
      <c r="H253" s="21">
        <f>SUM(H254:H256)</f>
        <v>0</v>
      </c>
      <c r="I253" s="21">
        <f>SUM(I254:I256)</f>
        <v>0</v>
      </c>
      <c r="J253" s="37" t="s">
        <v>314</v>
      </c>
      <c r="K253" s="48" t="s">
        <v>590</v>
      </c>
    </row>
    <row r="254" spans="1:11" ht="12.75" customHeight="1" outlineLevel="2">
      <c r="A254" s="36"/>
      <c r="B254" s="37"/>
      <c r="C254" s="36"/>
      <c r="D254" s="24">
        <v>2018</v>
      </c>
      <c r="E254" s="21">
        <f t="shared" si="27"/>
        <v>0</v>
      </c>
      <c r="F254" s="21">
        <v>0</v>
      </c>
      <c r="G254" s="21">
        <v>0</v>
      </c>
      <c r="H254" s="21">
        <v>0</v>
      </c>
      <c r="I254" s="21">
        <v>0</v>
      </c>
      <c r="J254" s="37"/>
      <c r="K254" s="48"/>
    </row>
    <row r="255" spans="1:11" ht="12.75" customHeight="1" outlineLevel="2">
      <c r="A255" s="36"/>
      <c r="B255" s="37"/>
      <c r="C255" s="36"/>
      <c r="D255" s="24">
        <v>2019</v>
      </c>
      <c r="E255" s="21">
        <f t="shared" si="27"/>
        <v>0</v>
      </c>
      <c r="F255" s="21">
        <v>0</v>
      </c>
      <c r="G255" s="21">
        <v>0</v>
      </c>
      <c r="H255" s="21">
        <v>0</v>
      </c>
      <c r="I255" s="21">
        <v>0</v>
      </c>
      <c r="J255" s="37"/>
      <c r="K255" s="48"/>
    </row>
    <row r="256" spans="1:11" ht="12.75" customHeight="1" outlineLevel="2">
      <c r="A256" s="36"/>
      <c r="B256" s="37"/>
      <c r="C256" s="36"/>
      <c r="D256" s="24">
        <v>2020</v>
      </c>
      <c r="E256" s="21">
        <f t="shared" si="27"/>
        <v>0</v>
      </c>
      <c r="F256" s="21">
        <v>0</v>
      </c>
      <c r="G256" s="21">
        <v>0</v>
      </c>
      <c r="H256" s="21">
        <v>0</v>
      </c>
      <c r="I256" s="21">
        <v>0</v>
      </c>
      <c r="J256" s="37"/>
      <c r="K256" s="48"/>
    </row>
    <row r="257" spans="1:11" ht="15.75" customHeight="1" outlineLevel="1">
      <c r="A257" s="36" t="s">
        <v>11</v>
      </c>
      <c r="B257" s="65" t="s">
        <v>313</v>
      </c>
      <c r="C257" s="36" t="s">
        <v>113</v>
      </c>
      <c r="D257" s="24" t="s">
        <v>32</v>
      </c>
      <c r="E257" s="21">
        <f t="shared" si="27"/>
        <v>0</v>
      </c>
      <c r="F257" s="21">
        <f>SUM(F258:F260)</f>
        <v>0</v>
      </c>
      <c r="G257" s="21">
        <f>SUM(G258:G260)</f>
        <v>0</v>
      </c>
      <c r="H257" s="21">
        <f>SUM(H258:H260)</f>
        <v>0</v>
      </c>
      <c r="I257" s="21">
        <f>SUM(I258:I260)</f>
        <v>0</v>
      </c>
      <c r="J257" s="37" t="s">
        <v>492</v>
      </c>
      <c r="K257" s="41" t="s">
        <v>571</v>
      </c>
    </row>
    <row r="258" spans="1:11" ht="15.75" customHeight="1" outlineLevel="1">
      <c r="A258" s="36"/>
      <c r="B258" s="65"/>
      <c r="C258" s="36"/>
      <c r="D258" s="24">
        <v>2018</v>
      </c>
      <c r="E258" s="21">
        <f t="shared" si="27"/>
        <v>0</v>
      </c>
      <c r="F258" s="21">
        <f t="shared" ref="F258:I260" si="30">F262+F266</f>
        <v>0</v>
      </c>
      <c r="G258" s="21">
        <f t="shared" si="30"/>
        <v>0</v>
      </c>
      <c r="H258" s="21">
        <f t="shared" si="30"/>
        <v>0</v>
      </c>
      <c r="I258" s="21">
        <f t="shared" si="30"/>
        <v>0</v>
      </c>
      <c r="J258" s="37"/>
      <c r="K258" s="42"/>
    </row>
    <row r="259" spans="1:11" ht="15.75" customHeight="1" outlineLevel="1">
      <c r="A259" s="36"/>
      <c r="B259" s="65"/>
      <c r="C259" s="36"/>
      <c r="D259" s="24">
        <v>2019</v>
      </c>
      <c r="E259" s="21">
        <f t="shared" si="27"/>
        <v>0</v>
      </c>
      <c r="F259" s="21">
        <f t="shared" si="30"/>
        <v>0</v>
      </c>
      <c r="G259" s="21">
        <f t="shared" si="30"/>
        <v>0</v>
      </c>
      <c r="H259" s="21">
        <f t="shared" si="30"/>
        <v>0</v>
      </c>
      <c r="I259" s="21">
        <f t="shared" si="30"/>
        <v>0</v>
      </c>
      <c r="J259" s="37"/>
      <c r="K259" s="42"/>
    </row>
    <row r="260" spans="1:11" ht="124.5" customHeight="1" outlineLevel="1">
      <c r="A260" s="36"/>
      <c r="B260" s="65"/>
      <c r="C260" s="36"/>
      <c r="D260" s="24">
        <v>2020</v>
      </c>
      <c r="E260" s="21">
        <f t="shared" si="27"/>
        <v>0</v>
      </c>
      <c r="F260" s="21">
        <f t="shared" si="30"/>
        <v>0</v>
      </c>
      <c r="G260" s="21">
        <f t="shared" si="30"/>
        <v>0</v>
      </c>
      <c r="H260" s="21">
        <f t="shared" si="30"/>
        <v>0</v>
      </c>
      <c r="I260" s="21">
        <f t="shared" si="30"/>
        <v>0</v>
      </c>
      <c r="J260" s="37"/>
      <c r="K260" s="43"/>
    </row>
    <row r="261" spans="1:11" ht="15" customHeight="1" outlineLevel="2">
      <c r="A261" s="36" t="s">
        <v>312</v>
      </c>
      <c r="B261" s="37" t="s">
        <v>311</v>
      </c>
      <c r="C261" s="36" t="s">
        <v>113</v>
      </c>
      <c r="D261" s="24" t="s">
        <v>32</v>
      </c>
      <c r="E261" s="21">
        <f t="shared" si="27"/>
        <v>0</v>
      </c>
      <c r="F261" s="21">
        <v>0</v>
      </c>
      <c r="G261" s="21">
        <v>0</v>
      </c>
      <c r="H261" s="21">
        <v>0</v>
      </c>
      <c r="I261" s="21">
        <v>0</v>
      </c>
      <c r="J261" s="37" t="s">
        <v>310</v>
      </c>
      <c r="K261" s="41" t="s">
        <v>571</v>
      </c>
    </row>
    <row r="262" spans="1:11" ht="12.75" customHeight="1" outlineLevel="2">
      <c r="A262" s="36"/>
      <c r="B262" s="37"/>
      <c r="C262" s="36"/>
      <c r="D262" s="24">
        <v>2018</v>
      </c>
      <c r="E262" s="21">
        <f t="shared" si="27"/>
        <v>0</v>
      </c>
      <c r="F262" s="21">
        <v>0</v>
      </c>
      <c r="G262" s="21">
        <v>0</v>
      </c>
      <c r="H262" s="21">
        <v>0</v>
      </c>
      <c r="I262" s="21">
        <v>0</v>
      </c>
      <c r="J262" s="37"/>
      <c r="K262" s="42"/>
    </row>
    <row r="263" spans="1:11" ht="12.75" customHeight="1" outlineLevel="2">
      <c r="A263" s="36"/>
      <c r="B263" s="37"/>
      <c r="C263" s="36"/>
      <c r="D263" s="24">
        <v>2019</v>
      </c>
      <c r="E263" s="21">
        <f t="shared" si="27"/>
        <v>0</v>
      </c>
      <c r="F263" s="21">
        <v>0</v>
      </c>
      <c r="G263" s="21">
        <v>0</v>
      </c>
      <c r="H263" s="21">
        <v>0</v>
      </c>
      <c r="I263" s="21">
        <v>0</v>
      </c>
      <c r="J263" s="37"/>
      <c r="K263" s="42"/>
    </row>
    <row r="264" spans="1:11" ht="13.5" customHeight="1" outlineLevel="2">
      <c r="A264" s="36"/>
      <c r="B264" s="37"/>
      <c r="C264" s="36"/>
      <c r="D264" s="24">
        <v>2020</v>
      </c>
      <c r="E264" s="21">
        <f t="shared" si="27"/>
        <v>0</v>
      </c>
      <c r="F264" s="21">
        <v>0</v>
      </c>
      <c r="G264" s="21">
        <v>0</v>
      </c>
      <c r="H264" s="21">
        <v>0</v>
      </c>
      <c r="I264" s="21">
        <v>0</v>
      </c>
      <c r="J264" s="37"/>
      <c r="K264" s="43"/>
    </row>
    <row r="265" spans="1:11" ht="14.45" customHeight="1" outlineLevel="2">
      <c r="A265" s="36" t="s">
        <v>309</v>
      </c>
      <c r="B265" s="37" t="s">
        <v>308</v>
      </c>
      <c r="C265" s="36" t="s">
        <v>113</v>
      </c>
      <c r="D265" s="24" t="s">
        <v>32</v>
      </c>
      <c r="E265" s="21">
        <f t="shared" si="27"/>
        <v>0</v>
      </c>
      <c r="F265" s="21">
        <v>0</v>
      </c>
      <c r="G265" s="21">
        <v>0</v>
      </c>
      <c r="H265" s="21">
        <v>0</v>
      </c>
      <c r="I265" s="21">
        <v>0</v>
      </c>
      <c r="J265" s="37" t="s">
        <v>486</v>
      </c>
      <c r="K265" s="41" t="s">
        <v>571</v>
      </c>
    </row>
    <row r="266" spans="1:11" ht="12.75" customHeight="1" outlineLevel="2">
      <c r="A266" s="36"/>
      <c r="B266" s="37"/>
      <c r="C266" s="36"/>
      <c r="D266" s="24">
        <v>2018</v>
      </c>
      <c r="E266" s="21">
        <f t="shared" si="27"/>
        <v>0</v>
      </c>
      <c r="F266" s="21">
        <v>0</v>
      </c>
      <c r="G266" s="21">
        <v>0</v>
      </c>
      <c r="H266" s="21">
        <v>0</v>
      </c>
      <c r="I266" s="21">
        <v>0</v>
      </c>
      <c r="J266" s="37"/>
      <c r="K266" s="42"/>
    </row>
    <row r="267" spans="1:11" ht="12.75" customHeight="1" outlineLevel="2">
      <c r="A267" s="36"/>
      <c r="B267" s="37"/>
      <c r="C267" s="36"/>
      <c r="D267" s="24">
        <v>2019</v>
      </c>
      <c r="E267" s="21">
        <f t="shared" si="27"/>
        <v>0</v>
      </c>
      <c r="F267" s="21">
        <v>0</v>
      </c>
      <c r="G267" s="21">
        <v>0</v>
      </c>
      <c r="H267" s="21">
        <v>0</v>
      </c>
      <c r="I267" s="21">
        <v>0</v>
      </c>
      <c r="J267" s="37"/>
      <c r="K267" s="42"/>
    </row>
    <row r="268" spans="1:11" ht="12.75" customHeight="1" outlineLevel="2">
      <c r="A268" s="36"/>
      <c r="B268" s="37"/>
      <c r="C268" s="36"/>
      <c r="D268" s="24">
        <v>2020</v>
      </c>
      <c r="E268" s="21">
        <f t="shared" si="27"/>
        <v>0</v>
      </c>
      <c r="F268" s="21">
        <v>0</v>
      </c>
      <c r="G268" s="21">
        <v>0</v>
      </c>
      <c r="H268" s="21">
        <v>0</v>
      </c>
      <c r="I268" s="21">
        <v>0</v>
      </c>
      <c r="J268" s="37"/>
      <c r="K268" s="43"/>
    </row>
    <row r="269" spans="1:11" ht="12.75" customHeight="1" outlineLevel="1">
      <c r="A269" s="36" t="s">
        <v>526</v>
      </c>
      <c r="B269" s="37" t="s">
        <v>498</v>
      </c>
      <c r="C269" s="36" t="s">
        <v>267</v>
      </c>
      <c r="D269" s="24" t="s">
        <v>32</v>
      </c>
      <c r="E269" s="21">
        <f>F269+G269</f>
        <v>154734.80000000002</v>
      </c>
      <c r="F269" s="21">
        <f>F273</f>
        <v>9284.1</v>
      </c>
      <c r="G269" s="21">
        <f>G273</f>
        <v>145450.70000000001</v>
      </c>
      <c r="H269" s="21">
        <f>H270+H271+H272</f>
        <v>0</v>
      </c>
      <c r="I269" s="21">
        <f>I270+I271+I272</f>
        <v>0</v>
      </c>
      <c r="J269" s="37" t="s">
        <v>499</v>
      </c>
      <c r="K269" s="41" t="s">
        <v>574</v>
      </c>
    </row>
    <row r="270" spans="1:11" ht="12.75" customHeight="1" outlineLevel="1">
      <c r="A270" s="36"/>
      <c r="B270" s="37"/>
      <c r="C270" s="36"/>
      <c r="D270" s="24">
        <v>2018</v>
      </c>
      <c r="E270" s="21">
        <f>SUM(F270:I270)</f>
        <v>0</v>
      </c>
      <c r="F270" s="21">
        <f>F274+F278</f>
        <v>0</v>
      </c>
      <c r="G270" s="21">
        <f t="shared" ref="G270:I270" si="31">G274+G278</f>
        <v>0</v>
      </c>
      <c r="H270" s="21">
        <f t="shared" si="31"/>
        <v>0</v>
      </c>
      <c r="I270" s="21">
        <f t="shared" si="31"/>
        <v>0</v>
      </c>
      <c r="J270" s="37"/>
      <c r="K270" s="42"/>
    </row>
    <row r="271" spans="1:11" ht="12.75" customHeight="1" outlineLevel="1">
      <c r="A271" s="36"/>
      <c r="B271" s="37"/>
      <c r="C271" s="36"/>
      <c r="D271" s="24">
        <v>2019</v>
      </c>
      <c r="E271" s="21">
        <f>F271+G271</f>
        <v>154734.80000000002</v>
      </c>
      <c r="F271" s="21">
        <f t="shared" ref="F271:I272" si="32">F275+F279</f>
        <v>9284.1</v>
      </c>
      <c r="G271" s="21">
        <f t="shared" si="32"/>
        <v>145450.70000000001</v>
      </c>
      <c r="H271" s="21">
        <f t="shared" si="32"/>
        <v>0</v>
      </c>
      <c r="I271" s="21">
        <f t="shared" si="32"/>
        <v>0</v>
      </c>
      <c r="J271" s="37"/>
      <c r="K271" s="42"/>
    </row>
    <row r="272" spans="1:11" ht="12.75" customHeight="1" outlineLevel="1">
      <c r="A272" s="36"/>
      <c r="B272" s="37"/>
      <c r="C272" s="36"/>
      <c r="D272" s="24">
        <v>2020</v>
      </c>
      <c r="E272" s="21">
        <f t="shared" ref="E272:E275" si="33">SUM(F272:I272)</f>
        <v>5166.0600000000004</v>
      </c>
      <c r="F272" s="21">
        <f t="shared" si="32"/>
        <v>309.95999999999998</v>
      </c>
      <c r="G272" s="21">
        <f t="shared" si="32"/>
        <v>4856.1000000000004</v>
      </c>
      <c r="H272" s="21">
        <f t="shared" si="32"/>
        <v>0</v>
      </c>
      <c r="I272" s="21">
        <f t="shared" si="32"/>
        <v>0</v>
      </c>
      <c r="J272" s="37"/>
      <c r="K272" s="43"/>
    </row>
    <row r="273" spans="1:12" ht="12.75" customHeight="1" outlineLevel="2">
      <c r="A273" s="36" t="s">
        <v>527</v>
      </c>
      <c r="B273" s="37" t="s">
        <v>455</v>
      </c>
      <c r="C273" s="36" t="s">
        <v>267</v>
      </c>
      <c r="D273" s="24" t="s">
        <v>32</v>
      </c>
      <c r="E273" s="21">
        <f>SUM(F273:I273)</f>
        <v>154734.80000000002</v>
      </c>
      <c r="F273" s="21">
        <f>F274+F275+F276</f>
        <v>9284.1</v>
      </c>
      <c r="G273" s="21">
        <f>G274+G275+G276</f>
        <v>145450.70000000001</v>
      </c>
      <c r="H273" s="21">
        <f>H274+H275+H276</f>
        <v>0</v>
      </c>
      <c r="I273" s="21">
        <f>I274+I275+I276</f>
        <v>0</v>
      </c>
      <c r="J273" s="37" t="s">
        <v>591</v>
      </c>
      <c r="K273" s="41" t="s">
        <v>574</v>
      </c>
    </row>
    <row r="274" spans="1:12" ht="12.75" customHeight="1" outlineLevel="2">
      <c r="A274" s="36"/>
      <c r="B274" s="37"/>
      <c r="C274" s="36"/>
      <c r="D274" s="24">
        <v>2018</v>
      </c>
      <c r="E274" s="21">
        <f t="shared" si="33"/>
        <v>0</v>
      </c>
      <c r="F274" s="21">
        <v>0</v>
      </c>
      <c r="G274" s="21">
        <v>0</v>
      </c>
      <c r="H274" s="21">
        <v>0</v>
      </c>
      <c r="I274" s="21">
        <v>0</v>
      </c>
      <c r="J274" s="37"/>
      <c r="K274" s="42"/>
    </row>
    <row r="275" spans="1:12" ht="12.75" customHeight="1" outlineLevel="2">
      <c r="A275" s="36"/>
      <c r="B275" s="37"/>
      <c r="C275" s="36"/>
      <c r="D275" s="24">
        <v>2019</v>
      </c>
      <c r="E275" s="21">
        <f t="shared" si="33"/>
        <v>154734.80000000002</v>
      </c>
      <c r="F275" s="21">
        <v>9284.1</v>
      </c>
      <c r="G275" s="21">
        <v>145450.70000000001</v>
      </c>
      <c r="H275" s="27">
        <v>0</v>
      </c>
      <c r="I275" s="27">
        <v>0</v>
      </c>
      <c r="J275" s="37"/>
      <c r="K275" s="42"/>
    </row>
    <row r="276" spans="1:12" ht="65.25" customHeight="1" outlineLevel="2">
      <c r="A276" s="36"/>
      <c r="B276" s="37"/>
      <c r="C276" s="36"/>
      <c r="D276" s="24">
        <v>2020</v>
      </c>
      <c r="E276" s="21">
        <f>SUM(F276:I276)</f>
        <v>0</v>
      </c>
      <c r="F276" s="21">
        <v>0</v>
      </c>
      <c r="G276" s="21">
        <v>0</v>
      </c>
      <c r="H276" s="21">
        <v>0</v>
      </c>
      <c r="I276" s="21">
        <v>0</v>
      </c>
      <c r="J276" s="37"/>
      <c r="K276" s="43"/>
    </row>
    <row r="277" spans="1:12" ht="15" customHeight="1" outlineLevel="2">
      <c r="A277" s="36" t="s">
        <v>592</v>
      </c>
      <c r="B277" s="37" t="s">
        <v>593</v>
      </c>
      <c r="C277" s="36">
        <v>2020</v>
      </c>
      <c r="D277" s="24" t="s">
        <v>32</v>
      </c>
      <c r="E277" s="21">
        <f>SUM(F277:I277)</f>
        <v>5166.0600000000004</v>
      </c>
      <c r="F277" s="21">
        <f>F278+F279+F280</f>
        <v>309.95999999999998</v>
      </c>
      <c r="G277" s="21">
        <f>G278+G279+G280</f>
        <v>4856.1000000000004</v>
      </c>
      <c r="H277" s="21">
        <f>H278+H279+H280</f>
        <v>0</v>
      </c>
      <c r="I277" s="21">
        <f>I278+I279+I280</f>
        <v>0</v>
      </c>
      <c r="J277" s="37" t="s">
        <v>594</v>
      </c>
      <c r="K277" s="41" t="s">
        <v>574</v>
      </c>
    </row>
    <row r="278" spans="1:12" ht="15" customHeight="1" outlineLevel="2">
      <c r="A278" s="36"/>
      <c r="B278" s="37"/>
      <c r="C278" s="36"/>
      <c r="D278" s="24">
        <v>2018</v>
      </c>
      <c r="E278" s="21">
        <v>0</v>
      </c>
      <c r="F278" s="21">
        <v>0</v>
      </c>
      <c r="G278" s="21">
        <v>0</v>
      </c>
      <c r="H278" s="21">
        <v>0</v>
      </c>
      <c r="I278" s="21">
        <v>0</v>
      </c>
      <c r="J278" s="37"/>
      <c r="K278" s="42"/>
    </row>
    <row r="279" spans="1:12" ht="15" customHeight="1" outlineLevel="2">
      <c r="A279" s="36"/>
      <c r="B279" s="37"/>
      <c r="C279" s="36"/>
      <c r="D279" s="24">
        <v>2019</v>
      </c>
      <c r="E279" s="21">
        <v>0</v>
      </c>
      <c r="F279" s="21">
        <v>0</v>
      </c>
      <c r="G279" s="21">
        <v>0</v>
      </c>
      <c r="H279" s="27">
        <v>0</v>
      </c>
      <c r="I279" s="27">
        <v>0</v>
      </c>
      <c r="J279" s="37"/>
      <c r="K279" s="42"/>
    </row>
    <row r="280" spans="1:12" ht="15" customHeight="1" outlineLevel="2">
      <c r="A280" s="36"/>
      <c r="B280" s="37"/>
      <c r="C280" s="36"/>
      <c r="D280" s="24">
        <v>2020</v>
      </c>
      <c r="E280" s="21">
        <v>5166.0600000000004</v>
      </c>
      <c r="F280" s="21">
        <v>309.95999999999998</v>
      </c>
      <c r="G280" s="21">
        <v>4856.1000000000004</v>
      </c>
      <c r="H280" s="21">
        <v>0</v>
      </c>
      <c r="I280" s="21">
        <v>0</v>
      </c>
      <c r="J280" s="37"/>
      <c r="K280" s="43"/>
    </row>
    <row r="281" spans="1:12" ht="12.75" customHeight="1" outlineLevel="1">
      <c r="A281" s="36" t="s">
        <v>513</v>
      </c>
      <c r="B281" s="37" t="s">
        <v>501</v>
      </c>
      <c r="C281" s="36" t="s">
        <v>267</v>
      </c>
      <c r="D281" s="24" t="s">
        <v>32</v>
      </c>
      <c r="E281" s="21">
        <f>SUM(F281:I281)</f>
        <v>373269.10486999998</v>
      </c>
      <c r="F281" s="21">
        <f>SUM(F282:F284)</f>
        <v>65212.80487</v>
      </c>
      <c r="G281" s="21">
        <f>SUM(G282:G284)</f>
        <v>308056.3</v>
      </c>
      <c r="H281" s="21">
        <f t="shared" ref="F281:I284" si="34">H285+H289+H293+H297+H301+H305</f>
        <v>0</v>
      </c>
      <c r="I281" s="21">
        <f t="shared" si="34"/>
        <v>0</v>
      </c>
      <c r="J281" s="37" t="s">
        <v>499</v>
      </c>
      <c r="K281" s="41" t="s">
        <v>627</v>
      </c>
      <c r="L281" s="18"/>
    </row>
    <row r="282" spans="1:12" ht="12.75" customHeight="1" outlineLevel="1">
      <c r="A282" s="36"/>
      <c r="B282" s="37"/>
      <c r="C282" s="36"/>
      <c r="D282" s="24">
        <v>2018</v>
      </c>
      <c r="E282" s="21">
        <f>SUM(F282:I282)</f>
        <v>0</v>
      </c>
      <c r="F282" s="21">
        <f t="shared" si="34"/>
        <v>0</v>
      </c>
      <c r="G282" s="21">
        <f t="shared" si="34"/>
        <v>0</v>
      </c>
      <c r="H282" s="21">
        <f t="shared" si="34"/>
        <v>0</v>
      </c>
      <c r="I282" s="21">
        <f t="shared" si="34"/>
        <v>0</v>
      </c>
      <c r="J282" s="37"/>
      <c r="K282" s="42"/>
      <c r="L282" s="18"/>
    </row>
    <row r="283" spans="1:12" ht="12.75" customHeight="1" outlineLevel="1">
      <c r="A283" s="36"/>
      <c r="B283" s="37"/>
      <c r="C283" s="36"/>
      <c r="D283" s="24">
        <v>2019</v>
      </c>
      <c r="E283" s="21">
        <f>SUM(F283:I283)</f>
        <v>219689.30403</v>
      </c>
      <c r="F283" s="21">
        <f>F287+F291+F295+F299+F303+F307+F311</f>
        <v>27760.804029999999</v>
      </c>
      <c r="G283" s="21">
        <v>191928.5</v>
      </c>
      <c r="H283" s="21">
        <f t="shared" si="34"/>
        <v>0</v>
      </c>
      <c r="I283" s="21">
        <f t="shared" si="34"/>
        <v>0</v>
      </c>
      <c r="J283" s="37"/>
      <c r="K283" s="42"/>
      <c r="L283" s="18"/>
    </row>
    <row r="284" spans="1:12" ht="21" customHeight="1" outlineLevel="1">
      <c r="A284" s="36"/>
      <c r="B284" s="37"/>
      <c r="C284" s="36"/>
      <c r="D284" s="24">
        <v>2020</v>
      </c>
      <c r="E284" s="21">
        <f>SUM(F284:I284)</f>
        <v>153579.80084000001</v>
      </c>
      <c r="F284" s="21">
        <f>F288+F292+F296+F300+F304+F308+F312</f>
        <v>37452.000840000001</v>
      </c>
      <c r="G284" s="21">
        <f>G288+G292+G296+G300+G304+G308+G312</f>
        <v>116127.8</v>
      </c>
      <c r="H284" s="21">
        <f t="shared" si="34"/>
        <v>0</v>
      </c>
      <c r="I284" s="21">
        <f t="shared" si="34"/>
        <v>0</v>
      </c>
      <c r="J284" s="37"/>
      <c r="K284" s="43"/>
    </row>
    <row r="285" spans="1:12" ht="12.75" customHeight="1" outlineLevel="2">
      <c r="A285" s="36" t="s">
        <v>514</v>
      </c>
      <c r="B285" s="37" t="s">
        <v>342</v>
      </c>
      <c r="C285" s="36" t="s">
        <v>267</v>
      </c>
      <c r="D285" s="24" t="s">
        <v>32</v>
      </c>
      <c r="E285" s="21">
        <f>E286+E287+E288</f>
        <v>18085.099999999999</v>
      </c>
      <c r="F285" s="21">
        <f>F286+F287+F288</f>
        <v>1085.0999999999999</v>
      </c>
      <c r="G285" s="21">
        <f>G286+G287+G288</f>
        <v>17000</v>
      </c>
      <c r="H285" s="21">
        <f>H286+H287+H288</f>
        <v>0</v>
      </c>
      <c r="I285" s="21">
        <f>I286+I287+I288</f>
        <v>0</v>
      </c>
      <c r="J285" s="44" t="s">
        <v>595</v>
      </c>
      <c r="K285" s="41" t="s">
        <v>571</v>
      </c>
    </row>
    <row r="286" spans="1:12" ht="12.75" customHeight="1" outlineLevel="2">
      <c r="A286" s="36"/>
      <c r="B286" s="37"/>
      <c r="C286" s="36"/>
      <c r="D286" s="24">
        <v>2018</v>
      </c>
      <c r="E286" s="21">
        <v>0</v>
      </c>
      <c r="F286" s="21">
        <v>0</v>
      </c>
      <c r="G286" s="21">
        <v>0</v>
      </c>
      <c r="H286" s="21">
        <v>0</v>
      </c>
      <c r="I286" s="21">
        <v>0</v>
      </c>
      <c r="J286" s="45"/>
      <c r="K286" s="42"/>
    </row>
    <row r="287" spans="1:12" ht="12.75" customHeight="1" outlineLevel="2">
      <c r="A287" s="36"/>
      <c r="B287" s="37"/>
      <c r="C287" s="36"/>
      <c r="D287" s="24">
        <v>2019</v>
      </c>
      <c r="E287" s="21">
        <f>SUM(F287:I287)</f>
        <v>13829.8</v>
      </c>
      <c r="F287" s="21">
        <v>829.8</v>
      </c>
      <c r="G287" s="21">
        <v>13000</v>
      </c>
      <c r="H287" s="27">
        <v>0</v>
      </c>
      <c r="I287" s="27">
        <v>0</v>
      </c>
      <c r="J287" s="45"/>
      <c r="K287" s="42"/>
    </row>
    <row r="288" spans="1:12" ht="82.5" customHeight="1" outlineLevel="2">
      <c r="A288" s="36"/>
      <c r="B288" s="37"/>
      <c r="C288" s="36"/>
      <c r="D288" s="24">
        <v>2020</v>
      </c>
      <c r="E288" s="21">
        <v>4255.3</v>
      </c>
      <c r="F288" s="21">
        <v>255.3</v>
      </c>
      <c r="G288" s="21">
        <v>4000</v>
      </c>
      <c r="H288" s="21">
        <v>0</v>
      </c>
      <c r="I288" s="21">
        <v>0</v>
      </c>
      <c r="J288" s="46"/>
      <c r="K288" s="43"/>
    </row>
    <row r="289" spans="1:11" ht="12.75" customHeight="1" outlineLevel="2">
      <c r="A289" s="36" t="s">
        <v>515</v>
      </c>
      <c r="B289" s="37" t="s">
        <v>500</v>
      </c>
      <c r="C289" s="36" t="s">
        <v>267</v>
      </c>
      <c r="D289" s="24" t="s">
        <v>32</v>
      </c>
      <c r="E289" s="27">
        <f>E290+E291+E292</f>
        <v>88236.639320000002</v>
      </c>
      <c r="F289" s="27">
        <f>F290+F291+F292</f>
        <v>5294.2043699999995</v>
      </c>
      <c r="G289" s="27">
        <f>G290+G291+G292</f>
        <v>82942.434949999995</v>
      </c>
      <c r="H289" s="21">
        <f>H290+H291+H292</f>
        <v>0</v>
      </c>
      <c r="I289" s="21">
        <f>I290+I291+I292</f>
        <v>0</v>
      </c>
      <c r="J289" s="37" t="s">
        <v>596</v>
      </c>
      <c r="K289" s="41" t="s">
        <v>574</v>
      </c>
    </row>
    <row r="290" spans="1:11" ht="12.75" customHeight="1" outlineLevel="2">
      <c r="A290" s="36"/>
      <c r="B290" s="37"/>
      <c r="C290" s="36"/>
      <c r="D290" s="24">
        <v>2018</v>
      </c>
      <c r="E290" s="27">
        <v>0</v>
      </c>
      <c r="F290" s="27">
        <v>0</v>
      </c>
      <c r="G290" s="27">
        <v>0</v>
      </c>
      <c r="H290" s="21">
        <v>0</v>
      </c>
      <c r="I290" s="21">
        <v>0</v>
      </c>
      <c r="J290" s="37"/>
      <c r="K290" s="42"/>
    </row>
    <row r="291" spans="1:11" ht="12.75" customHeight="1" outlineLevel="2">
      <c r="A291" s="36"/>
      <c r="B291" s="37"/>
      <c r="C291" s="36"/>
      <c r="D291" s="24">
        <v>2019</v>
      </c>
      <c r="E291" s="27">
        <f>F291+G291</f>
        <v>60686.739320000001</v>
      </c>
      <c r="F291" s="27">
        <v>3641.2043699999999</v>
      </c>
      <c r="G291" s="27">
        <v>57045.534950000001</v>
      </c>
      <c r="H291" s="27">
        <v>0</v>
      </c>
      <c r="I291" s="27">
        <v>0</v>
      </c>
      <c r="J291" s="37"/>
      <c r="K291" s="42"/>
    </row>
    <row r="292" spans="1:11" ht="60" customHeight="1" outlineLevel="2">
      <c r="A292" s="36"/>
      <c r="B292" s="37"/>
      <c r="C292" s="36"/>
      <c r="D292" s="24">
        <v>2020</v>
      </c>
      <c r="E292" s="21">
        <v>27549.9</v>
      </c>
      <c r="F292" s="21">
        <v>1653</v>
      </c>
      <c r="G292" s="21">
        <v>25896.9</v>
      </c>
      <c r="H292" s="21">
        <v>0</v>
      </c>
      <c r="I292" s="21">
        <v>0</v>
      </c>
      <c r="J292" s="37"/>
      <c r="K292" s="43"/>
    </row>
    <row r="293" spans="1:11" ht="12.75" customHeight="1" outlineLevel="2">
      <c r="A293" s="36" t="s">
        <v>516</v>
      </c>
      <c r="B293" s="37" t="s">
        <v>502</v>
      </c>
      <c r="C293" s="36" t="s">
        <v>267</v>
      </c>
      <c r="D293" s="24" t="s">
        <v>32</v>
      </c>
      <c r="E293" s="27">
        <f>E294+E295+E296</f>
        <v>37278.812420000002</v>
      </c>
      <c r="F293" s="27">
        <f>F294+F295+F296</f>
        <v>5178.8124200000002</v>
      </c>
      <c r="G293" s="27">
        <f>G294+G295+G296</f>
        <v>32100</v>
      </c>
      <c r="H293" s="21">
        <f>H294+H295+H296</f>
        <v>0</v>
      </c>
      <c r="I293" s="21">
        <f>I294+I295+I296</f>
        <v>0</v>
      </c>
      <c r="J293" s="44" t="s">
        <v>503</v>
      </c>
      <c r="K293" s="41" t="s">
        <v>574</v>
      </c>
    </row>
    <row r="294" spans="1:11" ht="12.75" customHeight="1" outlineLevel="2">
      <c r="A294" s="36"/>
      <c r="B294" s="37"/>
      <c r="C294" s="36"/>
      <c r="D294" s="24">
        <v>2018</v>
      </c>
      <c r="E294" s="27">
        <f>F294+G294+H294+I294</f>
        <v>0</v>
      </c>
      <c r="F294" s="27">
        <v>0</v>
      </c>
      <c r="G294" s="27">
        <v>0</v>
      </c>
      <c r="H294" s="21">
        <v>0</v>
      </c>
      <c r="I294" s="21">
        <v>0</v>
      </c>
      <c r="J294" s="45"/>
      <c r="K294" s="42"/>
    </row>
    <row r="295" spans="1:11" ht="12.75" customHeight="1" outlineLevel="2">
      <c r="A295" s="36"/>
      <c r="B295" s="37"/>
      <c r="C295" s="36"/>
      <c r="D295" s="24">
        <v>2019</v>
      </c>
      <c r="E295" s="27">
        <f>F295+G295+H295+I295</f>
        <v>28589.612420000001</v>
      </c>
      <c r="F295" s="27">
        <v>2589.6124199999999</v>
      </c>
      <c r="G295" s="27">
        <v>26000</v>
      </c>
      <c r="H295" s="27">
        <v>0</v>
      </c>
      <c r="I295" s="27">
        <v>0</v>
      </c>
      <c r="J295" s="45"/>
      <c r="K295" s="42"/>
    </row>
    <row r="296" spans="1:11" ht="12.75" customHeight="1" outlineLevel="2">
      <c r="A296" s="36"/>
      <c r="B296" s="37"/>
      <c r="C296" s="36"/>
      <c r="D296" s="24">
        <v>2020</v>
      </c>
      <c r="E296" s="27">
        <v>8689.2000000000007</v>
      </c>
      <c r="F296" s="27">
        <v>2589.1999999999998</v>
      </c>
      <c r="G296" s="27">
        <v>6100</v>
      </c>
      <c r="H296" s="27">
        <v>0</v>
      </c>
      <c r="I296" s="27">
        <v>0</v>
      </c>
      <c r="J296" s="46"/>
      <c r="K296" s="43"/>
    </row>
    <row r="297" spans="1:11" ht="12.75" customHeight="1" outlineLevel="2">
      <c r="A297" s="36" t="s">
        <v>517</v>
      </c>
      <c r="B297" s="37" t="s">
        <v>69</v>
      </c>
      <c r="C297" s="36" t="s">
        <v>267</v>
      </c>
      <c r="D297" s="24" t="s">
        <v>32</v>
      </c>
      <c r="E297" s="27">
        <f>E298+E299+E300</f>
        <v>53247.35484</v>
      </c>
      <c r="F297" s="27">
        <f>F298+F299+F300</f>
        <v>11981.98984</v>
      </c>
      <c r="G297" s="27">
        <f>G298+G299+G300</f>
        <v>41265.364999999998</v>
      </c>
      <c r="H297" s="21">
        <f>H298+H299+H300</f>
        <v>0</v>
      </c>
      <c r="I297" s="21">
        <f>I298+I299+I300</f>
        <v>0</v>
      </c>
      <c r="J297" s="44" t="s">
        <v>597</v>
      </c>
      <c r="K297" s="41" t="s">
        <v>574</v>
      </c>
    </row>
    <row r="298" spans="1:11" ht="12.75" customHeight="1" outlineLevel="2">
      <c r="A298" s="36"/>
      <c r="B298" s="37"/>
      <c r="C298" s="36"/>
      <c r="D298" s="24">
        <v>2018</v>
      </c>
      <c r="E298" s="27">
        <f>F298+G298+H298+I298</f>
        <v>0</v>
      </c>
      <c r="F298" s="27">
        <v>0</v>
      </c>
      <c r="G298" s="27">
        <v>0</v>
      </c>
      <c r="H298" s="21">
        <v>0</v>
      </c>
      <c r="I298" s="21">
        <v>0</v>
      </c>
      <c r="J298" s="45"/>
      <c r="K298" s="42"/>
    </row>
    <row r="299" spans="1:11" ht="12.75" customHeight="1" outlineLevel="2">
      <c r="A299" s="36"/>
      <c r="B299" s="37"/>
      <c r="C299" s="36"/>
      <c r="D299" s="24">
        <v>2019</v>
      </c>
      <c r="E299" s="27">
        <f>F299+G299+H299+I299</f>
        <v>21524.364999999998</v>
      </c>
      <c r="F299" s="27">
        <v>5797.6</v>
      </c>
      <c r="G299" s="27">
        <v>15726.764999999999</v>
      </c>
      <c r="H299" s="27">
        <v>0</v>
      </c>
      <c r="I299" s="27">
        <v>0</v>
      </c>
      <c r="J299" s="45"/>
      <c r="K299" s="42"/>
    </row>
    <row r="300" spans="1:11" ht="12.75" customHeight="1" outlineLevel="2">
      <c r="A300" s="36"/>
      <c r="B300" s="37"/>
      <c r="C300" s="36"/>
      <c r="D300" s="24">
        <v>2020</v>
      </c>
      <c r="E300" s="27">
        <v>31722.989839999998</v>
      </c>
      <c r="F300" s="27">
        <v>6184.3898399999998</v>
      </c>
      <c r="G300" s="27">
        <v>25538.6</v>
      </c>
      <c r="H300" s="27">
        <v>0</v>
      </c>
      <c r="I300" s="27">
        <v>0</v>
      </c>
      <c r="J300" s="46"/>
      <c r="K300" s="43"/>
    </row>
    <row r="301" spans="1:11" ht="12.75" customHeight="1" outlineLevel="2">
      <c r="A301" s="36" t="s">
        <v>518</v>
      </c>
      <c r="B301" s="37" t="s">
        <v>504</v>
      </c>
      <c r="C301" s="36" t="s">
        <v>267</v>
      </c>
      <c r="D301" s="24" t="s">
        <v>32</v>
      </c>
      <c r="E301" s="27">
        <f>E302+E303+E304</f>
        <v>53595.7</v>
      </c>
      <c r="F301" s="27">
        <f>F302+F303+F304</f>
        <v>26995.699999999997</v>
      </c>
      <c r="G301" s="27">
        <f>G302+G303+G304</f>
        <v>26600</v>
      </c>
      <c r="H301" s="21">
        <f>H302+H303+H304</f>
        <v>0</v>
      </c>
      <c r="I301" s="21">
        <f>I302+I303+I304</f>
        <v>0</v>
      </c>
      <c r="J301" s="44" t="s">
        <v>598</v>
      </c>
      <c r="K301" s="41" t="s">
        <v>603</v>
      </c>
    </row>
    <row r="302" spans="1:11" ht="12.75" customHeight="1" outlineLevel="2">
      <c r="A302" s="36"/>
      <c r="B302" s="37"/>
      <c r="C302" s="36"/>
      <c r="D302" s="24">
        <v>2018</v>
      </c>
      <c r="E302" s="27">
        <f>F302+G302+H302+I302</f>
        <v>0</v>
      </c>
      <c r="F302" s="27">
        <v>0</v>
      </c>
      <c r="G302" s="27">
        <v>0</v>
      </c>
      <c r="H302" s="21">
        <v>0</v>
      </c>
      <c r="I302" s="21">
        <v>0</v>
      </c>
      <c r="J302" s="45"/>
      <c r="K302" s="42"/>
    </row>
    <row r="303" spans="1:11" ht="12.75" customHeight="1" outlineLevel="2">
      <c r="A303" s="36"/>
      <c r="B303" s="37"/>
      <c r="C303" s="36"/>
      <c r="D303" s="24">
        <v>2019</v>
      </c>
      <c r="E303" s="27">
        <f>F303+G303+H303+I303</f>
        <v>21704.400000000001</v>
      </c>
      <c r="F303" s="27">
        <v>9704.4</v>
      </c>
      <c r="G303" s="27">
        <v>12000</v>
      </c>
      <c r="H303" s="21">
        <v>0</v>
      </c>
      <c r="I303" s="21">
        <v>0</v>
      </c>
      <c r="J303" s="45"/>
      <c r="K303" s="42"/>
    </row>
    <row r="304" spans="1:11" ht="21" customHeight="1" outlineLevel="2">
      <c r="A304" s="36"/>
      <c r="B304" s="37"/>
      <c r="C304" s="36"/>
      <c r="D304" s="24">
        <v>2020</v>
      </c>
      <c r="E304" s="21">
        <v>31891.3</v>
      </c>
      <c r="F304" s="21">
        <v>17291.3</v>
      </c>
      <c r="G304" s="21">
        <v>14600</v>
      </c>
      <c r="H304" s="21">
        <v>0</v>
      </c>
      <c r="I304" s="21">
        <v>0</v>
      </c>
      <c r="J304" s="46"/>
      <c r="K304" s="43"/>
    </row>
    <row r="305" spans="1:11" ht="12.75" customHeight="1" outlineLevel="2">
      <c r="A305" s="36" t="s">
        <v>519</v>
      </c>
      <c r="B305" s="37" t="s">
        <v>505</v>
      </c>
      <c r="C305" s="36" t="s">
        <v>267</v>
      </c>
      <c r="D305" s="24" t="s">
        <v>32</v>
      </c>
      <c r="E305" s="27">
        <f>E306+E307+E308</f>
        <v>11089.2</v>
      </c>
      <c r="F305" s="27">
        <f>F306+F307+F308</f>
        <v>2589.1999999999998</v>
      </c>
      <c r="G305" s="27">
        <f>G306+G307+G308</f>
        <v>8500</v>
      </c>
      <c r="H305" s="21">
        <f>H306+H307+H308</f>
        <v>0</v>
      </c>
      <c r="I305" s="21">
        <f>I306+I307+I308</f>
        <v>0</v>
      </c>
      <c r="J305" s="44" t="s">
        <v>506</v>
      </c>
      <c r="K305" s="41" t="s">
        <v>574</v>
      </c>
    </row>
    <row r="306" spans="1:11" ht="12.75" customHeight="1" outlineLevel="2">
      <c r="A306" s="36"/>
      <c r="B306" s="37"/>
      <c r="C306" s="36"/>
      <c r="D306" s="24">
        <v>2018</v>
      </c>
      <c r="E306" s="27">
        <f>F306+G306+H306+I306</f>
        <v>0</v>
      </c>
      <c r="F306" s="27">
        <v>0</v>
      </c>
      <c r="G306" s="27">
        <v>0</v>
      </c>
      <c r="H306" s="21">
        <v>0</v>
      </c>
      <c r="I306" s="21">
        <v>0</v>
      </c>
      <c r="J306" s="45"/>
      <c r="K306" s="42"/>
    </row>
    <row r="307" spans="1:11" ht="12.75" customHeight="1" outlineLevel="2">
      <c r="A307" s="36"/>
      <c r="B307" s="37"/>
      <c r="C307" s="36"/>
      <c r="D307" s="24">
        <v>2019</v>
      </c>
      <c r="E307" s="27">
        <f>F307+G307+H307+I307</f>
        <v>8294.6</v>
      </c>
      <c r="F307" s="27">
        <v>1294.5999999999999</v>
      </c>
      <c r="G307" s="27">
        <v>7000</v>
      </c>
      <c r="H307" s="27">
        <v>0</v>
      </c>
      <c r="I307" s="27">
        <v>0</v>
      </c>
      <c r="J307" s="45"/>
      <c r="K307" s="42"/>
    </row>
    <row r="308" spans="1:11" ht="12.75" customHeight="1" outlineLevel="2">
      <c r="A308" s="36"/>
      <c r="B308" s="37"/>
      <c r="C308" s="36"/>
      <c r="D308" s="24">
        <v>2020</v>
      </c>
      <c r="E308" s="27">
        <v>2794.6</v>
      </c>
      <c r="F308" s="27">
        <v>1294.5999999999999</v>
      </c>
      <c r="G308" s="27">
        <v>1500</v>
      </c>
      <c r="H308" s="27">
        <v>0</v>
      </c>
      <c r="I308" s="27">
        <v>0</v>
      </c>
      <c r="J308" s="46"/>
      <c r="K308" s="43"/>
    </row>
    <row r="309" spans="1:11" ht="12.75" customHeight="1" outlineLevel="2">
      <c r="A309" s="36" t="s">
        <v>520</v>
      </c>
      <c r="B309" s="37" t="s">
        <v>535</v>
      </c>
      <c r="C309" s="36" t="s">
        <v>267</v>
      </c>
      <c r="D309" s="24" t="s">
        <v>32</v>
      </c>
      <c r="E309" s="27">
        <f>E310+E311+E312</f>
        <v>111736.30816</v>
      </c>
      <c r="F309" s="27">
        <f>F310+F311+F312</f>
        <v>12087.79824</v>
      </c>
      <c r="G309" s="27">
        <f>G310+G311+G312</f>
        <v>99648.5</v>
      </c>
      <c r="H309" s="21">
        <f>H310+H311+H312</f>
        <v>0</v>
      </c>
      <c r="I309" s="21">
        <f>I310+I311+I312</f>
        <v>0</v>
      </c>
      <c r="J309" s="44" t="s">
        <v>599</v>
      </c>
      <c r="K309" s="41" t="s">
        <v>102</v>
      </c>
    </row>
    <row r="310" spans="1:11" ht="12.75" customHeight="1" outlineLevel="2">
      <c r="A310" s="36"/>
      <c r="B310" s="37"/>
      <c r="C310" s="36"/>
      <c r="D310" s="24">
        <v>2018</v>
      </c>
      <c r="E310" s="27">
        <f>F310+G310+H310+I310</f>
        <v>0</v>
      </c>
      <c r="F310" s="27">
        <v>0</v>
      </c>
      <c r="G310" s="27">
        <v>0</v>
      </c>
      <c r="H310" s="21">
        <v>0</v>
      </c>
      <c r="I310" s="21">
        <v>0</v>
      </c>
      <c r="J310" s="45"/>
      <c r="K310" s="42"/>
    </row>
    <row r="311" spans="1:11" ht="12.75" customHeight="1" outlineLevel="2">
      <c r="A311" s="36"/>
      <c r="B311" s="37"/>
      <c r="C311" s="36"/>
      <c r="D311" s="24">
        <v>2019</v>
      </c>
      <c r="E311" s="27">
        <f t="shared" ref="E311" si="35">F311+G311+H311+I311</f>
        <v>65059.787239999998</v>
      </c>
      <c r="F311" s="27">
        <v>3903.5872399999998</v>
      </c>
      <c r="G311" s="27">
        <v>61156.2</v>
      </c>
      <c r="H311" s="21">
        <v>0</v>
      </c>
      <c r="I311" s="21">
        <v>0</v>
      </c>
      <c r="J311" s="45"/>
      <c r="K311" s="42"/>
    </row>
    <row r="312" spans="1:11" ht="12.75" customHeight="1" outlineLevel="2">
      <c r="A312" s="36"/>
      <c r="B312" s="37"/>
      <c r="C312" s="36"/>
      <c r="D312" s="24">
        <v>2020</v>
      </c>
      <c r="E312" s="27">
        <v>46676.520920000003</v>
      </c>
      <c r="F312" s="27">
        <f>2456.95532+5727.25568</f>
        <v>8184.2110000000002</v>
      </c>
      <c r="G312" s="27">
        <v>38492.300000000003</v>
      </c>
      <c r="H312" s="21">
        <v>0</v>
      </c>
      <c r="I312" s="21">
        <v>0</v>
      </c>
      <c r="J312" s="46"/>
      <c r="K312" s="43"/>
    </row>
    <row r="313" spans="1:11" ht="12.75" customHeight="1" outlineLevel="1">
      <c r="A313" s="36" t="s">
        <v>511</v>
      </c>
      <c r="B313" s="37" t="s">
        <v>509</v>
      </c>
      <c r="C313" s="36" t="s">
        <v>267</v>
      </c>
      <c r="D313" s="24" t="s">
        <v>32</v>
      </c>
      <c r="E313" s="27">
        <f>F313+G313+H313+I313</f>
        <v>13456.800000000001</v>
      </c>
      <c r="F313" s="27">
        <f>F314+F315+F316</f>
        <v>807.4</v>
      </c>
      <c r="G313" s="27">
        <f>G314+G315+G316</f>
        <v>12649.400000000001</v>
      </c>
      <c r="H313" s="21">
        <f t="shared" ref="F313:I316" si="36">H317</f>
        <v>0</v>
      </c>
      <c r="I313" s="21">
        <f t="shared" si="36"/>
        <v>0</v>
      </c>
      <c r="J313" s="44" t="s">
        <v>468</v>
      </c>
      <c r="K313" s="41" t="s">
        <v>574</v>
      </c>
    </row>
    <row r="314" spans="1:11" ht="12.75" customHeight="1" outlineLevel="1">
      <c r="A314" s="36"/>
      <c r="B314" s="37"/>
      <c r="C314" s="36"/>
      <c r="D314" s="24">
        <v>2018</v>
      </c>
      <c r="E314" s="27">
        <f>E318</f>
        <v>0</v>
      </c>
      <c r="F314" s="27">
        <f t="shared" si="36"/>
        <v>0</v>
      </c>
      <c r="G314" s="27">
        <f t="shared" si="36"/>
        <v>0</v>
      </c>
      <c r="H314" s="21">
        <f t="shared" si="36"/>
        <v>0</v>
      </c>
      <c r="I314" s="21">
        <f t="shared" si="36"/>
        <v>0</v>
      </c>
      <c r="J314" s="45"/>
      <c r="K314" s="42"/>
    </row>
    <row r="315" spans="1:11" ht="12.75" customHeight="1" outlineLevel="1">
      <c r="A315" s="36"/>
      <c r="B315" s="37"/>
      <c r="C315" s="36"/>
      <c r="D315" s="24">
        <v>2019</v>
      </c>
      <c r="E315" s="27">
        <f>F315+G315</f>
        <v>6670.8</v>
      </c>
      <c r="F315" s="27">
        <f>F319</f>
        <v>400.2</v>
      </c>
      <c r="G315" s="27">
        <f>G319</f>
        <v>6270.6</v>
      </c>
      <c r="H315" s="21">
        <f t="shared" si="36"/>
        <v>0</v>
      </c>
      <c r="I315" s="21">
        <f t="shared" si="36"/>
        <v>0</v>
      </c>
      <c r="J315" s="45"/>
      <c r="K315" s="42"/>
    </row>
    <row r="316" spans="1:11" ht="12.75" customHeight="1" outlineLevel="1">
      <c r="A316" s="36"/>
      <c r="B316" s="37"/>
      <c r="C316" s="36"/>
      <c r="D316" s="24">
        <v>2020</v>
      </c>
      <c r="E316" s="27">
        <f>F316+G316</f>
        <v>6786</v>
      </c>
      <c r="F316" s="27">
        <f>F320</f>
        <v>407.2</v>
      </c>
      <c r="G316" s="27">
        <f>G320</f>
        <v>6378.8</v>
      </c>
      <c r="H316" s="21">
        <f t="shared" si="36"/>
        <v>0</v>
      </c>
      <c r="I316" s="21">
        <f t="shared" si="36"/>
        <v>0</v>
      </c>
      <c r="J316" s="46"/>
      <c r="K316" s="43"/>
    </row>
    <row r="317" spans="1:11" ht="12.75" customHeight="1" outlineLevel="2">
      <c r="A317" s="36" t="s">
        <v>512</v>
      </c>
      <c r="B317" s="37" t="s">
        <v>507</v>
      </c>
      <c r="C317" s="36" t="s">
        <v>267</v>
      </c>
      <c r="D317" s="24" t="s">
        <v>32</v>
      </c>
      <c r="E317" s="27">
        <f>E318+E319+E320</f>
        <v>13456.8</v>
      </c>
      <c r="F317" s="27">
        <f>F318+F319+F320</f>
        <v>807.4</v>
      </c>
      <c r="G317" s="27">
        <f>G318+G319+G320</f>
        <v>12649.400000000001</v>
      </c>
      <c r="H317" s="21">
        <f>H318+H319+H320</f>
        <v>0</v>
      </c>
      <c r="I317" s="21">
        <f>I318+I319+I320</f>
        <v>0</v>
      </c>
      <c r="J317" s="38" t="s">
        <v>600</v>
      </c>
      <c r="K317" s="41" t="s">
        <v>574</v>
      </c>
    </row>
    <row r="318" spans="1:11" ht="12.75" customHeight="1" outlineLevel="2">
      <c r="A318" s="36"/>
      <c r="B318" s="37"/>
      <c r="C318" s="36"/>
      <c r="D318" s="24">
        <v>2018</v>
      </c>
      <c r="E318" s="27">
        <f>F318+G318+H318+I318</f>
        <v>0</v>
      </c>
      <c r="F318" s="27">
        <v>0</v>
      </c>
      <c r="G318" s="27">
        <v>0</v>
      </c>
      <c r="H318" s="21">
        <v>0</v>
      </c>
      <c r="I318" s="21">
        <v>0</v>
      </c>
      <c r="J318" s="39"/>
      <c r="K318" s="42"/>
    </row>
    <row r="319" spans="1:11" ht="12.75" customHeight="1" outlineLevel="2">
      <c r="A319" s="36"/>
      <c r="B319" s="37"/>
      <c r="C319" s="36"/>
      <c r="D319" s="24">
        <v>2019</v>
      </c>
      <c r="E319" s="27">
        <f>SUM(F319:I319)</f>
        <v>6670.8</v>
      </c>
      <c r="F319" s="27">
        <v>400.2</v>
      </c>
      <c r="G319" s="27">
        <v>6270.6</v>
      </c>
      <c r="H319" s="21">
        <v>0</v>
      </c>
      <c r="I319" s="21">
        <v>0</v>
      </c>
      <c r="J319" s="39"/>
      <c r="K319" s="42"/>
    </row>
    <row r="320" spans="1:11" ht="24" customHeight="1" outlineLevel="2">
      <c r="A320" s="36"/>
      <c r="B320" s="37"/>
      <c r="C320" s="36"/>
      <c r="D320" s="24">
        <v>2020</v>
      </c>
      <c r="E320" s="21">
        <v>6786</v>
      </c>
      <c r="F320" s="21">
        <v>407.2</v>
      </c>
      <c r="G320" s="21">
        <v>6378.8</v>
      </c>
      <c r="H320" s="21">
        <v>0</v>
      </c>
      <c r="I320" s="21">
        <v>0</v>
      </c>
      <c r="J320" s="40"/>
      <c r="K320" s="43"/>
    </row>
    <row r="321" spans="1:11" ht="12.75" customHeight="1" outlineLevel="1">
      <c r="A321" s="36" t="s">
        <v>510</v>
      </c>
      <c r="B321" s="37" t="s">
        <v>508</v>
      </c>
      <c r="C321" s="36" t="s">
        <v>267</v>
      </c>
      <c r="D321" s="24" t="s">
        <v>32</v>
      </c>
      <c r="E321" s="21">
        <f>E322+E323+E324</f>
        <v>0</v>
      </c>
      <c r="F321" s="21">
        <f>F322+F323+F324</f>
        <v>0</v>
      </c>
      <c r="G321" s="21">
        <f>G322+G323+G324</f>
        <v>0</v>
      </c>
      <c r="H321" s="21">
        <f>H322+H323+H324</f>
        <v>0</v>
      </c>
      <c r="I321" s="21">
        <f>I322+I323+I324</f>
        <v>0</v>
      </c>
      <c r="J321" s="44" t="s">
        <v>468</v>
      </c>
      <c r="K321" s="41" t="s">
        <v>601</v>
      </c>
    </row>
    <row r="322" spans="1:11" ht="12.75" customHeight="1" outlineLevel="1">
      <c r="A322" s="36"/>
      <c r="B322" s="37"/>
      <c r="C322" s="36"/>
      <c r="D322" s="24">
        <v>2018</v>
      </c>
      <c r="E322" s="21">
        <f>F322+G322+H322+I322</f>
        <v>0</v>
      </c>
      <c r="F322" s="21">
        <v>0</v>
      </c>
      <c r="G322" s="21">
        <v>0</v>
      </c>
      <c r="H322" s="21">
        <v>0</v>
      </c>
      <c r="I322" s="21">
        <v>0</v>
      </c>
      <c r="J322" s="45"/>
      <c r="K322" s="42"/>
    </row>
    <row r="323" spans="1:11" ht="12.75" customHeight="1" outlineLevel="1">
      <c r="A323" s="36"/>
      <c r="B323" s="37"/>
      <c r="C323" s="36"/>
      <c r="D323" s="24">
        <v>2019</v>
      </c>
      <c r="E323" s="21">
        <f>F323+G323+H323+I323</f>
        <v>0</v>
      </c>
      <c r="F323" s="21">
        <v>0</v>
      </c>
      <c r="G323" s="21">
        <v>0</v>
      </c>
      <c r="H323" s="21">
        <v>0</v>
      </c>
      <c r="I323" s="21">
        <v>0</v>
      </c>
      <c r="J323" s="45"/>
      <c r="K323" s="42"/>
    </row>
    <row r="324" spans="1:11" ht="32.25" customHeight="1" outlineLevel="1">
      <c r="A324" s="36"/>
      <c r="B324" s="37"/>
      <c r="C324" s="36"/>
      <c r="D324" s="24">
        <v>2020</v>
      </c>
      <c r="E324" s="21">
        <f>F324+G324+H324+I324</f>
        <v>0</v>
      </c>
      <c r="F324" s="21">
        <v>0</v>
      </c>
      <c r="G324" s="21">
        <v>0</v>
      </c>
      <c r="H324" s="21">
        <v>0</v>
      </c>
      <c r="I324" s="21">
        <v>0</v>
      </c>
      <c r="J324" s="46"/>
      <c r="K324" s="43"/>
    </row>
    <row r="325" spans="1:11" ht="15.75" customHeight="1">
      <c r="A325" s="36">
        <v>3</v>
      </c>
      <c r="B325" s="54" t="s">
        <v>58</v>
      </c>
      <c r="C325" s="48" t="s">
        <v>113</v>
      </c>
      <c r="D325" s="24" t="s">
        <v>32</v>
      </c>
      <c r="E325" s="21">
        <f t="shared" ref="E325:E336" si="37">SUM(F325:I325)</f>
        <v>87624.900240000003</v>
      </c>
      <c r="F325" s="21">
        <f>SUM(F326:F328)</f>
        <v>52574.700239999998</v>
      </c>
      <c r="G325" s="21">
        <f>SUM(G326:G328)</f>
        <v>9706.4</v>
      </c>
      <c r="H325" s="21">
        <f>SUM(H326:H328)</f>
        <v>0</v>
      </c>
      <c r="I325" s="21">
        <f>SUM(I326:I328)</f>
        <v>25343.8</v>
      </c>
      <c r="J325" s="81"/>
      <c r="K325" s="29" t="s">
        <v>578</v>
      </c>
    </row>
    <row r="326" spans="1:11" ht="15.75" customHeight="1">
      <c r="A326" s="36"/>
      <c r="B326" s="54"/>
      <c r="C326" s="48"/>
      <c r="D326" s="24">
        <v>2018</v>
      </c>
      <c r="E326" s="21">
        <f t="shared" si="37"/>
        <v>27347.999999999996</v>
      </c>
      <c r="F326" s="21">
        <f t="shared" ref="F326:G328" si="38">F330+F362+F378+F354</f>
        <v>15147.8</v>
      </c>
      <c r="G326" s="21">
        <f t="shared" si="38"/>
        <v>9706.4</v>
      </c>
      <c r="H326" s="21">
        <f>H330+H362+H378</f>
        <v>0</v>
      </c>
      <c r="I326" s="21">
        <f>I330+I362+I378+I354</f>
        <v>2493.8000000000002</v>
      </c>
      <c r="J326" s="57"/>
      <c r="K326" s="29"/>
    </row>
    <row r="327" spans="1:11" ht="15.75" customHeight="1">
      <c r="A327" s="36"/>
      <c r="B327" s="54"/>
      <c r="C327" s="48"/>
      <c r="D327" s="24">
        <v>2019</v>
      </c>
      <c r="E327" s="21">
        <f t="shared" si="37"/>
        <v>6526.3</v>
      </c>
      <c r="F327" s="21">
        <f t="shared" si="38"/>
        <v>5101.3</v>
      </c>
      <c r="G327" s="21">
        <f t="shared" si="38"/>
        <v>0</v>
      </c>
      <c r="H327" s="21">
        <f>H331+H363+H379</f>
        <v>0</v>
      </c>
      <c r="I327" s="21">
        <f>I331+I363+I379+I355</f>
        <v>1425</v>
      </c>
      <c r="J327" s="57"/>
      <c r="K327" s="29"/>
    </row>
    <row r="328" spans="1:11" ht="63.75" customHeight="1">
      <c r="A328" s="36"/>
      <c r="B328" s="54"/>
      <c r="C328" s="48"/>
      <c r="D328" s="24">
        <v>2020</v>
      </c>
      <c r="E328" s="21">
        <f t="shared" si="37"/>
        <v>53750.60024</v>
      </c>
      <c r="F328" s="21">
        <f t="shared" si="38"/>
        <v>32325.60024</v>
      </c>
      <c r="G328" s="21">
        <f t="shared" si="38"/>
        <v>0</v>
      </c>
      <c r="H328" s="21">
        <f>H332+H364+H380</f>
        <v>0</v>
      </c>
      <c r="I328" s="21">
        <f>I332+I364+I380+I356</f>
        <v>21425</v>
      </c>
      <c r="J328" s="57"/>
      <c r="K328" s="29"/>
    </row>
    <row r="329" spans="1:11" ht="13.5" customHeight="1" outlineLevel="1">
      <c r="A329" s="36" t="s">
        <v>12</v>
      </c>
      <c r="B329" s="65" t="s">
        <v>57</v>
      </c>
      <c r="C329" s="36" t="s">
        <v>113</v>
      </c>
      <c r="D329" s="24" t="s">
        <v>32</v>
      </c>
      <c r="E329" s="21">
        <f t="shared" si="37"/>
        <v>20087.5</v>
      </c>
      <c r="F329" s="21">
        <f>SUM(F330:F332)</f>
        <v>10381.1</v>
      </c>
      <c r="G329" s="21">
        <f>SUM(G330:G332)</f>
        <v>9706.4</v>
      </c>
      <c r="H329" s="21">
        <f>SUM(H330:H332)</f>
        <v>0</v>
      </c>
      <c r="I329" s="21">
        <f>SUM(I330:I332)</f>
        <v>0</v>
      </c>
      <c r="J329" s="65" t="s">
        <v>307</v>
      </c>
      <c r="K329" s="49" t="s">
        <v>577</v>
      </c>
    </row>
    <row r="330" spans="1:11" ht="13.5" customHeight="1" outlineLevel="1">
      <c r="A330" s="36"/>
      <c r="B330" s="65"/>
      <c r="C330" s="36"/>
      <c r="D330" s="24">
        <v>2018</v>
      </c>
      <c r="E330" s="21">
        <f t="shared" si="37"/>
        <v>19410.8</v>
      </c>
      <c r="F330" s="21">
        <f t="shared" ref="F330:I332" si="39">F334+F338+F342+F346+F350</f>
        <v>9704.4</v>
      </c>
      <c r="G330" s="21">
        <f t="shared" si="39"/>
        <v>9706.4</v>
      </c>
      <c r="H330" s="21">
        <f t="shared" si="39"/>
        <v>0</v>
      </c>
      <c r="I330" s="21">
        <f t="shared" si="39"/>
        <v>0</v>
      </c>
      <c r="J330" s="65"/>
      <c r="K330" s="50"/>
    </row>
    <row r="331" spans="1:11" ht="13.5" customHeight="1" outlineLevel="1">
      <c r="A331" s="36"/>
      <c r="B331" s="65"/>
      <c r="C331" s="36"/>
      <c r="D331" s="24">
        <v>2019</v>
      </c>
      <c r="E331" s="21">
        <f t="shared" si="37"/>
        <v>226.7</v>
      </c>
      <c r="F331" s="21">
        <f t="shared" si="39"/>
        <v>226.7</v>
      </c>
      <c r="G331" s="21">
        <f t="shared" si="39"/>
        <v>0</v>
      </c>
      <c r="H331" s="21">
        <f t="shared" si="39"/>
        <v>0</v>
      </c>
      <c r="I331" s="21">
        <f t="shared" si="39"/>
        <v>0</v>
      </c>
      <c r="J331" s="65"/>
      <c r="K331" s="50"/>
    </row>
    <row r="332" spans="1:11" ht="24.75" customHeight="1" outlineLevel="1">
      <c r="A332" s="36"/>
      <c r="B332" s="65"/>
      <c r="C332" s="36"/>
      <c r="D332" s="24">
        <v>2020</v>
      </c>
      <c r="E332" s="21">
        <f t="shared" si="37"/>
        <v>450</v>
      </c>
      <c r="F332" s="21">
        <f t="shared" si="39"/>
        <v>450</v>
      </c>
      <c r="G332" s="21">
        <f t="shared" si="39"/>
        <v>0</v>
      </c>
      <c r="H332" s="21">
        <f t="shared" si="39"/>
        <v>0</v>
      </c>
      <c r="I332" s="21">
        <f t="shared" si="39"/>
        <v>0</v>
      </c>
      <c r="J332" s="65"/>
      <c r="K332" s="51"/>
    </row>
    <row r="333" spans="1:11" ht="15.75" customHeight="1" outlineLevel="2">
      <c r="A333" s="48" t="s">
        <v>306</v>
      </c>
      <c r="B333" s="37" t="s">
        <v>305</v>
      </c>
      <c r="C333" s="48" t="s">
        <v>193</v>
      </c>
      <c r="D333" s="24" t="s">
        <v>32</v>
      </c>
      <c r="E333" s="21">
        <f t="shared" si="37"/>
        <v>19350.400000000001</v>
      </c>
      <c r="F333" s="21">
        <f>SUM(F334:F336)</f>
        <v>9644</v>
      </c>
      <c r="G333" s="21">
        <f>SUM(G334:G336)</f>
        <v>9706.4</v>
      </c>
      <c r="H333" s="21">
        <f>SUM(H334:H336)</f>
        <v>0</v>
      </c>
      <c r="I333" s="21">
        <f>SUM(I334:I336)</f>
        <v>0</v>
      </c>
      <c r="J333" s="37" t="s">
        <v>432</v>
      </c>
      <c r="K333" s="49" t="s">
        <v>574</v>
      </c>
    </row>
    <row r="334" spans="1:11" ht="13.5" customHeight="1" outlineLevel="2">
      <c r="A334" s="48"/>
      <c r="B334" s="37"/>
      <c r="C334" s="48"/>
      <c r="D334" s="24">
        <v>2018</v>
      </c>
      <c r="E334" s="21">
        <f t="shared" si="37"/>
        <v>19350.400000000001</v>
      </c>
      <c r="F334" s="21">
        <v>9644</v>
      </c>
      <c r="G334" s="21">
        <v>9706.4</v>
      </c>
      <c r="H334" s="21">
        <v>0</v>
      </c>
      <c r="I334" s="21">
        <v>0</v>
      </c>
      <c r="J334" s="37"/>
      <c r="K334" s="50"/>
    </row>
    <row r="335" spans="1:11" ht="13.5" customHeight="1" outlineLevel="2">
      <c r="A335" s="48"/>
      <c r="B335" s="37"/>
      <c r="C335" s="48"/>
      <c r="D335" s="24">
        <v>2019</v>
      </c>
      <c r="E335" s="21">
        <f t="shared" si="37"/>
        <v>0</v>
      </c>
      <c r="F335" s="21">
        <v>0</v>
      </c>
      <c r="G335" s="21">
        <v>0</v>
      </c>
      <c r="H335" s="21">
        <v>0</v>
      </c>
      <c r="I335" s="21">
        <v>0</v>
      </c>
      <c r="J335" s="37"/>
      <c r="K335" s="50"/>
    </row>
    <row r="336" spans="1:11" ht="15.75" customHeight="1" outlineLevel="2">
      <c r="A336" s="48"/>
      <c r="B336" s="37"/>
      <c r="C336" s="48"/>
      <c r="D336" s="24">
        <v>2020</v>
      </c>
      <c r="E336" s="21">
        <f t="shared" si="37"/>
        <v>0</v>
      </c>
      <c r="F336" s="27">
        <v>0</v>
      </c>
      <c r="G336" s="27">
        <v>0</v>
      </c>
      <c r="H336" s="21">
        <v>0</v>
      </c>
      <c r="I336" s="21">
        <v>0</v>
      </c>
      <c r="J336" s="37"/>
      <c r="K336" s="51"/>
    </row>
    <row r="337" spans="1:11" ht="15" customHeight="1" outlineLevel="2">
      <c r="A337" s="36" t="s">
        <v>56</v>
      </c>
      <c r="B337" s="37" t="s">
        <v>304</v>
      </c>
      <c r="C337" s="36" t="s">
        <v>267</v>
      </c>
      <c r="D337" s="24" t="s">
        <v>32</v>
      </c>
      <c r="E337" s="21">
        <v>0</v>
      </c>
      <c r="F337" s="21">
        <f>SUM(F338:F340)</f>
        <v>0</v>
      </c>
      <c r="G337" s="21">
        <f>SUM(G338:G340)</f>
        <v>0</v>
      </c>
      <c r="H337" s="21">
        <f>SUM(H338:H340)</f>
        <v>0</v>
      </c>
      <c r="I337" s="21">
        <f>SUM(I338:I340)</f>
        <v>0</v>
      </c>
      <c r="J337" s="37" t="s">
        <v>303</v>
      </c>
      <c r="K337" s="29" t="s">
        <v>576</v>
      </c>
    </row>
    <row r="338" spans="1:11" ht="13.5" customHeight="1" outlineLevel="2">
      <c r="A338" s="36"/>
      <c r="B338" s="37"/>
      <c r="C338" s="36"/>
      <c r="D338" s="24">
        <v>2018</v>
      </c>
      <c r="E338" s="21">
        <v>0</v>
      </c>
      <c r="F338" s="21">
        <v>0</v>
      </c>
      <c r="G338" s="21">
        <v>0</v>
      </c>
      <c r="H338" s="21">
        <v>0</v>
      </c>
      <c r="I338" s="21">
        <v>0</v>
      </c>
      <c r="J338" s="37"/>
      <c r="K338" s="29"/>
    </row>
    <row r="339" spans="1:11" ht="13.5" customHeight="1" outlineLevel="2">
      <c r="A339" s="36"/>
      <c r="B339" s="37"/>
      <c r="C339" s="36"/>
      <c r="D339" s="24">
        <v>2019</v>
      </c>
      <c r="E339" s="21">
        <f>SUM(F339:I339)</f>
        <v>0</v>
      </c>
      <c r="F339" s="21">
        <v>0</v>
      </c>
      <c r="G339" s="21">
        <v>0</v>
      </c>
      <c r="H339" s="21">
        <v>0</v>
      </c>
      <c r="I339" s="21">
        <v>0</v>
      </c>
      <c r="J339" s="37"/>
      <c r="K339" s="29"/>
    </row>
    <row r="340" spans="1:11" ht="13.5" customHeight="1" outlineLevel="2">
      <c r="A340" s="36"/>
      <c r="B340" s="37"/>
      <c r="C340" s="36"/>
      <c r="D340" s="24">
        <v>2020</v>
      </c>
      <c r="E340" s="21">
        <f>SUM(F340:I340)</f>
        <v>0</v>
      </c>
      <c r="F340" s="21">
        <v>0</v>
      </c>
      <c r="G340" s="21">
        <v>0</v>
      </c>
      <c r="H340" s="21">
        <v>0</v>
      </c>
      <c r="I340" s="21">
        <v>0</v>
      </c>
      <c r="J340" s="37"/>
      <c r="K340" s="29"/>
    </row>
    <row r="341" spans="1:11" ht="15" customHeight="1" outlineLevel="2">
      <c r="A341" s="36" t="s">
        <v>55</v>
      </c>
      <c r="B341" s="37" t="s">
        <v>54</v>
      </c>
      <c r="C341" s="36" t="s">
        <v>267</v>
      </c>
      <c r="D341" s="24" t="s">
        <v>32</v>
      </c>
      <c r="E341" s="21">
        <f t="shared" ref="E341:E346" si="40">SUM(F341:I341)</f>
        <v>0</v>
      </c>
      <c r="F341" s="21">
        <f>SUM(F342:F344)</f>
        <v>0</v>
      </c>
      <c r="G341" s="21">
        <f>SUM(G342:G344)</f>
        <v>0</v>
      </c>
      <c r="H341" s="21">
        <f>SUM(H342:H344)</f>
        <v>0</v>
      </c>
      <c r="I341" s="21">
        <f>SUM(I342:I344)</f>
        <v>0</v>
      </c>
      <c r="J341" s="37" t="s">
        <v>391</v>
      </c>
      <c r="K341" s="29" t="s">
        <v>576</v>
      </c>
    </row>
    <row r="342" spans="1:11" ht="13.5" customHeight="1" outlineLevel="2">
      <c r="A342" s="36"/>
      <c r="B342" s="37"/>
      <c r="C342" s="36"/>
      <c r="D342" s="24">
        <v>2018</v>
      </c>
      <c r="E342" s="21">
        <f t="shared" si="40"/>
        <v>0</v>
      </c>
      <c r="F342" s="21">
        <v>0</v>
      </c>
      <c r="G342" s="21">
        <v>0</v>
      </c>
      <c r="H342" s="21">
        <v>0</v>
      </c>
      <c r="I342" s="21">
        <v>0</v>
      </c>
      <c r="J342" s="37"/>
      <c r="K342" s="29"/>
    </row>
    <row r="343" spans="1:11" ht="13.5" customHeight="1" outlineLevel="2">
      <c r="A343" s="36"/>
      <c r="B343" s="37"/>
      <c r="C343" s="36"/>
      <c r="D343" s="24">
        <v>2019</v>
      </c>
      <c r="E343" s="21">
        <f>SUM(F343:I343)</f>
        <v>0</v>
      </c>
      <c r="F343" s="21">
        <v>0</v>
      </c>
      <c r="G343" s="21">
        <v>0</v>
      </c>
      <c r="H343" s="21">
        <v>0</v>
      </c>
      <c r="I343" s="21">
        <v>0</v>
      </c>
      <c r="J343" s="37"/>
      <c r="K343" s="29"/>
    </row>
    <row r="344" spans="1:11" ht="13.5" customHeight="1" outlineLevel="2">
      <c r="A344" s="36"/>
      <c r="B344" s="37"/>
      <c r="C344" s="36"/>
      <c r="D344" s="24">
        <v>2020</v>
      </c>
      <c r="E344" s="21">
        <f>SUM(F344:I344)</f>
        <v>0</v>
      </c>
      <c r="F344" s="21">
        <v>0</v>
      </c>
      <c r="G344" s="21">
        <v>0</v>
      </c>
      <c r="H344" s="21">
        <v>0</v>
      </c>
      <c r="I344" s="21">
        <v>0</v>
      </c>
      <c r="J344" s="37"/>
      <c r="K344" s="29"/>
    </row>
    <row r="345" spans="1:11" ht="15" customHeight="1" outlineLevel="2">
      <c r="A345" s="36" t="s">
        <v>53</v>
      </c>
      <c r="B345" s="37" t="s">
        <v>457</v>
      </c>
      <c r="C345" s="36" t="s">
        <v>267</v>
      </c>
      <c r="D345" s="24" t="s">
        <v>32</v>
      </c>
      <c r="E345" s="21">
        <f t="shared" si="40"/>
        <v>0</v>
      </c>
      <c r="F345" s="21">
        <f>SUM(F346:F348)</f>
        <v>0</v>
      </c>
      <c r="G345" s="21">
        <f>SUM(G346:G348)</f>
        <v>0</v>
      </c>
      <c r="H345" s="21">
        <f>SUM(H346:H348)</f>
        <v>0</v>
      </c>
      <c r="I345" s="21">
        <f>SUM(I346:I348)</f>
        <v>0</v>
      </c>
      <c r="J345" s="37" t="s">
        <v>458</v>
      </c>
      <c r="K345" s="29" t="s">
        <v>576</v>
      </c>
    </row>
    <row r="346" spans="1:11" ht="13.5" customHeight="1" outlineLevel="2">
      <c r="A346" s="36"/>
      <c r="B346" s="37"/>
      <c r="C346" s="36"/>
      <c r="D346" s="24">
        <v>2018</v>
      </c>
      <c r="E346" s="21">
        <f t="shared" si="40"/>
        <v>0</v>
      </c>
      <c r="F346" s="21">
        <v>0</v>
      </c>
      <c r="G346" s="21">
        <v>0</v>
      </c>
      <c r="H346" s="21">
        <v>0</v>
      </c>
      <c r="I346" s="21">
        <v>0</v>
      </c>
      <c r="J346" s="37"/>
      <c r="K346" s="29"/>
    </row>
    <row r="347" spans="1:11" ht="13.5" customHeight="1" outlineLevel="2">
      <c r="A347" s="36"/>
      <c r="B347" s="37"/>
      <c r="C347" s="36"/>
      <c r="D347" s="24">
        <v>2019</v>
      </c>
      <c r="E347" s="21">
        <f t="shared" ref="E347:E352" si="41">SUM(F347:I347)</f>
        <v>0</v>
      </c>
      <c r="F347" s="21">
        <v>0</v>
      </c>
      <c r="G347" s="21">
        <v>0</v>
      </c>
      <c r="H347" s="21">
        <v>0</v>
      </c>
      <c r="I347" s="21">
        <v>0</v>
      </c>
      <c r="J347" s="37"/>
      <c r="K347" s="29"/>
    </row>
    <row r="348" spans="1:11" ht="15.75" customHeight="1" outlineLevel="2">
      <c r="A348" s="36"/>
      <c r="B348" s="37"/>
      <c r="C348" s="36"/>
      <c r="D348" s="24">
        <v>2020</v>
      </c>
      <c r="E348" s="21">
        <f t="shared" si="41"/>
        <v>0</v>
      </c>
      <c r="F348" s="21">
        <v>0</v>
      </c>
      <c r="G348" s="21">
        <v>0</v>
      </c>
      <c r="H348" s="21">
        <v>0</v>
      </c>
      <c r="I348" s="21">
        <v>0</v>
      </c>
      <c r="J348" s="37"/>
      <c r="K348" s="29"/>
    </row>
    <row r="349" spans="1:11" ht="13.5" customHeight="1" outlineLevel="2">
      <c r="A349" s="36" t="s">
        <v>52</v>
      </c>
      <c r="B349" s="37" t="s">
        <v>302</v>
      </c>
      <c r="C349" s="36" t="s">
        <v>268</v>
      </c>
      <c r="D349" s="24" t="s">
        <v>32</v>
      </c>
      <c r="E349" s="21">
        <f t="shared" si="41"/>
        <v>737.09999999999991</v>
      </c>
      <c r="F349" s="21">
        <f>SUM(F350:F352)</f>
        <v>737.09999999999991</v>
      </c>
      <c r="G349" s="21">
        <f>SUM(G350:G352)</f>
        <v>0</v>
      </c>
      <c r="H349" s="21">
        <f>SUM(H350:H352)</f>
        <v>0</v>
      </c>
      <c r="I349" s="21">
        <f>SUM(I350:I352)</f>
        <v>0</v>
      </c>
      <c r="J349" s="37" t="s">
        <v>301</v>
      </c>
      <c r="K349" s="29" t="s">
        <v>576</v>
      </c>
    </row>
    <row r="350" spans="1:11" ht="13.5" customHeight="1" outlineLevel="2">
      <c r="A350" s="36"/>
      <c r="B350" s="37"/>
      <c r="C350" s="36"/>
      <c r="D350" s="24">
        <v>2018</v>
      </c>
      <c r="E350" s="21">
        <f t="shared" si="41"/>
        <v>60.4</v>
      </c>
      <c r="F350" s="21">
        <v>60.4</v>
      </c>
      <c r="G350" s="21">
        <v>0</v>
      </c>
      <c r="H350" s="21">
        <v>0</v>
      </c>
      <c r="I350" s="21">
        <v>0</v>
      </c>
      <c r="J350" s="37"/>
      <c r="K350" s="29"/>
    </row>
    <row r="351" spans="1:11" ht="13.5" customHeight="1" outlineLevel="2">
      <c r="A351" s="36"/>
      <c r="B351" s="37"/>
      <c r="C351" s="36"/>
      <c r="D351" s="24">
        <v>2019</v>
      </c>
      <c r="E351" s="21">
        <f t="shared" si="41"/>
        <v>226.7</v>
      </c>
      <c r="F351" s="21">
        <v>226.7</v>
      </c>
      <c r="G351" s="21">
        <v>0</v>
      </c>
      <c r="H351" s="21">
        <v>0</v>
      </c>
      <c r="I351" s="21">
        <v>0</v>
      </c>
      <c r="J351" s="37"/>
      <c r="K351" s="29"/>
    </row>
    <row r="352" spans="1:11" ht="20.25" customHeight="1" outlineLevel="2">
      <c r="A352" s="36"/>
      <c r="B352" s="37"/>
      <c r="C352" s="36"/>
      <c r="D352" s="24">
        <v>2020</v>
      </c>
      <c r="E352" s="21">
        <f t="shared" si="41"/>
        <v>450</v>
      </c>
      <c r="F352" s="21">
        <v>450</v>
      </c>
      <c r="G352" s="21">
        <v>0</v>
      </c>
      <c r="H352" s="21">
        <v>0</v>
      </c>
      <c r="I352" s="21">
        <v>0</v>
      </c>
      <c r="J352" s="37"/>
      <c r="K352" s="29"/>
    </row>
    <row r="353" spans="1:11" ht="13.5" customHeight="1" outlineLevel="1">
      <c r="A353" s="36" t="s">
        <v>13</v>
      </c>
      <c r="B353" s="65" t="s">
        <v>428</v>
      </c>
      <c r="C353" s="36">
        <v>2018</v>
      </c>
      <c r="D353" s="24" t="s">
        <v>32</v>
      </c>
      <c r="E353" s="21">
        <v>2000</v>
      </c>
      <c r="F353" s="21">
        <v>2000</v>
      </c>
      <c r="G353" s="21">
        <v>0</v>
      </c>
      <c r="H353" s="21">
        <v>0</v>
      </c>
      <c r="I353" s="21">
        <v>0</v>
      </c>
      <c r="J353" s="37" t="s">
        <v>307</v>
      </c>
      <c r="K353" s="49" t="s">
        <v>574</v>
      </c>
    </row>
    <row r="354" spans="1:11" ht="13.5" customHeight="1" outlineLevel="1">
      <c r="A354" s="36"/>
      <c r="B354" s="65"/>
      <c r="C354" s="36"/>
      <c r="D354" s="24">
        <v>2018</v>
      </c>
      <c r="E354" s="21">
        <v>2000</v>
      </c>
      <c r="F354" s="21">
        <v>2000</v>
      </c>
      <c r="G354" s="21">
        <v>0</v>
      </c>
      <c r="H354" s="21">
        <v>0</v>
      </c>
      <c r="I354" s="21">
        <v>0</v>
      </c>
      <c r="J354" s="37"/>
      <c r="K354" s="50"/>
    </row>
    <row r="355" spans="1:11" ht="13.5" customHeight="1" outlineLevel="1">
      <c r="A355" s="36"/>
      <c r="B355" s="65"/>
      <c r="C355" s="36"/>
      <c r="D355" s="24">
        <v>2019</v>
      </c>
      <c r="E355" s="21">
        <v>0</v>
      </c>
      <c r="F355" s="21">
        <v>0</v>
      </c>
      <c r="G355" s="21">
        <v>0</v>
      </c>
      <c r="H355" s="21">
        <v>0</v>
      </c>
      <c r="I355" s="21">
        <v>0</v>
      </c>
      <c r="J355" s="37"/>
      <c r="K355" s="50"/>
    </row>
    <row r="356" spans="1:11" ht="13.5" customHeight="1" outlineLevel="1">
      <c r="A356" s="36"/>
      <c r="B356" s="65"/>
      <c r="C356" s="36"/>
      <c r="D356" s="24">
        <v>2020</v>
      </c>
      <c r="E356" s="21">
        <v>0</v>
      </c>
      <c r="F356" s="21">
        <v>0</v>
      </c>
      <c r="G356" s="21">
        <v>0</v>
      </c>
      <c r="H356" s="21">
        <v>0</v>
      </c>
      <c r="I356" s="21">
        <v>0</v>
      </c>
      <c r="J356" s="37"/>
      <c r="K356" s="51"/>
    </row>
    <row r="357" spans="1:11" ht="13.5" customHeight="1" outlineLevel="2">
      <c r="A357" s="67" t="s">
        <v>300</v>
      </c>
      <c r="B357" s="65" t="s">
        <v>449</v>
      </c>
      <c r="C357" s="36">
        <v>2018</v>
      </c>
      <c r="D357" s="24" t="s">
        <v>32</v>
      </c>
      <c r="E357" s="21">
        <v>2000</v>
      </c>
      <c r="F357" s="21">
        <v>2000</v>
      </c>
      <c r="G357" s="21">
        <v>0</v>
      </c>
      <c r="H357" s="21">
        <v>0</v>
      </c>
      <c r="I357" s="21">
        <v>0</v>
      </c>
      <c r="J357" s="37" t="s">
        <v>429</v>
      </c>
      <c r="K357" s="49" t="s">
        <v>574</v>
      </c>
    </row>
    <row r="358" spans="1:11" ht="13.5" customHeight="1" outlineLevel="2">
      <c r="A358" s="36"/>
      <c r="B358" s="65"/>
      <c r="C358" s="36"/>
      <c r="D358" s="24">
        <v>2018</v>
      </c>
      <c r="E358" s="21">
        <v>2000</v>
      </c>
      <c r="F358" s="21">
        <v>2000</v>
      </c>
      <c r="G358" s="21">
        <v>0</v>
      </c>
      <c r="H358" s="21">
        <v>0</v>
      </c>
      <c r="I358" s="21">
        <v>0</v>
      </c>
      <c r="J358" s="37"/>
      <c r="K358" s="50"/>
    </row>
    <row r="359" spans="1:11" ht="13.5" customHeight="1" outlineLevel="2">
      <c r="A359" s="36"/>
      <c r="B359" s="65"/>
      <c r="C359" s="36"/>
      <c r="D359" s="24">
        <v>2019</v>
      </c>
      <c r="E359" s="21">
        <v>0</v>
      </c>
      <c r="F359" s="21">
        <v>0</v>
      </c>
      <c r="G359" s="21">
        <v>0</v>
      </c>
      <c r="H359" s="21">
        <v>0</v>
      </c>
      <c r="I359" s="21">
        <v>0</v>
      </c>
      <c r="J359" s="37"/>
      <c r="K359" s="50"/>
    </row>
    <row r="360" spans="1:11" ht="13.5" customHeight="1" outlineLevel="2">
      <c r="A360" s="36"/>
      <c r="B360" s="65"/>
      <c r="C360" s="36"/>
      <c r="D360" s="24">
        <v>2020</v>
      </c>
      <c r="E360" s="21">
        <v>0</v>
      </c>
      <c r="F360" s="21">
        <v>0</v>
      </c>
      <c r="G360" s="21">
        <v>0</v>
      </c>
      <c r="H360" s="21">
        <v>0</v>
      </c>
      <c r="I360" s="21">
        <v>0</v>
      </c>
      <c r="J360" s="37"/>
      <c r="K360" s="51"/>
    </row>
    <row r="361" spans="1:11" ht="13.5" customHeight="1" outlineLevel="1">
      <c r="A361" s="36" t="s">
        <v>16</v>
      </c>
      <c r="B361" s="65" t="s">
        <v>51</v>
      </c>
      <c r="C361" s="36" t="s">
        <v>113</v>
      </c>
      <c r="D361" s="24" t="s">
        <v>32</v>
      </c>
      <c r="E361" s="21">
        <f>SUM(F361:I361)</f>
        <v>2500</v>
      </c>
      <c r="F361" s="21">
        <f>SUM(F362:F364)</f>
        <v>2500</v>
      </c>
      <c r="G361" s="21">
        <f>SUM(G362:G364)</f>
        <v>0</v>
      </c>
      <c r="H361" s="21">
        <f>SUM(H362:H364)</f>
        <v>0</v>
      </c>
      <c r="I361" s="21">
        <f>SUM(I362:I364)</f>
        <v>0</v>
      </c>
      <c r="J361" s="37" t="s">
        <v>447</v>
      </c>
      <c r="K361" s="29" t="s">
        <v>573</v>
      </c>
    </row>
    <row r="362" spans="1:11" ht="13.5" customHeight="1" outlineLevel="1">
      <c r="A362" s="36"/>
      <c r="B362" s="65"/>
      <c r="C362" s="36"/>
      <c r="D362" s="24">
        <v>2018</v>
      </c>
      <c r="E362" s="21">
        <f>E366+E370+E374</f>
        <v>500</v>
      </c>
      <c r="F362" s="21">
        <f>F366+F370+F374</f>
        <v>500</v>
      </c>
      <c r="G362" s="21">
        <f>G366+G370+G374</f>
        <v>0</v>
      </c>
      <c r="H362" s="21">
        <f>H366+H370+H374</f>
        <v>0</v>
      </c>
      <c r="I362" s="21">
        <f>I366+I370+I374</f>
        <v>0</v>
      </c>
      <c r="J362" s="37"/>
      <c r="K362" s="29"/>
    </row>
    <row r="363" spans="1:11" ht="13.5" customHeight="1" outlineLevel="1">
      <c r="A363" s="36"/>
      <c r="B363" s="65"/>
      <c r="C363" s="36"/>
      <c r="D363" s="24">
        <v>2019</v>
      </c>
      <c r="E363" s="21">
        <f>SUM(F363:I363)</f>
        <v>1000</v>
      </c>
      <c r="F363" s="21">
        <f t="shared" ref="F363:I364" si="42">F367+F371+F375</f>
        <v>1000</v>
      </c>
      <c r="G363" s="21">
        <f t="shared" si="42"/>
        <v>0</v>
      </c>
      <c r="H363" s="21">
        <f t="shared" si="42"/>
        <v>0</v>
      </c>
      <c r="I363" s="21">
        <f t="shared" si="42"/>
        <v>0</v>
      </c>
      <c r="J363" s="37"/>
      <c r="K363" s="29"/>
    </row>
    <row r="364" spans="1:11" ht="13.5" customHeight="1" outlineLevel="1">
      <c r="A364" s="36"/>
      <c r="B364" s="65"/>
      <c r="C364" s="36"/>
      <c r="D364" s="24">
        <v>2020</v>
      </c>
      <c r="E364" s="21">
        <f>SUM(F364:I364)</f>
        <v>1000</v>
      </c>
      <c r="F364" s="21">
        <f t="shared" si="42"/>
        <v>1000</v>
      </c>
      <c r="G364" s="21">
        <f t="shared" si="42"/>
        <v>0</v>
      </c>
      <c r="H364" s="21">
        <f t="shared" si="42"/>
        <v>0</v>
      </c>
      <c r="I364" s="21">
        <f t="shared" si="42"/>
        <v>0</v>
      </c>
      <c r="J364" s="37"/>
      <c r="K364" s="29"/>
    </row>
    <row r="365" spans="1:11" ht="14.25" customHeight="1" outlineLevel="2">
      <c r="A365" s="36" t="s">
        <v>50</v>
      </c>
      <c r="B365" s="65" t="s">
        <v>49</v>
      </c>
      <c r="C365" s="36" t="s">
        <v>193</v>
      </c>
      <c r="D365" s="24" t="s">
        <v>32</v>
      </c>
      <c r="E365" s="21">
        <f>SUM(F365:I365)</f>
        <v>500</v>
      </c>
      <c r="F365" s="21">
        <f>SUM(F366:F368)</f>
        <v>500</v>
      </c>
      <c r="G365" s="21">
        <f>SUM(G366:G368)</f>
        <v>0</v>
      </c>
      <c r="H365" s="21">
        <f>SUM(H366:H368)</f>
        <v>0</v>
      </c>
      <c r="I365" s="21">
        <f>SUM(I366:I368)</f>
        <v>0</v>
      </c>
      <c r="J365" s="37" t="s">
        <v>540</v>
      </c>
      <c r="K365" s="29" t="s">
        <v>573</v>
      </c>
    </row>
    <row r="366" spans="1:11" ht="12.75" customHeight="1" outlineLevel="2">
      <c r="A366" s="36"/>
      <c r="B366" s="65"/>
      <c r="C366" s="36"/>
      <c r="D366" s="24">
        <v>2018</v>
      </c>
      <c r="E366" s="21">
        <f>SUM(F366:I366)</f>
        <v>500</v>
      </c>
      <c r="F366" s="21">
        <v>500</v>
      </c>
      <c r="G366" s="21">
        <v>0</v>
      </c>
      <c r="H366" s="21">
        <v>0</v>
      </c>
      <c r="I366" s="21">
        <v>0</v>
      </c>
      <c r="J366" s="37"/>
      <c r="K366" s="29"/>
    </row>
    <row r="367" spans="1:11" ht="12.75" customHeight="1" outlineLevel="2">
      <c r="A367" s="36"/>
      <c r="B367" s="65"/>
      <c r="C367" s="36"/>
      <c r="D367" s="24">
        <v>2019</v>
      </c>
      <c r="E367" s="21">
        <v>0</v>
      </c>
      <c r="F367" s="21">
        <v>0</v>
      </c>
      <c r="G367" s="21">
        <v>0</v>
      </c>
      <c r="H367" s="21">
        <v>0</v>
      </c>
      <c r="I367" s="21">
        <v>0</v>
      </c>
      <c r="J367" s="37"/>
      <c r="K367" s="29"/>
    </row>
    <row r="368" spans="1:11" ht="16.5" customHeight="1" outlineLevel="2">
      <c r="A368" s="36"/>
      <c r="B368" s="65"/>
      <c r="C368" s="36"/>
      <c r="D368" s="24">
        <v>2020</v>
      </c>
      <c r="E368" s="21">
        <v>0</v>
      </c>
      <c r="F368" s="21">
        <v>0</v>
      </c>
      <c r="G368" s="21">
        <v>0</v>
      </c>
      <c r="H368" s="21">
        <v>0</v>
      </c>
      <c r="I368" s="21">
        <v>0</v>
      </c>
      <c r="J368" s="37"/>
      <c r="K368" s="29"/>
    </row>
    <row r="369" spans="1:11" ht="12.75" customHeight="1" outlineLevel="2">
      <c r="A369" s="36" t="s">
        <v>48</v>
      </c>
      <c r="B369" s="65" t="s">
        <v>299</v>
      </c>
      <c r="C369" s="36" t="s">
        <v>113</v>
      </c>
      <c r="D369" s="24" t="s">
        <v>32</v>
      </c>
      <c r="E369" s="21">
        <f>SUM(F369:I369)</f>
        <v>0</v>
      </c>
      <c r="F369" s="21">
        <f>SUM(F370:F372)</f>
        <v>0</v>
      </c>
      <c r="G369" s="21">
        <f>SUM(G370:G372)</f>
        <v>0</v>
      </c>
      <c r="H369" s="21">
        <f>SUM(H370:H372)</f>
        <v>0</v>
      </c>
      <c r="I369" s="21">
        <f>SUM(I370:I372)</f>
        <v>0</v>
      </c>
      <c r="J369" s="37" t="s">
        <v>427</v>
      </c>
      <c r="K369" s="29" t="s">
        <v>573</v>
      </c>
    </row>
    <row r="370" spans="1:11" ht="12.75" customHeight="1" outlineLevel="2">
      <c r="A370" s="36"/>
      <c r="B370" s="65"/>
      <c r="C370" s="36"/>
      <c r="D370" s="24">
        <v>2018</v>
      </c>
      <c r="E370" s="21">
        <f>SUM(F370:I370)</f>
        <v>0</v>
      </c>
      <c r="F370" s="27">
        <v>0</v>
      </c>
      <c r="G370" s="27">
        <v>0</v>
      </c>
      <c r="H370" s="27">
        <v>0</v>
      </c>
      <c r="I370" s="27">
        <v>0</v>
      </c>
      <c r="J370" s="37"/>
      <c r="K370" s="29"/>
    </row>
    <row r="371" spans="1:11" ht="12.75" customHeight="1" outlineLevel="2">
      <c r="A371" s="36"/>
      <c r="B371" s="65"/>
      <c r="C371" s="36"/>
      <c r="D371" s="24">
        <v>2019</v>
      </c>
      <c r="E371" s="21">
        <f t="shared" ref="E371:E400" si="43">SUM(F371:I371)</f>
        <v>0</v>
      </c>
      <c r="F371" s="27">
        <v>0</v>
      </c>
      <c r="G371" s="27">
        <v>0</v>
      </c>
      <c r="H371" s="27">
        <v>0</v>
      </c>
      <c r="I371" s="27">
        <v>0</v>
      </c>
      <c r="J371" s="37"/>
      <c r="K371" s="29"/>
    </row>
    <row r="372" spans="1:11" ht="32.25" customHeight="1" outlineLevel="2">
      <c r="A372" s="36"/>
      <c r="B372" s="65"/>
      <c r="C372" s="36"/>
      <c r="D372" s="24">
        <v>2020</v>
      </c>
      <c r="E372" s="21">
        <f t="shared" si="43"/>
        <v>0</v>
      </c>
      <c r="F372" s="27">
        <v>0</v>
      </c>
      <c r="G372" s="27">
        <v>0</v>
      </c>
      <c r="H372" s="27">
        <v>0</v>
      </c>
      <c r="I372" s="27">
        <v>0</v>
      </c>
      <c r="J372" s="37"/>
      <c r="K372" s="29"/>
    </row>
    <row r="373" spans="1:11" ht="13.9" customHeight="1" outlineLevel="2">
      <c r="A373" s="36" t="s">
        <v>47</v>
      </c>
      <c r="B373" s="87" t="s">
        <v>553</v>
      </c>
      <c r="C373" s="36" t="s">
        <v>267</v>
      </c>
      <c r="D373" s="24" t="s">
        <v>32</v>
      </c>
      <c r="E373" s="21">
        <f>SUM(F373:I373)</f>
        <v>2000</v>
      </c>
      <c r="F373" s="21">
        <f>SUM(F374:F376)</f>
        <v>2000</v>
      </c>
      <c r="G373" s="21">
        <f>SUM(G374:G376)</f>
        <v>0</v>
      </c>
      <c r="H373" s="21">
        <f>SUM(H374:H376)</f>
        <v>0</v>
      </c>
      <c r="I373" s="21">
        <f>SUM(I374:I376)</f>
        <v>0</v>
      </c>
      <c r="J373" s="37" t="s">
        <v>539</v>
      </c>
      <c r="K373" s="49" t="s">
        <v>574</v>
      </c>
    </row>
    <row r="374" spans="1:11" ht="11.45" customHeight="1" outlineLevel="2">
      <c r="A374" s="36"/>
      <c r="B374" s="88"/>
      <c r="C374" s="36"/>
      <c r="D374" s="24">
        <v>2018</v>
      </c>
      <c r="E374" s="21">
        <v>0</v>
      </c>
      <c r="F374" s="21">
        <v>0</v>
      </c>
      <c r="G374" s="21">
        <v>0</v>
      </c>
      <c r="H374" s="21">
        <v>0</v>
      </c>
      <c r="I374" s="21">
        <v>0</v>
      </c>
      <c r="J374" s="37"/>
      <c r="K374" s="50"/>
    </row>
    <row r="375" spans="1:11" ht="12.6" customHeight="1" outlineLevel="2">
      <c r="A375" s="36"/>
      <c r="B375" s="88"/>
      <c r="C375" s="36"/>
      <c r="D375" s="24">
        <v>2019</v>
      </c>
      <c r="E375" s="21">
        <v>1000</v>
      </c>
      <c r="F375" s="21">
        <v>1000</v>
      </c>
      <c r="G375" s="21">
        <v>0</v>
      </c>
      <c r="H375" s="21">
        <v>0</v>
      </c>
      <c r="I375" s="21">
        <v>0</v>
      </c>
      <c r="J375" s="37"/>
      <c r="K375" s="50"/>
    </row>
    <row r="376" spans="1:11" ht="24" customHeight="1" outlineLevel="2">
      <c r="A376" s="36"/>
      <c r="B376" s="89"/>
      <c r="C376" s="36"/>
      <c r="D376" s="24">
        <v>2020</v>
      </c>
      <c r="E376" s="21">
        <v>1000</v>
      </c>
      <c r="F376" s="21">
        <v>1000</v>
      </c>
      <c r="G376" s="21">
        <v>0</v>
      </c>
      <c r="H376" s="21">
        <v>0</v>
      </c>
      <c r="I376" s="21">
        <v>0</v>
      </c>
      <c r="J376" s="37"/>
      <c r="K376" s="51"/>
    </row>
    <row r="377" spans="1:11" ht="14.45" customHeight="1" outlineLevel="1">
      <c r="A377" s="36" t="s">
        <v>298</v>
      </c>
      <c r="B377" s="65" t="s">
        <v>297</v>
      </c>
      <c r="C377" s="36" t="s">
        <v>113</v>
      </c>
      <c r="D377" s="24" t="s">
        <v>32</v>
      </c>
      <c r="E377" s="21">
        <f t="shared" si="43"/>
        <v>63037.400240000003</v>
      </c>
      <c r="F377" s="21">
        <f>SUM(F378:F380)</f>
        <v>37693.60024</v>
      </c>
      <c r="G377" s="21">
        <f>SUM(G378:G380)</f>
        <v>0</v>
      </c>
      <c r="H377" s="21">
        <f>SUM(H378:H380)</f>
        <v>0</v>
      </c>
      <c r="I377" s="21">
        <f>SUM(I378:I380)</f>
        <v>25343.8</v>
      </c>
      <c r="J377" s="37" t="s">
        <v>296</v>
      </c>
      <c r="K377" s="48" t="s">
        <v>295</v>
      </c>
    </row>
    <row r="378" spans="1:11" ht="14.45" customHeight="1" outlineLevel="1">
      <c r="A378" s="36"/>
      <c r="B378" s="65"/>
      <c r="C378" s="36"/>
      <c r="D378" s="24">
        <v>2018</v>
      </c>
      <c r="E378" s="21">
        <f t="shared" si="43"/>
        <v>5437.2000000000007</v>
      </c>
      <c r="F378" s="21">
        <f t="shared" ref="F378:I380" si="44">F382+F386+F390+F394+F398</f>
        <v>2943.4</v>
      </c>
      <c r="G378" s="21">
        <f t="shared" si="44"/>
        <v>0</v>
      </c>
      <c r="H378" s="21">
        <f t="shared" si="44"/>
        <v>0</v>
      </c>
      <c r="I378" s="21">
        <f t="shared" si="44"/>
        <v>2493.8000000000002</v>
      </c>
      <c r="J378" s="37"/>
      <c r="K378" s="48"/>
    </row>
    <row r="379" spans="1:11" ht="14.45" customHeight="1" outlineLevel="1">
      <c r="A379" s="36"/>
      <c r="B379" s="65"/>
      <c r="C379" s="36"/>
      <c r="D379" s="24">
        <v>2019</v>
      </c>
      <c r="E379" s="21">
        <f>SUM(F379:I379)</f>
        <v>5299.6</v>
      </c>
      <c r="F379" s="21">
        <f>F383+F387+F391+F395+F399+F403</f>
        <v>3874.6000000000004</v>
      </c>
      <c r="G379" s="21">
        <f t="shared" si="44"/>
        <v>0</v>
      </c>
      <c r="H379" s="21">
        <f t="shared" si="44"/>
        <v>0</v>
      </c>
      <c r="I379" s="21">
        <f t="shared" si="44"/>
        <v>1425</v>
      </c>
      <c r="J379" s="37"/>
      <c r="K379" s="48"/>
    </row>
    <row r="380" spans="1:11" ht="12.75" customHeight="1" outlineLevel="1">
      <c r="A380" s="36"/>
      <c r="B380" s="65"/>
      <c r="C380" s="36"/>
      <c r="D380" s="24">
        <v>2020</v>
      </c>
      <c r="E380" s="21">
        <f t="shared" si="43"/>
        <v>52300.60024</v>
      </c>
      <c r="F380" s="21">
        <f>F384+F388+F392+F396+F400+F404</f>
        <v>30875.60024</v>
      </c>
      <c r="G380" s="21">
        <f t="shared" si="44"/>
        <v>0</v>
      </c>
      <c r="H380" s="21">
        <f t="shared" si="44"/>
        <v>0</v>
      </c>
      <c r="I380" s="21">
        <f t="shared" si="44"/>
        <v>21425</v>
      </c>
      <c r="J380" s="37"/>
      <c r="K380" s="48"/>
    </row>
    <row r="381" spans="1:11" ht="14.45" customHeight="1" outlineLevel="2">
      <c r="A381" s="59" t="s">
        <v>294</v>
      </c>
      <c r="B381" s="62" t="s">
        <v>293</v>
      </c>
      <c r="C381" s="59" t="s">
        <v>113</v>
      </c>
      <c r="D381" s="24" t="s">
        <v>32</v>
      </c>
      <c r="E381" s="21">
        <f t="shared" si="43"/>
        <v>461.70000000000005</v>
      </c>
      <c r="F381" s="21">
        <f>SUM(F382:F384)</f>
        <v>461.70000000000005</v>
      </c>
      <c r="G381" s="21">
        <f>SUM(G382:G384)</f>
        <v>0</v>
      </c>
      <c r="H381" s="21">
        <f>SUM(H382:H384)</f>
        <v>0</v>
      </c>
      <c r="I381" s="21">
        <f>SUM(I382:I384)</f>
        <v>0</v>
      </c>
      <c r="J381" s="84" t="s">
        <v>292</v>
      </c>
      <c r="K381" s="41" t="s">
        <v>278</v>
      </c>
    </row>
    <row r="382" spans="1:11" ht="14.45" customHeight="1" outlineLevel="2">
      <c r="A382" s="60"/>
      <c r="B382" s="82"/>
      <c r="C382" s="60"/>
      <c r="D382" s="24">
        <v>2018</v>
      </c>
      <c r="E382" s="21">
        <f t="shared" si="43"/>
        <v>153.9</v>
      </c>
      <c r="F382" s="21">
        <v>153.9</v>
      </c>
      <c r="G382" s="21">
        <v>0</v>
      </c>
      <c r="H382" s="21">
        <v>0</v>
      </c>
      <c r="I382" s="21">
        <v>0</v>
      </c>
      <c r="J382" s="85"/>
      <c r="K382" s="42"/>
    </row>
    <row r="383" spans="1:11" ht="14.45" customHeight="1" outlineLevel="2">
      <c r="A383" s="60"/>
      <c r="B383" s="82"/>
      <c r="C383" s="60"/>
      <c r="D383" s="24">
        <v>2019</v>
      </c>
      <c r="E383" s="21">
        <f t="shared" si="43"/>
        <v>153.9</v>
      </c>
      <c r="F383" s="21">
        <v>153.9</v>
      </c>
      <c r="G383" s="27">
        <v>0</v>
      </c>
      <c r="H383" s="27">
        <v>0</v>
      </c>
      <c r="I383" s="27">
        <v>0</v>
      </c>
      <c r="J383" s="85"/>
      <c r="K383" s="42"/>
    </row>
    <row r="384" spans="1:11" ht="14.45" customHeight="1" outlineLevel="2">
      <c r="A384" s="61"/>
      <c r="B384" s="83"/>
      <c r="C384" s="61"/>
      <c r="D384" s="24">
        <v>2020</v>
      </c>
      <c r="E384" s="21">
        <f t="shared" si="43"/>
        <v>153.9</v>
      </c>
      <c r="F384" s="21">
        <v>153.9</v>
      </c>
      <c r="G384" s="27">
        <v>0</v>
      </c>
      <c r="H384" s="27">
        <v>0</v>
      </c>
      <c r="I384" s="27">
        <v>0</v>
      </c>
      <c r="J384" s="86"/>
      <c r="K384" s="43"/>
    </row>
    <row r="385" spans="1:11" ht="13.5" customHeight="1" outlineLevel="2">
      <c r="A385" s="59" t="s">
        <v>291</v>
      </c>
      <c r="B385" s="65" t="s">
        <v>621</v>
      </c>
      <c r="C385" s="59" t="s">
        <v>113</v>
      </c>
      <c r="D385" s="24" t="s">
        <v>32</v>
      </c>
      <c r="E385" s="21">
        <f t="shared" si="43"/>
        <v>48550</v>
      </c>
      <c r="F385" s="21">
        <f>SUM(F386:F388)</f>
        <v>24275</v>
      </c>
      <c r="G385" s="21">
        <f>SUM(G386:G388)</f>
        <v>0</v>
      </c>
      <c r="H385" s="21">
        <f>SUM(H386:H388)</f>
        <v>0</v>
      </c>
      <c r="I385" s="21">
        <f>SUM(I386:I388)</f>
        <v>24275</v>
      </c>
      <c r="J385" s="84" t="s">
        <v>287</v>
      </c>
      <c r="K385" s="41" t="s">
        <v>290</v>
      </c>
    </row>
    <row r="386" spans="1:11" ht="13.5" customHeight="1" outlineLevel="2">
      <c r="A386" s="60"/>
      <c r="B386" s="65"/>
      <c r="C386" s="60"/>
      <c r="D386" s="24">
        <v>2018</v>
      </c>
      <c r="E386" s="21">
        <f t="shared" si="43"/>
        <v>2850</v>
      </c>
      <c r="F386" s="21">
        <v>1425</v>
      </c>
      <c r="G386" s="21">
        <v>0</v>
      </c>
      <c r="H386" s="21">
        <v>0</v>
      </c>
      <c r="I386" s="21">
        <v>1425</v>
      </c>
      <c r="J386" s="85"/>
      <c r="K386" s="42"/>
    </row>
    <row r="387" spans="1:11" ht="13.5" customHeight="1" outlineLevel="2">
      <c r="A387" s="60"/>
      <c r="B387" s="65"/>
      <c r="C387" s="60"/>
      <c r="D387" s="24">
        <v>2019</v>
      </c>
      <c r="E387" s="21">
        <f t="shared" si="43"/>
        <v>2850</v>
      </c>
      <c r="F387" s="21">
        <v>1425</v>
      </c>
      <c r="G387" s="27">
        <v>0</v>
      </c>
      <c r="H387" s="27">
        <v>0</v>
      </c>
      <c r="I387" s="21">
        <v>1425</v>
      </c>
      <c r="J387" s="85"/>
      <c r="K387" s="42"/>
    </row>
    <row r="388" spans="1:11" ht="13.5" customHeight="1" outlineLevel="2">
      <c r="A388" s="61"/>
      <c r="B388" s="65"/>
      <c r="C388" s="61"/>
      <c r="D388" s="24">
        <v>2020</v>
      </c>
      <c r="E388" s="21">
        <f t="shared" si="43"/>
        <v>42850</v>
      </c>
      <c r="F388" s="21">
        <v>21425</v>
      </c>
      <c r="G388" s="27">
        <v>0</v>
      </c>
      <c r="H388" s="27">
        <v>0</v>
      </c>
      <c r="I388" s="21">
        <v>21425</v>
      </c>
      <c r="J388" s="86"/>
      <c r="K388" s="43"/>
    </row>
    <row r="389" spans="1:11" ht="12.75" customHeight="1" outlineLevel="2">
      <c r="A389" s="59" t="s">
        <v>289</v>
      </c>
      <c r="B389" s="62" t="s">
        <v>288</v>
      </c>
      <c r="C389" s="59" t="s">
        <v>193</v>
      </c>
      <c r="D389" s="24" t="s">
        <v>32</v>
      </c>
      <c r="E389" s="21">
        <f t="shared" si="43"/>
        <v>2137.6</v>
      </c>
      <c r="F389" s="21">
        <f>SUM(F390:F392)</f>
        <v>1068.8</v>
      </c>
      <c r="G389" s="21">
        <f>SUM(G390:G392)</f>
        <v>0</v>
      </c>
      <c r="H389" s="21">
        <f>SUM(H390:H392)</f>
        <v>0</v>
      </c>
      <c r="I389" s="21">
        <f>SUM(I390:I392)</f>
        <v>1068.8</v>
      </c>
      <c r="J389" s="84" t="s">
        <v>287</v>
      </c>
      <c r="K389" s="41" t="s">
        <v>286</v>
      </c>
    </row>
    <row r="390" spans="1:11" ht="12.75" customHeight="1" outlineLevel="2">
      <c r="A390" s="60"/>
      <c r="B390" s="82"/>
      <c r="C390" s="60"/>
      <c r="D390" s="24">
        <v>2018</v>
      </c>
      <c r="E390" s="21">
        <f t="shared" si="43"/>
        <v>2137.6</v>
      </c>
      <c r="F390" s="21">
        <v>1068.8</v>
      </c>
      <c r="G390" s="21">
        <v>0</v>
      </c>
      <c r="H390" s="21">
        <v>0</v>
      </c>
      <c r="I390" s="21">
        <v>1068.8</v>
      </c>
      <c r="J390" s="85"/>
      <c r="K390" s="42"/>
    </row>
    <row r="391" spans="1:11" ht="12.75" customHeight="1" outlineLevel="2">
      <c r="A391" s="60"/>
      <c r="B391" s="82"/>
      <c r="C391" s="60"/>
      <c r="D391" s="24">
        <v>2019</v>
      </c>
      <c r="E391" s="21">
        <f t="shared" si="43"/>
        <v>0</v>
      </c>
      <c r="F391" s="21">
        <v>0</v>
      </c>
      <c r="G391" s="27">
        <v>0</v>
      </c>
      <c r="H391" s="27">
        <v>0</v>
      </c>
      <c r="I391" s="21">
        <v>0</v>
      </c>
      <c r="J391" s="85"/>
      <c r="K391" s="42"/>
    </row>
    <row r="392" spans="1:11" ht="22.5" customHeight="1" outlineLevel="2">
      <c r="A392" s="61"/>
      <c r="B392" s="83"/>
      <c r="C392" s="61"/>
      <c r="D392" s="24">
        <v>2020</v>
      </c>
      <c r="E392" s="21">
        <f t="shared" si="43"/>
        <v>0</v>
      </c>
      <c r="F392" s="21">
        <v>0</v>
      </c>
      <c r="G392" s="27">
        <v>0</v>
      </c>
      <c r="H392" s="27">
        <v>0</v>
      </c>
      <c r="I392" s="21">
        <v>0</v>
      </c>
      <c r="J392" s="86"/>
      <c r="K392" s="43"/>
    </row>
    <row r="393" spans="1:11" ht="14.45" customHeight="1" outlineLevel="2">
      <c r="A393" s="59" t="s">
        <v>285</v>
      </c>
      <c r="B393" s="62" t="s">
        <v>284</v>
      </c>
      <c r="C393" s="59" t="s">
        <v>113</v>
      </c>
      <c r="D393" s="24" t="s">
        <v>32</v>
      </c>
      <c r="E393" s="21">
        <f t="shared" si="43"/>
        <v>480.90000000000003</v>
      </c>
      <c r="F393" s="21">
        <f>SUM(F394:F396)</f>
        <v>480.90000000000003</v>
      </c>
      <c r="G393" s="21">
        <f>SUM(G394:G396)</f>
        <v>0</v>
      </c>
      <c r="H393" s="21">
        <f>SUM(H394:H396)</f>
        <v>0</v>
      </c>
      <c r="I393" s="21">
        <f>SUM(I394:I396)</f>
        <v>0</v>
      </c>
      <c r="J393" s="44" t="s">
        <v>283</v>
      </c>
      <c r="K393" s="41" t="s">
        <v>278</v>
      </c>
    </row>
    <row r="394" spans="1:11" ht="14.45" customHeight="1" outlineLevel="2">
      <c r="A394" s="60"/>
      <c r="B394" s="82"/>
      <c r="C394" s="60"/>
      <c r="D394" s="24">
        <v>2018</v>
      </c>
      <c r="E394" s="21">
        <f t="shared" si="43"/>
        <v>160.30000000000001</v>
      </c>
      <c r="F394" s="21">
        <v>160.30000000000001</v>
      </c>
      <c r="G394" s="21">
        <v>0</v>
      </c>
      <c r="H394" s="21">
        <v>0</v>
      </c>
      <c r="I394" s="21">
        <v>0</v>
      </c>
      <c r="J394" s="45"/>
      <c r="K394" s="42"/>
    </row>
    <row r="395" spans="1:11" ht="14.45" customHeight="1" outlineLevel="2">
      <c r="A395" s="60"/>
      <c r="B395" s="82"/>
      <c r="C395" s="60"/>
      <c r="D395" s="24">
        <v>2019</v>
      </c>
      <c r="E395" s="21">
        <f t="shared" si="43"/>
        <v>160.30000000000001</v>
      </c>
      <c r="F395" s="21">
        <v>160.30000000000001</v>
      </c>
      <c r="G395" s="27">
        <v>0</v>
      </c>
      <c r="H395" s="27">
        <v>0</v>
      </c>
      <c r="I395" s="27">
        <v>0</v>
      </c>
      <c r="J395" s="45"/>
      <c r="K395" s="42"/>
    </row>
    <row r="396" spans="1:11" ht="14.45" customHeight="1" outlineLevel="2">
      <c r="A396" s="61"/>
      <c r="B396" s="83"/>
      <c r="C396" s="61"/>
      <c r="D396" s="24">
        <v>2020</v>
      </c>
      <c r="E396" s="21">
        <f t="shared" si="43"/>
        <v>160.30000000000001</v>
      </c>
      <c r="F396" s="21">
        <v>160.30000000000001</v>
      </c>
      <c r="G396" s="27">
        <v>0</v>
      </c>
      <c r="H396" s="27">
        <v>0</v>
      </c>
      <c r="I396" s="27">
        <v>0</v>
      </c>
      <c r="J396" s="46"/>
      <c r="K396" s="43"/>
    </row>
    <row r="397" spans="1:11" ht="14.45" customHeight="1" outlineLevel="2">
      <c r="A397" s="59" t="s">
        <v>282</v>
      </c>
      <c r="B397" s="62" t="s">
        <v>281</v>
      </c>
      <c r="C397" s="59" t="s">
        <v>113</v>
      </c>
      <c r="D397" s="24" t="s">
        <v>32</v>
      </c>
      <c r="E397" s="21">
        <f t="shared" si="43"/>
        <v>392.66</v>
      </c>
      <c r="F397" s="21">
        <f>SUM(F398:F400)</f>
        <v>392.66</v>
      </c>
      <c r="G397" s="21">
        <f>SUM(G398:G400)</f>
        <v>0</v>
      </c>
      <c r="H397" s="21">
        <f>SUM(H398:H400)</f>
        <v>0</v>
      </c>
      <c r="I397" s="21">
        <f>SUM(I398:I400)</f>
        <v>0</v>
      </c>
      <c r="J397" s="44" t="s">
        <v>280</v>
      </c>
      <c r="K397" s="41" t="s">
        <v>278</v>
      </c>
    </row>
    <row r="398" spans="1:11" ht="14.45" customHeight="1" outlineLevel="2">
      <c r="A398" s="60"/>
      <c r="B398" s="82"/>
      <c r="C398" s="60"/>
      <c r="D398" s="24">
        <v>2018</v>
      </c>
      <c r="E398" s="21">
        <f t="shared" si="43"/>
        <v>135.4</v>
      </c>
      <c r="F398" s="21">
        <v>135.4</v>
      </c>
      <c r="G398" s="21">
        <v>0</v>
      </c>
      <c r="H398" s="21">
        <v>0</v>
      </c>
      <c r="I398" s="21">
        <v>0</v>
      </c>
      <c r="J398" s="45"/>
      <c r="K398" s="42"/>
    </row>
    <row r="399" spans="1:11" ht="14.45" customHeight="1" outlineLevel="2">
      <c r="A399" s="60"/>
      <c r="B399" s="82"/>
      <c r="C399" s="60"/>
      <c r="D399" s="24">
        <v>2019</v>
      </c>
      <c r="E399" s="21">
        <f t="shared" si="43"/>
        <v>135.4</v>
      </c>
      <c r="F399" s="21">
        <v>135.4</v>
      </c>
      <c r="G399" s="27">
        <v>0</v>
      </c>
      <c r="H399" s="27">
        <v>0</v>
      </c>
      <c r="I399" s="27">
        <v>0</v>
      </c>
      <c r="J399" s="45"/>
      <c r="K399" s="42"/>
    </row>
    <row r="400" spans="1:11" ht="14.45" customHeight="1" outlineLevel="2">
      <c r="A400" s="61"/>
      <c r="B400" s="83"/>
      <c r="C400" s="61"/>
      <c r="D400" s="24">
        <v>2020</v>
      </c>
      <c r="E400" s="21">
        <f t="shared" si="43"/>
        <v>121.86</v>
      </c>
      <c r="F400" s="1">
        <v>121.86</v>
      </c>
      <c r="G400" s="27">
        <v>0</v>
      </c>
      <c r="H400" s="27">
        <v>0</v>
      </c>
      <c r="I400" s="27">
        <v>0</v>
      </c>
      <c r="J400" s="46"/>
      <c r="K400" s="43"/>
    </row>
    <row r="401" spans="1:11" ht="14.45" customHeight="1" outlineLevel="2">
      <c r="A401" s="59" t="s">
        <v>279</v>
      </c>
      <c r="B401" s="62" t="s">
        <v>631</v>
      </c>
      <c r="C401" s="59" t="s">
        <v>267</v>
      </c>
      <c r="D401" s="24" t="s">
        <v>32</v>
      </c>
      <c r="E401" s="21">
        <f>SUM(F401:I401)</f>
        <v>11014.54024</v>
      </c>
      <c r="F401" s="21">
        <f>SUM(F402:F404)</f>
        <v>11014.54024</v>
      </c>
      <c r="G401" s="21">
        <f>SUM(G402:G404)</f>
        <v>0</v>
      </c>
      <c r="H401" s="21">
        <f>SUM(H402:H404)</f>
        <v>0</v>
      </c>
      <c r="I401" s="21">
        <f>SUM(I402:I404)</f>
        <v>0</v>
      </c>
      <c r="J401" s="31" t="s">
        <v>570</v>
      </c>
      <c r="K401" s="41" t="s">
        <v>278</v>
      </c>
    </row>
    <row r="402" spans="1:11" ht="14.45" customHeight="1" outlineLevel="2">
      <c r="A402" s="60"/>
      <c r="B402" s="63"/>
      <c r="C402" s="60"/>
      <c r="D402" s="24">
        <v>2018</v>
      </c>
      <c r="E402" s="21">
        <f>SUM(F402:I402)</f>
        <v>0</v>
      </c>
      <c r="F402" s="21">
        <v>0</v>
      </c>
      <c r="G402" s="21">
        <v>0</v>
      </c>
      <c r="H402" s="21">
        <v>0</v>
      </c>
      <c r="I402" s="21">
        <v>0</v>
      </c>
      <c r="J402" s="32"/>
      <c r="K402" s="42"/>
    </row>
    <row r="403" spans="1:11" ht="14.45" customHeight="1" outlineLevel="2">
      <c r="A403" s="60"/>
      <c r="B403" s="63"/>
      <c r="C403" s="60"/>
      <c r="D403" s="24">
        <v>2019</v>
      </c>
      <c r="E403" s="21">
        <f>SUM(F403:I403)</f>
        <v>2000</v>
      </c>
      <c r="F403" s="21">
        <v>2000</v>
      </c>
      <c r="G403" s="27">
        <v>0</v>
      </c>
      <c r="H403" s="27">
        <v>0</v>
      </c>
      <c r="I403" s="27">
        <v>0</v>
      </c>
      <c r="J403" s="32"/>
      <c r="K403" s="42"/>
    </row>
    <row r="404" spans="1:11" ht="26.25" customHeight="1" outlineLevel="2">
      <c r="A404" s="61"/>
      <c r="B404" s="64"/>
      <c r="C404" s="61"/>
      <c r="D404" s="24">
        <v>2020</v>
      </c>
      <c r="E404" s="21">
        <v>9014.5402400000003</v>
      </c>
      <c r="F404" s="19">
        <v>9014.5402400000003</v>
      </c>
      <c r="G404" s="21">
        <v>0</v>
      </c>
      <c r="H404" s="21">
        <v>0</v>
      </c>
      <c r="I404" s="21">
        <v>0</v>
      </c>
      <c r="J404" s="33"/>
      <c r="K404" s="43"/>
    </row>
    <row r="405" spans="1:11" ht="15" customHeight="1" outlineLevel="1">
      <c r="A405" s="59" t="s">
        <v>619</v>
      </c>
      <c r="B405" s="44" t="s">
        <v>575</v>
      </c>
      <c r="C405" s="36" t="s">
        <v>267</v>
      </c>
      <c r="D405" s="24" t="s">
        <v>32</v>
      </c>
      <c r="E405" s="21">
        <f t="shared" ref="E405:E408" si="45">SUM(F405:I405)</f>
        <v>0</v>
      </c>
      <c r="F405" s="21">
        <f>SUM(F406:F408)</f>
        <v>0</v>
      </c>
      <c r="G405" s="21">
        <f>SUM(G406:G408)</f>
        <v>0</v>
      </c>
      <c r="H405" s="21">
        <f>SUM(H406:H408)</f>
        <v>0</v>
      </c>
      <c r="I405" s="21">
        <f>SUM(I406:I408)</f>
        <v>0</v>
      </c>
      <c r="J405" s="37" t="s">
        <v>307</v>
      </c>
      <c r="K405" s="48" t="s">
        <v>620</v>
      </c>
    </row>
    <row r="406" spans="1:11" ht="15" customHeight="1" outlineLevel="1">
      <c r="A406" s="60"/>
      <c r="B406" s="45"/>
      <c r="C406" s="36"/>
      <c r="D406" s="24">
        <v>2018</v>
      </c>
      <c r="E406" s="21">
        <f t="shared" si="45"/>
        <v>0</v>
      </c>
      <c r="F406" s="21">
        <v>0</v>
      </c>
      <c r="G406" s="21">
        <v>0</v>
      </c>
      <c r="H406" s="21">
        <v>0</v>
      </c>
      <c r="I406" s="21">
        <v>0</v>
      </c>
      <c r="J406" s="37"/>
      <c r="K406" s="48"/>
    </row>
    <row r="407" spans="1:11" ht="15" customHeight="1" outlineLevel="1">
      <c r="A407" s="60"/>
      <c r="B407" s="45"/>
      <c r="C407" s="36"/>
      <c r="D407" s="24">
        <v>2019</v>
      </c>
      <c r="E407" s="21">
        <f t="shared" si="45"/>
        <v>0</v>
      </c>
      <c r="F407" s="21">
        <v>0</v>
      </c>
      <c r="G407" s="21">
        <v>0</v>
      </c>
      <c r="H407" s="21">
        <v>0</v>
      </c>
      <c r="I407" s="21">
        <v>0</v>
      </c>
      <c r="J407" s="37"/>
      <c r="K407" s="48"/>
    </row>
    <row r="408" spans="1:11" ht="15" customHeight="1" outlineLevel="1">
      <c r="A408" s="61"/>
      <c r="B408" s="46"/>
      <c r="C408" s="36"/>
      <c r="D408" s="24">
        <v>2020</v>
      </c>
      <c r="E408" s="21">
        <f t="shared" si="45"/>
        <v>0</v>
      </c>
      <c r="F408" s="21">
        <v>0</v>
      </c>
      <c r="G408" s="21">
        <v>0</v>
      </c>
      <c r="H408" s="21">
        <v>0</v>
      </c>
      <c r="I408" s="21">
        <v>0</v>
      </c>
      <c r="J408" s="37"/>
      <c r="K408" s="48"/>
    </row>
    <row r="409" spans="1:11" ht="13.5" customHeight="1">
      <c r="A409" s="36" t="s">
        <v>46</v>
      </c>
      <c r="B409" s="54" t="s">
        <v>45</v>
      </c>
      <c r="C409" s="48" t="s">
        <v>113</v>
      </c>
      <c r="D409" s="24" t="s">
        <v>32</v>
      </c>
      <c r="E409" s="21">
        <f>SUM(E410:E412)</f>
        <v>248423.62</v>
      </c>
      <c r="F409" s="21">
        <f>SUM(F410:F412)</f>
        <v>106930.364</v>
      </c>
      <c r="G409" s="21">
        <f>SUM(G410:G412)</f>
        <v>120546.4</v>
      </c>
      <c r="H409" s="21">
        <f>SUM(H410:H412)</f>
        <v>8602.8559999999998</v>
      </c>
      <c r="I409" s="21">
        <f>SUM(I410:I412)</f>
        <v>12344</v>
      </c>
      <c r="J409" s="81"/>
      <c r="K409" s="29" t="s">
        <v>630</v>
      </c>
    </row>
    <row r="410" spans="1:11" ht="13.5" customHeight="1">
      <c r="A410" s="36"/>
      <c r="B410" s="54"/>
      <c r="C410" s="48"/>
      <c r="D410" s="24">
        <v>2018</v>
      </c>
      <c r="E410" s="21">
        <f>F410+G410+H410+I410</f>
        <v>20724.732</v>
      </c>
      <c r="F410" s="21">
        <f t="shared" ref="F410:I412" si="46">F414+F438+F474+F502+F518+F538+F550</f>
        <v>20724.732</v>
      </c>
      <c r="G410" s="21">
        <f t="shared" si="46"/>
        <v>0</v>
      </c>
      <c r="H410" s="21">
        <f t="shared" si="46"/>
        <v>0</v>
      </c>
      <c r="I410" s="21">
        <f t="shared" si="46"/>
        <v>0</v>
      </c>
      <c r="J410" s="57"/>
      <c r="K410" s="29"/>
    </row>
    <row r="411" spans="1:11" ht="13.5" customHeight="1">
      <c r="A411" s="36"/>
      <c r="B411" s="54"/>
      <c r="C411" s="48"/>
      <c r="D411" s="24">
        <v>2019</v>
      </c>
      <c r="E411" s="21">
        <f>F411+G411+H411+I411</f>
        <v>15961.971</v>
      </c>
      <c r="F411" s="21">
        <f t="shared" si="46"/>
        <v>15961.971</v>
      </c>
      <c r="G411" s="21">
        <f t="shared" si="46"/>
        <v>0</v>
      </c>
      <c r="H411" s="21">
        <f t="shared" si="46"/>
        <v>0</v>
      </c>
      <c r="I411" s="21">
        <f t="shared" si="46"/>
        <v>0</v>
      </c>
      <c r="J411" s="57"/>
      <c r="K411" s="29"/>
    </row>
    <row r="412" spans="1:11" ht="96" customHeight="1">
      <c r="A412" s="36"/>
      <c r="B412" s="54"/>
      <c r="C412" s="48"/>
      <c r="D412" s="24">
        <v>2020</v>
      </c>
      <c r="E412" s="21">
        <f>F412+G412+H412+I412</f>
        <v>211736.91699999999</v>
      </c>
      <c r="F412" s="21">
        <f t="shared" si="46"/>
        <v>70243.660999999993</v>
      </c>
      <c r="G412" s="21">
        <f t="shared" si="46"/>
        <v>120546.4</v>
      </c>
      <c r="H412" s="21">
        <f t="shared" si="46"/>
        <v>8602.8559999999998</v>
      </c>
      <c r="I412" s="21">
        <f t="shared" si="46"/>
        <v>12344</v>
      </c>
      <c r="J412" s="57"/>
      <c r="K412" s="29"/>
    </row>
    <row r="413" spans="1:11" ht="15.75" customHeight="1" outlineLevel="1">
      <c r="A413" s="36" t="s">
        <v>14</v>
      </c>
      <c r="B413" s="65" t="s">
        <v>44</v>
      </c>
      <c r="C413" s="36" t="s">
        <v>113</v>
      </c>
      <c r="D413" s="24" t="s">
        <v>32</v>
      </c>
      <c r="E413" s="21">
        <f>SUM(E414:E416)</f>
        <v>37473.179000000004</v>
      </c>
      <c r="F413" s="21">
        <f>SUM(F414:F416)</f>
        <v>37473.179000000004</v>
      </c>
      <c r="G413" s="21">
        <f>SUM(G414:G416)</f>
        <v>0</v>
      </c>
      <c r="H413" s="21">
        <f>SUM(H414:H416)</f>
        <v>0</v>
      </c>
      <c r="I413" s="21">
        <f>SUM(I414:I416)</f>
        <v>0</v>
      </c>
      <c r="J413" s="65" t="s">
        <v>266</v>
      </c>
      <c r="K413" s="48" t="s">
        <v>493</v>
      </c>
    </row>
    <row r="414" spans="1:11" ht="15.75" customHeight="1" outlineLevel="1">
      <c r="A414" s="36"/>
      <c r="B414" s="65"/>
      <c r="C414" s="36"/>
      <c r="D414" s="24">
        <v>2018</v>
      </c>
      <c r="E414" s="21">
        <f t="shared" ref="E414:E420" si="47">SUM(F414:I414)</f>
        <v>15512.729000000001</v>
      </c>
      <c r="F414" s="21">
        <f>F418+F422+F426+F430+F434</f>
        <v>15512.729000000001</v>
      </c>
      <c r="G414" s="21">
        <f>G418+G422+G426+G430+G434</f>
        <v>0</v>
      </c>
      <c r="H414" s="21">
        <f>H418+H422+H426+H430+H434</f>
        <v>0</v>
      </c>
      <c r="I414" s="21">
        <f>I418+I422+I426+I430+I434</f>
        <v>0</v>
      </c>
      <c r="J414" s="65"/>
      <c r="K414" s="48"/>
    </row>
    <row r="415" spans="1:11" ht="15.75" customHeight="1" outlineLevel="1">
      <c r="A415" s="36"/>
      <c r="B415" s="65"/>
      <c r="C415" s="36"/>
      <c r="D415" s="24">
        <v>2019</v>
      </c>
      <c r="E415" s="21">
        <f t="shared" si="47"/>
        <v>10951.25</v>
      </c>
      <c r="F415" s="21">
        <f t="shared" ref="F415:I416" si="48">F419+F423+F427+F431+F435</f>
        <v>10951.25</v>
      </c>
      <c r="G415" s="21">
        <f t="shared" si="48"/>
        <v>0</v>
      </c>
      <c r="H415" s="21">
        <f t="shared" si="48"/>
        <v>0</v>
      </c>
      <c r="I415" s="21">
        <f t="shared" si="48"/>
        <v>0</v>
      </c>
      <c r="J415" s="65"/>
      <c r="K415" s="48"/>
    </row>
    <row r="416" spans="1:11" ht="48.75" customHeight="1" outlineLevel="1">
      <c r="A416" s="36"/>
      <c r="B416" s="65"/>
      <c r="C416" s="36"/>
      <c r="D416" s="24">
        <v>2020</v>
      </c>
      <c r="E416" s="21">
        <f t="shared" si="47"/>
        <v>11009.2</v>
      </c>
      <c r="F416" s="21">
        <f t="shared" si="48"/>
        <v>11009.2</v>
      </c>
      <c r="G416" s="21">
        <f t="shared" si="48"/>
        <v>0</v>
      </c>
      <c r="H416" s="21">
        <f t="shared" si="48"/>
        <v>0</v>
      </c>
      <c r="I416" s="21">
        <f t="shared" si="48"/>
        <v>0</v>
      </c>
      <c r="J416" s="65"/>
      <c r="K416" s="48"/>
    </row>
    <row r="417" spans="1:11" outlineLevel="2">
      <c r="A417" s="36" t="s">
        <v>277</v>
      </c>
      <c r="B417" s="90" t="s">
        <v>276</v>
      </c>
      <c r="C417" s="92" t="s">
        <v>113</v>
      </c>
      <c r="D417" s="24" t="s">
        <v>32</v>
      </c>
      <c r="E417" s="21">
        <f t="shared" si="47"/>
        <v>0</v>
      </c>
      <c r="F417" s="21">
        <f>SUM(F418:F420)</f>
        <v>0</v>
      </c>
      <c r="G417" s="21">
        <v>0</v>
      </c>
      <c r="H417" s="21">
        <f>SUM(H418:H420)</f>
        <v>0</v>
      </c>
      <c r="I417" s="21">
        <f>SUM(I418:I420)</f>
        <v>0</v>
      </c>
      <c r="J417" s="93" t="s">
        <v>433</v>
      </c>
      <c r="K417" s="94" t="s">
        <v>102</v>
      </c>
    </row>
    <row r="418" spans="1:11" ht="12" customHeight="1" outlineLevel="2">
      <c r="A418" s="36"/>
      <c r="B418" s="91"/>
      <c r="C418" s="68"/>
      <c r="D418" s="24">
        <v>2018</v>
      </c>
      <c r="E418" s="21">
        <f t="shared" si="47"/>
        <v>0</v>
      </c>
      <c r="F418" s="21">
        <v>0</v>
      </c>
      <c r="G418" s="21">
        <v>0</v>
      </c>
      <c r="H418" s="21">
        <v>0</v>
      </c>
      <c r="I418" s="21">
        <v>0</v>
      </c>
      <c r="J418" s="93"/>
      <c r="K418" s="94"/>
    </row>
    <row r="419" spans="1:11" ht="12" customHeight="1" outlineLevel="2">
      <c r="A419" s="36"/>
      <c r="B419" s="91"/>
      <c r="C419" s="68"/>
      <c r="D419" s="24">
        <v>2019</v>
      </c>
      <c r="E419" s="21">
        <f t="shared" si="47"/>
        <v>0</v>
      </c>
      <c r="F419" s="21">
        <v>0</v>
      </c>
      <c r="G419" s="21">
        <v>0</v>
      </c>
      <c r="H419" s="21">
        <v>0</v>
      </c>
      <c r="I419" s="21">
        <v>0</v>
      </c>
      <c r="J419" s="93"/>
      <c r="K419" s="94"/>
    </row>
    <row r="420" spans="1:11" ht="32.25" customHeight="1" outlineLevel="2">
      <c r="A420" s="36"/>
      <c r="B420" s="91"/>
      <c r="C420" s="68"/>
      <c r="D420" s="24">
        <v>2020</v>
      </c>
      <c r="E420" s="21">
        <f t="shared" si="47"/>
        <v>0</v>
      </c>
      <c r="F420" s="21">
        <v>0</v>
      </c>
      <c r="G420" s="21">
        <v>0</v>
      </c>
      <c r="H420" s="21">
        <v>0</v>
      </c>
      <c r="I420" s="21">
        <v>0</v>
      </c>
      <c r="J420" s="93"/>
      <c r="K420" s="94"/>
    </row>
    <row r="421" spans="1:11" ht="12.75" customHeight="1" outlineLevel="2">
      <c r="A421" s="36" t="s">
        <v>275</v>
      </c>
      <c r="B421" s="90" t="s">
        <v>274</v>
      </c>
      <c r="C421" s="92" t="s">
        <v>231</v>
      </c>
      <c r="D421" s="24" t="s">
        <v>32</v>
      </c>
      <c r="E421" s="21">
        <f>SUM(E422:E424)</f>
        <v>7229.8789999999999</v>
      </c>
      <c r="F421" s="21">
        <f>SUM(F422:F424)</f>
        <v>7229.8789999999999</v>
      </c>
      <c r="G421" s="21">
        <f>SUM(G422:G424)</f>
        <v>0</v>
      </c>
      <c r="H421" s="21">
        <f>SUM(H422:H424)</f>
        <v>0</v>
      </c>
      <c r="I421" s="21">
        <f>SUM(I422:I424)</f>
        <v>0</v>
      </c>
      <c r="J421" s="95" t="s">
        <v>560</v>
      </c>
      <c r="K421" s="94" t="s">
        <v>102</v>
      </c>
    </row>
    <row r="422" spans="1:11" ht="12.75" customHeight="1" outlineLevel="2">
      <c r="A422" s="36"/>
      <c r="B422" s="91"/>
      <c r="C422" s="68"/>
      <c r="D422" s="24">
        <v>2018</v>
      </c>
      <c r="E422" s="21">
        <f>SUM(F422:I422)</f>
        <v>4674.6289999999999</v>
      </c>
      <c r="F422" s="19">
        <v>4674.6289999999999</v>
      </c>
      <c r="G422" s="21">
        <v>0</v>
      </c>
      <c r="H422" s="21">
        <v>0</v>
      </c>
      <c r="I422" s="21">
        <v>0</v>
      </c>
      <c r="J422" s="96"/>
      <c r="K422" s="94"/>
    </row>
    <row r="423" spans="1:11" ht="12.75" customHeight="1" outlineLevel="2">
      <c r="A423" s="36"/>
      <c r="B423" s="91"/>
      <c r="C423" s="68"/>
      <c r="D423" s="24">
        <v>2019</v>
      </c>
      <c r="E423" s="21">
        <f>F423+G423+H423+I423</f>
        <v>2555.25</v>
      </c>
      <c r="F423" s="19">
        <v>2555.25</v>
      </c>
      <c r="G423" s="21">
        <v>0</v>
      </c>
      <c r="H423" s="21">
        <v>0</v>
      </c>
      <c r="I423" s="21">
        <v>0</v>
      </c>
      <c r="J423" s="96"/>
      <c r="K423" s="94"/>
    </row>
    <row r="424" spans="1:11" ht="15" customHeight="1" outlineLevel="2">
      <c r="A424" s="36"/>
      <c r="B424" s="91"/>
      <c r="C424" s="68"/>
      <c r="D424" s="24">
        <v>2020</v>
      </c>
      <c r="E424" s="21">
        <f>SUM(F424:I424)</f>
        <v>0</v>
      </c>
      <c r="F424" s="19">
        <v>0</v>
      </c>
      <c r="G424" s="21">
        <v>0</v>
      </c>
      <c r="H424" s="21">
        <v>0</v>
      </c>
      <c r="I424" s="21">
        <v>0</v>
      </c>
      <c r="J424" s="97"/>
      <c r="K424" s="94"/>
    </row>
    <row r="425" spans="1:11" ht="14.25" customHeight="1" outlineLevel="2">
      <c r="A425" s="67" t="s">
        <v>273</v>
      </c>
      <c r="B425" s="90" t="s">
        <v>271</v>
      </c>
      <c r="C425" s="92" t="s">
        <v>113</v>
      </c>
      <c r="D425" s="24" t="s">
        <v>32</v>
      </c>
      <c r="E425" s="23">
        <f>SUM(E426:E428)</f>
        <v>5598</v>
      </c>
      <c r="F425" s="23">
        <f>SUM(F426:F428)</f>
        <v>5598</v>
      </c>
      <c r="G425" s="23">
        <f>SUM(G426:G428)</f>
        <v>0</v>
      </c>
      <c r="H425" s="23">
        <f>SUM(H426:H428)</f>
        <v>0</v>
      </c>
      <c r="I425" s="23">
        <f>SUM(I426:I428)</f>
        <v>0</v>
      </c>
      <c r="J425" s="93" t="s">
        <v>454</v>
      </c>
      <c r="K425" s="94" t="s">
        <v>102</v>
      </c>
    </row>
    <row r="426" spans="1:11" ht="14.25" customHeight="1" outlineLevel="2">
      <c r="A426" s="67"/>
      <c r="B426" s="90"/>
      <c r="C426" s="92"/>
      <c r="D426" s="24">
        <v>2018</v>
      </c>
      <c r="E426" s="23">
        <f>SUM(F426:I426)</f>
        <v>2266.8000000000002</v>
      </c>
      <c r="F426" s="23">
        <v>2266.8000000000002</v>
      </c>
      <c r="G426" s="23">
        <v>0</v>
      </c>
      <c r="H426" s="21">
        <v>0</v>
      </c>
      <c r="I426" s="21">
        <v>0</v>
      </c>
      <c r="J426" s="93"/>
      <c r="K426" s="94"/>
    </row>
    <row r="427" spans="1:11" ht="14.25" customHeight="1" outlineLevel="2">
      <c r="A427" s="67"/>
      <c r="B427" s="90"/>
      <c r="C427" s="92"/>
      <c r="D427" s="24">
        <v>2019</v>
      </c>
      <c r="E427" s="23">
        <f>SUM(F427:I427)</f>
        <v>1317</v>
      </c>
      <c r="F427" s="23">
        <v>1317</v>
      </c>
      <c r="G427" s="23">
        <v>0</v>
      </c>
      <c r="H427" s="21">
        <v>0</v>
      </c>
      <c r="I427" s="21">
        <v>0</v>
      </c>
      <c r="J427" s="93"/>
      <c r="K427" s="94"/>
    </row>
    <row r="428" spans="1:11" ht="14.25" customHeight="1" outlineLevel="2">
      <c r="A428" s="67"/>
      <c r="B428" s="90"/>
      <c r="C428" s="92"/>
      <c r="D428" s="24">
        <v>2020</v>
      </c>
      <c r="E428" s="23">
        <f>SUM(F428:I428)</f>
        <v>2014.2</v>
      </c>
      <c r="F428" s="23">
        <v>2014.2</v>
      </c>
      <c r="G428" s="23">
        <v>0</v>
      </c>
      <c r="H428" s="21">
        <v>0</v>
      </c>
      <c r="I428" s="21">
        <v>0</v>
      </c>
      <c r="J428" s="93"/>
      <c r="K428" s="94"/>
    </row>
    <row r="429" spans="1:11" ht="14.25" customHeight="1" outlineLevel="2">
      <c r="A429" s="67" t="s">
        <v>272</v>
      </c>
      <c r="B429" s="90" t="s">
        <v>269</v>
      </c>
      <c r="C429" s="92" t="s">
        <v>562</v>
      </c>
      <c r="D429" s="24" t="s">
        <v>32</v>
      </c>
      <c r="E429" s="23">
        <f>SUM(E430:E432)</f>
        <v>11620.2</v>
      </c>
      <c r="F429" s="23">
        <f>SUM(F430:F432)</f>
        <v>11620.2</v>
      </c>
      <c r="G429" s="23">
        <f>SUM(G430:G432)</f>
        <v>0</v>
      </c>
      <c r="H429" s="23">
        <f>SUM(H430:H432)</f>
        <v>0</v>
      </c>
      <c r="I429" s="23">
        <f>SUM(I430:I432)</f>
        <v>0</v>
      </c>
      <c r="J429" s="93" t="s">
        <v>561</v>
      </c>
      <c r="K429" s="94" t="s">
        <v>102</v>
      </c>
    </row>
    <row r="430" spans="1:11" ht="14.25" customHeight="1" outlineLevel="2">
      <c r="A430" s="67"/>
      <c r="B430" s="90"/>
      <c r="C430" s="92"/>
      <c r="D430" s="24">
        <v>2018</v>
      </c>
      <c r="E430" s="23">
        <f>SUM(F430:I430)</f>
        <v>6871.2</v>
      </c>
      <c r="F430" s="23">
        <v>6871.2</v>
      </c>
      <c r="G430" s="23">
        <v>0</v>
      </c>
      <c r="H430" s="21">
        <v>0</v>
      </c>
      <c r="I430" s="21">
        <v>0</v>
      </c>
      <c r="J430" s="93"/>
      <c r="K430" s="94"/>
    </row>
    <row r="431" spans="1:11" ht="14.25" customHeight="1" outlineLevel="2">
      <c r="A431" s="67"/>
      <c r="B431" s="90"/>
      <c r="C431" s="92"/>
      <c r="D431" s="24">
        <v>2019</v>
      </c>
      <c r="E431" s="23">
        <f>F431+G431+H431+I431</f>
        <v>4749</v>
      </c>
      <c r="F431" s="23">
        <v>4749</v>
      </c>
      <c r="G431" s="23">
        <v>0</v>
      </c>
      <c r="H431" s="21">
        <v>0</v>
      </c>
      <c r="I431" s="21">
        <v>0</v>
      </c>
      <c r="J431" s="93"/>
      <c r="K431" s="94"/>
    </row>
    <row r="432" spans="1:11" ht="14.25" customHeight="1" outlineLevel="2">
      <c r="A432" s="67"/>
      <c r="B432" s="90"/>
      <c r="C432" s="92"/>
      <c r="D432" s="24">
        <v>2020</v>
      </c>
      <c r="E432" s="23">
        <f>SUM(F432:I432)</f>
        <v>0</v>
      </c>
      <c r="F432" s="23">
        <v>0</v>
      </c>
      <c r="G432" s="23">
        <v>0</v>
      </c>
      <c r="H432" s="21">
        <v>0</v>
      </c>
      <c r="I432" s="21">
        <v>0</v>
      </c>
      <c r="J432" s="93"/>
      <c r="K432" s="94"/>
    </row>
    <row r="433" spans="1:11" ht="13.5" customHeight="1" outlineLevel="2">
      <c r="A433" s="67" t="s">
        <v>270</v>
      </c>
      <c r="B433" s="65" t="s">
        <v>463</v>
      </c>
      <c r="C433" s="92" t="s">
        <v>389</v>
      </c>
      <c r="D433" s="24" t="s">
        <v>32</v>
      </c>
      <c r="E433" s="21">
        <f>SUM(E434:E436)</f>
        <v>13025.1</v>
      </c>
      <c r="F433" s="21">
        <f>SUM(F434:F436)</f>
        <v>13025.1</v>
      </c>
      <c r="G433" s="21">
        <f>SUM(G434:G436)</f>
        <v>0</v>
      </c>
      <c r="H433" s="21">
        <f>SUM(H434:H436)</f>
        <v>0</v>
      </c>
      <c r="I433" s="21">
        <f>SUM(I434:I436)</f>
        <v>0</v>
      </c>
      <c r="J433" s="37" t="s">
        <v>563</v>
      </c>
      <c r="K433" s="98" t="s">
        <v>466</v>
      </c>
    </row>
    <row r="434" spans="1:11" ht="13.5" customHeight="1" outlineLevel="2">
      <c r="A434" s="67"/>
      <c r="B434" s="65"/>
      <c r="C434" s="92"/>
      <c r="D434" s="24">
        <v>2018</v>
      </c>
      <c r="E434" s="21">
        <f>SUM(F434:I434)</f>
        <v>1700.1</v>
      </c>
      <c r="F434" s="21">
        <v>1700.1</v>
      </c>
      <c r="G434" s="21">
        <v>0</v>
      </c>
      <c r="H434" s="21">
        <v>0</v>
      </c>
      <c r="I434" s="21">
        <v>0</v>
      </c>
      <c r="J434" s="37"/>
      <c r="K434" s="99"/>
    </row>
    <row r="435" spans="1:11" ht="13.5" customHeight="1" outlineLevel="2">
      <c r="A435" s="67"/>
      <c r="B435" s="65"/>
      <c r="C435" s="92"/>
      <c r="D435" s="24">
        <v>2019</v>
      </c>
      <c r="E435" s="21">
        <f>SUM(F435:I435)</f>
        <v>2330</v>
      </c>
      <c r="F435" s="21">
        <v>2330</v>
      </c>
      <c r="G435" s="21">
        <v>0</v>
      </c>
      <c r="H435" s="21">
        <v>0</v>
      </c>
      <c r="I435" s="21">
        <v>0</v>
      </c>
      <c r="J435" s="37"/>
      <c r="K435" s="99"/>
    </row>
    <row r="436" spans="1:11" ht="68.25" customHeight="1" outlineLevel="2">
      <c r="A436" s="67"/>
      <c r="B436" s="65"/>
      <c r="C436" s="92"/>
      <c r="D436" s="24">
        <v>2020</v>
      </c>
      <c r="E436" s="21">
        <f>SUM(F436:I436)</f>
        <v>8995</v>
      </c>
      <c r="F436" s="21">
        <v>8995</v>
      </c>
      <c r="G436" s="21">
        <v>0</v>
      </c>
      <c r="H436" s="21">
        <v>0</v>
      </c>
      <c r="I436" s="21">
        <v>0</v>
      </c>
      <c r="J436" s="37"/>
      <c r="K436" s="100"/>
    </row>
    <row r="437" spans="1:11" ht="13.5" customHeight="1" outlineLevel="1">
      <c r="A437" s="36" t="s">
        <v>4</v>
      </c>
      <c r="B437" s="65" t="s">
        <v>414</v>
      </c>
      <c r="C437" s="36" t="s">
        <v>113</v>
      </c>
      <c r="D437" s="24" t="s">
        <v>32</v>
      </c>
      <c r="E437" s="21">
        <f>SUM(E438:E440)</f>
        <v>0</v>
      </c>
      <c r="F437" s="21">
        <f>SUM(F438:F440)</f>
        <v>0</v>
      </c>
      <c r="G437" s="21">
        <f>SUM(G438:G440)</f>
        <v>0</v>
      </c>
      <c r="H437" s="21">
        <f>SUM(H438:H440)</f>
        <v>0</v>
      </c>
      <c r="I437" s="21">
        <f>SUM(I438:I440)</f>
        <v>0</v>
      </c>
      <c r="J437" s="65" t="s">
        <v>15</v>
      </c>
      <c r="K437" s="48" t="s">
        <v>102</v>
      </c>
    </row>
    <row r="438" spans="1:11" ht="13.5" customHeight="1" outlineLevel="1">
      <c r="A438" s="36"/>
      <c r="B438" s="65"/>
      <c r="C438" s="36"/>
      <c r="D438" s="24">
        <v>2018</v>
      </c>
      <c r="E438" s="21">
        <f>SUM(F438:I438)</f>
        <v>0</v>
      </c>
      <c r="F438" s="21">
        <f>F442+F446+F450+F454+F458</f>
        <v>0</v>
      </c>
      <c r="G438" s="21">
        <f t="shared" ref="G438:I438" si="49">G442+G446+G450+G454+G458</f>
        <v>0</v>
      </c>
      <c r="H438" s="21">
        <f t="shared" si="49"/>
        <v>0</v>
      </c>
      <c r="I438" s="21">
        <f t="shared" si="49"/>
        <v>0</v>
      </c>
      <c r="J438" s="65"/>
      <c r="K438" s="48"/>
    </row>
    <row r="439" spans="1:11" ht="13.5" customHeight="1" outlineLevel="1">
      <c r="A439" s="36"/>
      <c r="B439" s="65"/>
      <c r="C439" s="36"/>
      <c r="D439" s="24">
        <v>2019</v>
      </c>
      <c r="E439" s="21">
        <f>SUM(F439:I439)</f>
        <v>0</v>
      </c>
      <c r="F439" s="21">
        <f t="shared" ref="F439:I440" si="50">F443+F447+F451+F455+F459</f>
        <v>0</v>
      </c>
      <c r="G439" s="21">
        <f t="shared" si="50"/>
        <v>0</v>
      </c>
      <c r="H439" s="21">
        <f t="shared" si="50"/>
        <v>0</v>
      </c>
      <c r="I439" s="21">
        <f t="shared" si="50"/>
        <v>0</v>
      </c>
      <c r="J439" s="65"/>
      <c r="K439" s="48"/>
    </row>
    <row r="440" spans="1:11" ht="21" customHeight="1" outlineLevel="1">
      <c r="A440" s="36"/>
      <c r="B440" s="65"/>
      <c r="C440" s="36"/>
      <c r="D440" s="24">
        <v>2020</v>
      </c>
      <c r="E440" s="21">
        <f>SUM(F440:I440)</f>
        <v>0</v>
      </c>
      <c r="F440" s="21">
        <f t="shared" si="50"/>
        <v>0</v>
      </c>
      <c r="G440" s="21">
        <f t="shared" si="50"/>
        <v>0</v>
      </c>
      <c r="H440" s="21">
        <f t="shared" si="50"/>
        <v>0</v>
      </c>
      <c r="I440" s="21">
        <f t="shared" si="50"/>
        <v>0</v>
      </c>
      <c r="J440" s="65"/>
      <c r="K440" s="48"/>
    </row>
    <row r="441" spans="1:11" ht="14.25" customHeight="1" outlineLevel="2">
      <c r="A441" s="36" t="s">
        <v>265</v>
      </c>
      <c r="B441" s="90" t="s">
        <v>415</v>
      </c>
      <c r="C441" s="92" t="s">
        <v>113</v>
      </c>
      <c r="D441" s="24" t="s">
        <v>32</v>
      </c>
      <c r="E441" s="23">
        <f>SUM(E442:E444)</f>
        <v>0</v>
      </c>
      <c r="F441" s="23">
        <f>SUM(F442:F444)</f>
        <v>0</v>
      </c>
      <c r="G441" s="23">
        <f>SUM(G442:G444)</f>
        <v>0</v>
      </c>
      <c r="H441" s="21">
        <f>SUM(H442:H444)</f>
        <v>0</v>
      </c>
      <c r="I441" s="21">
        <f>SUM(I442:I444)</f>
        <v>0</v>
      </c>
      <c r="J441" s="93" t="s">
        <v>477</v>
      </c>
      <c r="K441" s="94" t="s">
        <v>102</v>
      </c>
    </row>
    <row r="442" spans="1:11" ht="13.5" customHeight="1" outlineLevel="2">
      <c r="A442" s="36"/>
      <c r="B442" s="91"/>
      <c r="C442" s="68"/>
      <c r="D442" s="24">
        <v>2018</v>
      </c>
      <c r="E442" s="23">
        <f>SUM(F442:I442)</f>
        <v>0</v>
      </c>
      <c r="F442" s="23">
        <v>0</v>
      </c>
      <c r="G442" s="23">
        <v>0</v>
      </c>
      <c r="H442" s="21">
        <v>0</v>
      </c>
      <c r="I442" s="21">
        <v>0</v>
      </c>
      <c r="J442" s="93"/>
      <c r="K442" s="94"/>
    </row>
    <row r="443" spans="1:11" ht="13.5" customHeight="1" outlineLevel="2">
      <c r="A443" s="36"/>
      <c r="B443" s="91"/>
      <c r="C443" s="68"/>
      <c r="D443" s="24">
        <v>2019</v>
      </c>
      <c r="E443" s="23">
        <f>SUM(F443:I443)</f>
        <v>0</v>
      </c>
      <c r="F443" s="23">
        <v>0</v>
      </c>
      <c r="G443" s="23">
        <v>0</v>
      </c>
      <c r="H443" s="21">
        <v>0</v>
      </c>
      <c r="I443" s="21">
        <v>0</v>
      </c>
      <c r="J443" s="93"/>
      <c r="K443" s="94"/>
    </row>
    <row r="444" spans="1:11" ht="58.5" customHeight="1" outlineLevel="2">
      <c r="A444" s="36"/>
      <c r="B444" s="91"/>
      <c r="C444" s="68"/>
      <c r="D444" s="24">
        <v>2020</v>
      </c>
      <c r="E444" s="23">
        <f>SUM(F444:I444)</f>
        <v>0</v>
      </c>
      <c r="F444" s="23">
        <v>0</v>
      </c>
      <c r="G444" s="23">
        <v>0</v>
      </c>
      <c r="H444" s="21">
        <v>0</v>
      </c>
      <c r="I444" s="21">
        <v>0</v>
      </c>
      <c r="J444" s="93"/>
      <c r="K444" s="94"/>
    </row>
    <row r="445" spans="1:11" ht="14.25" customHeight="1" outlineLevel="2">
      <c r="A445" s="36" t="s">
        <v>264</v>
      </c>
      <c r="B445" s="90" t="s">
        <v>439</v>
      </c>
      <c r="C445" s="92" t="s">
        <v>113</v>
      </c>
      <c r="D445" s="24" t="s">
        <v>32</v>
      </c>
      <c r="E445" s="23">
        <f>SUM(E446:E448)</f>
        <v>0</v>
      </c>
      <c r="F445" s="23">
        <f>SUM(F446:F448)</f>
        <v>0</v>
      </c>
      <c r="G445" s="23">
        <f>SUM(G446:G448)</f>
        <v>0</v>
      </c>
      <c r="H445" s="21">
        <f>SUM(H446:H448)</f>
        <v>0</v>
      </c>
      <c r="I445" s="21">
        <f>SUM(I446:I448)</f>
        <v>0</v>
      </c>
      <c r="J445" s="93" t="s">
        <v>257</v>
      </c>
      <c r="K445" s="94" t="s">
        <v>102</v>
      </c>
    </row>
    <row r="446" spans="1:11" ht="14.25" customHeight="1" outlineLevel="2">
      <c r="A446" s="36"/>
      <c r="B446" s="91"/>
      <c r="C446" s="68"/>
      <c r="D446" s="24">
        <v>2018</v>
      </c>
      <c r="E446" s="23">
        <f>SUM(F446:I446)</f>
        <v>0</v>
      </c>
      <c r="F446" s="23">
        <v>0</v>
      </c>
      <c r="G446" s="23">
        <v>0</v>
      </c>
      <c r="H446" s="21">
        <v>0</v>
      </c>
      <c r="I446" s="21">
        <v>0</v>
      </c>
      <c r="J446" s="93"/>
      <c r="K446" s="94"/>
    </row>
    <row r="447" spans="1:11" ht="14.25" customHeight="1" outlineLevel="2">
      <c r="A447" s="36"/>
      <c r="B447" s="91"/>
      <c r="C447" s="68"/>
      <c r="D447" s="24">
        <v>2019</v>
      </c>
      <c r="E447" s="23">
        <f>SUM(F447:I447)</f>
        <v>0</v>
      </c>
      <c r="F447" s="23">
        <v>0</v>
      </c>
      <c r="G447" s="23">
        <v>0</v>
      </c>
      <c r="H447" s="21">
        <v>0</v>
      </c>
      <c r="I447" s="21">
        <v>0</v>
      </c>
      <c r="J447" s="93"/>
      <c r="K447" s="94"/>
    </row>
    <row r="448" spans="1:11" ht="30" customHeight="1" outlineLevel="2">
      <c r="A448" s="36"/>
      <c r="B448" s="91"/>
      <c r="C448" s="68"/>
      <c r="D448" s="24">
        <v>2020</v>
      </c>
      <c r="E448" s="23">
        <f>SUM(F448:I448)</f>
        <v>0</v>
      </c>
      <c r="F448" s="23">
        <v>0</v>
      </c>
      <c r="G448" s="23">
        <v>0</v>
      </c>
      <c r="H448" s="21">
        <v>0</v>
      </c>
      <c r="I448" s="21">
        <v>0</v>
      </c>
      <c r="J448" s="93"/>
      <c r="K448" s="94"/>
    </row>
    <row r="449" spans="1:11" ht="15" customHeight="1" outlineLevel="2">
      <c r="A449" s="36" t="s">
        <v>263</v>
      </c>
      <c r="B449" s="90" t="s">
        <v>416</v>
      </c>
      <c r="C449" s="92" t="s">
        <v>113</v>
      </c>
      <c r="D449" s="24" t="s">
        <v>32</v>
      </c>
      <c r="E449" s="23">
        <f>SUM(E450:E452)</f>
        <v>0</v>
      </c>
      <c r="F449" s="23">
        <f>SUM(F450:F452)</f>
        <v>0</v>
      </c>
      <c r="G449" s="23">
        <f>SUM(G450:G452)</f>
        <v>0</v>
      </c>
      <c r="H449" s="21">
        <f>SUM(H450:H452)</f>
        <v>0</v>
      </c>
      <c r="I449" s="21">
        <f>SUM(I450:I452)</f>
        <v>0</v>
      </c>
      <c r="J449" s="93" t="s">
        <v>417</v>
      </c>
      <c r="K449" s="94" t="s">
        <v>102</v>
      </c>
    </row>
    <row r="450" spans="1:11" ht="13.5" customHeight="1" outlineLevel="2">
      <c r="A450" s="36"/>
      <c r="B450" s="91"/>
      <c r="C450" s="68"/>
      <c r="D450" s="24">
        <v>2018</v>
      </c>
      <c r="E450" s="23">
        <f>SUM(F450:I450)</f>
        <v>0</v>
      </c>
      <c r="F450" s="23">
        <v>0</v>
      </c>
      <c r="G450" s="23">
        <v>0</v>
      </c>
      <c r="H450" s="21">
        <v>0</v>
      </c>
      <c r="I450" s="21">
        <v>0</v>
      </c>
      <c r="J450" s="93"/>
      <c r="K450" s="94"/>
    </row>
    <row r="451" spans="1:11" ht="13.5" customHeight="1" outlineLevel="2">
      <c r="A451" s="36"/>
      <c r="B451" s="91"/>
      <c r="C451" s="68"/>
      <c r="D451" s="24">
        <v>2019</v>
      </c>
      <c r="E451" s="23">
        <f>SUM(F451:I451)</f>
        <v>0</v>
      </c>
      <c r="F451" s="23">
        <v>0</v>
      </c>
      <c r="G451" s="23">
        <v>0</v>
      </c>
      <c r="H451" s="21">
        <v>0</v>
      </c>
      <c r="I451" s="21">
        <v>0</v>
      </c>
      <c r="J451" s="93"/>
      <c r="K451" s="94"/>
    </row>
    <row r="452" spans="1:11" ht="13.5" customHeight="1" outlineLevel="2">
      <c r="A452" s="36"/>
      <c r="B452" s="91"/>
      <c r="C452" s="68"/>
      <c r="D452" s="24">
        <v>2020</v>
      </c>
      <c r="E452" s="23">
        <f>SUM(F452:I452)</f>
        <v>0</v>
      </c>
      <c r="F452" s="23">
        <v>0</v>
      </c>
      <c r="G452" s="23">
        <v>0</v>
      </c>
      <c r="H452" s="21">
        <v>0</v>
      </c>
      <c r="I452" s="21">
        <v>0</v>
      </c>
      <c r="J452" s="93"/>
      <c r="K452" s="94"/>
    </row>
    <row r="453" spans="1:11" ht="14.25" customHeight="1" outlineLevel="2">
      <c r="A453" s="67" t="s">
        <v>262</v>
      </c>
      <c r="B453" s="90" t="s">
        <v>418</v>
      </c>
      <c r="C453" s="92" t="s">
        <v>113</v>
      </c>
      <c r="D453" s="24" t="s">
        <v>32</v>
      </c>
      <c r="E453" s="23">
        <f>SUM(E454:E456)</f>
        <v>0</v>
      </c>
      <c r="F453" s="23">
        <f>SUM(F454:F456)</f>
        <v>0</v>
      </c>
      <c r="G453" s="23">
        <f>SUM(G454:G456)</f>
        <v>0</v>
      </c>
      <c r="H453" s="21">
        <f>SUM(H454:H456)</f>
        <v>0</v>
      </c>
      <c r="I453" s="21">
        <f>SUM(I454:I456)</f>
        <v>0</v>
      </c>
      <c r="J453" s="93" t="s">
        <v>253</v>
      </c>
      <c r="K453" s="94" t="s">
        <v>102</v>
      </c>
    </row>
    <row r="454" spans="1:11" ht="14.25" customHeight="1" outlineLevel="2">
      <c r="A454" s="36"/>
      <c r="B454" s="91"/>
      <c r="C454" s="68"/>
      <c r="D454" s="24">
        <v>2018</v>
      </c>
      <c r="E454" s="23">
        <f>SUM(F454:I454)</f>
        <v>0</v>
      </c>
      <c r="F454" s="23">
        <v>0</v>
      </c>
      <c r="G454" s="23">
        <v>0</v>
      </c>
      <c r="H454" s="21">
        <v>0</v>
      </c>
      <c r="I454" s="21">
        <v>0</v>
      </c>
      <c r="J454" s="93"/>
      <c r="K454" s="94"/>
    </row>
    <row r="455" spans="1:11" ht="14.25" customHeight="1" outlineLevel="2">
      <c r="A455" s="36"/>
      <c r="B455" s="91"/>
      <c r="C455" s="68"/>
      <c r="D455" s="24">
        <v>2019</v>
      </c>
      <c r="E455" s="23">
        <f>SUM(F455:I455)</f>
        <v>0</v>
      </c>
      <c r="F455" s="23">
        <v>0</v>
      </c>
      <c r="G455" s="23">
        <v>0</v>
      </c>
      <c r="H455" s="21">
        <v>0</v>
      </c>
      <c r="I455" s="21">
        <v>0</v>
      </c>
      <c r="J455" s="93"/>
      <c r="K455" s="94"/>
    </row>
    <row r="456" spans="1:11" ht="65.25" customHeight="1" outlineLevel="2">
      <c r="A456" s="36"/>
      <c r="B456" s="91"/>
      <c r="C456" s="68"/>
      <c r="D456" s="24">
        <v>2020</v>
      </c>
      <c r="E456" s="23">
        <f>SUM(F456:I456)</f>
        <v>0</v>
      </c>
      <c r="F456" s="23">
        <v>0</v>
      </c>
      <c r="G456" s="23">
        <v>0</v>
      </c>
      <c r="H456" s="21">
        <v>0</v>
      </c>
      <c r="I456" s="21">
        <v>0</v>
      </c>
      <c r="J456" s="93"/>
      <c r="K456" s="94"/>
    </row>
    <row r="457" spans="1:11" ht="12.75" customHeight="1" outlineLevel="2">
      <c r="A457" s="36" t="s">
        <v>261</v>
      </c>
      <c r="B457" s="90" t="s">
        <v>252</v>
      </c>
      <c r="C457" s="92" t="s">
        <v>113</v>
      </c>
      <c r="D457" s="24" t="s">
        <v>32</v>
      </c>
      <c r="E457" s="23">
        <f>SUM(E458:E460)</f>
        <v>0</v>
      </c>
      <c r="F457" s="23">
        <f>SUM(F458:F460)</f>
        <v>0</v>
      </c>
      <c r="G457" s="23">
        <f>SUM(G458:G460)</f>
        <v>0</v>
      </c>
      <c r="H457" s="21">
        <f>SUM(H458:H460)</f>
        <v>0</v>
      </c>
      <c r="I457" s="21">
        <f>SUM(I458:I460)</f>
        <v>0</v>
      </c>
      <c r="J457" s="93" t="s">
        <v>251</v>
      </c>
      <c r="K457" s="94" t="s">
        <v>102</v>
      </c>
    </row>
    <row r="458" spans="1:11" ht="12.75" customHeight="1" outlineLevel="2">
      <c r="A458" s="36"/>
      <c r="B458" s="91"/>
      <c r="C458" s="68"/>
      <c r="D458" s="24">
        <v>2018</v>
      </c>
      <c r="E458" s="23">
        <f>SUM(F458:I458)</f>
        <v>0</v>
      </c>
      <c r="F458" s="23">
        <v>0</v>
      </c>
      <c r="G458" s="23">
        <v>0</v>
      </c>
      <c r="H458" s="21">
        <v>0</v>
      </c>
      <c r="I458" s="21">
        <v>0</v>
      </c>
      <c r="J458" s="93"/>
      <c r="K458" s="94"/>
    </row>
    <row r="459" spans="1:11" ht="12.75" customHeight="1" outlineLevel="2">
      <c r="A459" s="36"/>
      <c r="B459" s="91"/>
      <c r="C459" s="68"/>
      <c r="D459" s="24">
        <v>2019</v>
      </c>
      <c r="E459" s="23">
        <f>SUM(F459:I459)</f>
        <v>0</v>
      </c>
      <c r="F459" s="23">
        <v>0</v>
      </c>
      <c r="G459" s="23">
        <v>0</v>
      </c>
      <c r="H459" s="21">
        <v>0</v>
      </c>
      <c r="I459" s="21">
        <v>0</v>
      </c>
      <c r="J459" s="93"/>
      <c r="K459" s="94"/>
    </row>
    <row r="460" spans="1:11" ht="12.75" customHeight="1" outlineLevel="2">
      <c r="A460" s="36"/>
      <c r="B460" s="91"/>
      <c r="C460" s="68"/>
      <c r="D460" s="24">
        <v>2020</v>
      </c>
      <c r="E460" s="23">
        <f>SUM(F460:I460)</f>
        <v>0</v>
      </c>
      <c r="F460" s="23">
        <v>0</v>
      </c>
      <c r="G460" s="23">
        <v>0</v>
      </c>
      <c r="H460" s="21">
        <v>0</v>
      </c>
      <c r="I460" s="21">
        <v>0</v>
      </c>
      <c r="J460" s="93"/>
      <c r="K460" s="94"/>
    </row>
    <row r="461" spans="1:11" ht="12.75" customHeight="1" outlineLevel="2">
      <c r="A461" s="36" t="s">
        <v>481</v>
      </c>
      <c r="B461" s="65" t="s">
        <v>419</v>
      </c>
      <c r="C461" s="36" t="s">
        <v>268</v>
      </c>
      <c r="D461" s="24" t="s">
        <v>32</v>
      </c>
      <c r="E461" s="21">
        <v>0</v>
      </c>
      <c r="F461" s="21">
        <v>0</v>
      </c>
      <c r="G461" s="21">
        <f>SUM(G462:G464)</f>
        <v>0</v>
      </c>
      <c r="H461" s="21">
        <f>SUM(H462:H464)</f>
        <v>0</v>
      </c>
      <c r="I461" s="21">
        <f>SUM(I462:I464)</f>
        <v>0</v>
      </c>
      <c r="J461" s="37" t="s">
        <v>420</v>
      </c>
      <c r="K461" s="48" t="s">
        <v>102</v>
      </c>
    </row>
    <row r="462" spans="1:11" ht="12.75" customHeight="1" outlineLevel="2">
      <c r="A462" s="36"/>
      <c r="B462" s="65"/>
      <c r="C462" s="36"/>
      <c r="D462" s="24">
        <v>2018</v>
      </c>
      <c r="E462" s="21">
        <v>0</v>
      </c>
      <c r="F462" s="21">
        <v>0</v>
      </c>
      <c r="G462" s="21">
        <v>0</v>
      </c>
      <c r="H462" s="21">
        <v>0</v>
      </c>
      <c r="I462" s="21">
        <v>0</v>
      </c>
      <c r="J462" s="37"/>
      <c r="K462" s="48"/>
    </row>
    <row r="463" spans="1:11" ht="12.75" customHeight="1" outlineLevel="2">
      <c r="A463" s="36"/>
      <c r="B463" s="65"/>
      <c r="C463" s="36"/>
      <c r="D463" s="24">
        <v>2019</v>
      </c>
      <c r="E463" s="21">
        <v>0</v>
      </c>
      <c r="F463" s="21">
        <v>0</v>
      </c>
      <c r="G463" s="21">
        <v>0</v>
      </c>
      <c r="H463" s="21">
        <v>0</v>
      </c>
      <c r="I463" s="21">
        <v>0</v>
      </c>
      <c r="J463" s="37"/>
      <c r="K463" s="48"/>
    </row>
    <row r="464" spans="1:11" ht="12.75" customHeight="1" outlineLevel="2">
      <c r="A464" s="36"/>
      <c r="B464" s="65"/>
      <c r="C464" s="36"/>
      <c r="D464" s="24">
        <v>2020</v>
      </c>
      <c r="E464" s="21">
        <v>0</v>
      </c>
      <c r="F464" s="21">
        <v>0</v>
      </c>
      <c r="G464" s="21">
        <v>0</v>
      </c>
      <c r="H464" s="21">
        <v>0</v>
      </c>
      <c r="I464" s="21">
        <v>0</v>
      </c>
      <c r="J464" s="37"/>
      <c r="K464" s="48"/>
    </row>
    <row r="465" spans="1:11" ht="12.75" customHeight="1" outlineLevel="2">
      <c r="A465" s="36" t="s">
        <v>482</v>
      </c>
      <c r="B465" s="90" t="s">
        <v>421</v>
      </c>
      <c r="C465" s="36" t="s">
        <v>268</v>
      </c>
      <c r="D465" s="24" t="s">
        <v>32</v>
      </c>
      <c r="E465" s="23">
        <f>SUM(E466:E468)</f>
        <v>0</v>
      </c>
      <c r="F465" s="23">
        <f>SUM(F466:F468)</f>
        <v>0</v>
      </c>
      <c r="G465" s="23">
        <f>SUM(G466:G468)</f>
        <v>0</v>
      </c>
      <c r="H465" s="21">
        <f>SUM(H466:H468)</f>
        <v>0</v>
      </c>
      <c r="I465" s="21">
        <f>SUM(I466:I468)</f>
        <v>0</v>
      </c>
      <c r="J465" s="93" t="s">
        <v>422</v>
      </c>
      <c r="K465" s="94" t="s">
        <v>102</v>
      </c>
    </row>
    <row r="466" spans="1:11" ht="12.75" customHeight="1" outlineLevel="2">
      <c r="A466" s="36"/>
      <c r="B466" s="91"/>
      <c r="C466" s="36"/>
      <c r="D466" s="24">
        <v>2018</v>
      </c>
      <c r="E466" s="23">
        <f>SUM(F466:I466)</f>
        <v>0</v>
      </c>
      <c r="F466" s="23">
        <v>0</v>
      </c>
      <c r="G466" s="23">
        <v>0</v>
      </c>
      <c r="H466" s="21">
        <v>0</v>
      </c>
      <c r="I466" s="21">
        <v>0</v>
      </c>
      <c r="J466" s="93"/>
      <c r="K466" s="94"/>
    </row>
    <row r="467" spans="1:11" ht="12.75" customHeight="1" outlineLevel="2">
      <c r="A467" s="36"/>
      <c r="B467" s="91"/>
      <c r="C467" s="36"/>
      <c r="D467" s="24">
        <v>2019</v>
      </c>
      <c r="E467" s="23">
        <f>SUM(F467:I467)</f>
        <v>0</v>
      </c>
      <c r="F467" s="23">
        <v>0</v>
      </c>
      <c r="G467" s="23">
        <v>0</v>
      </c>
      <c r="H467" s="21">
        <v>0</v>
      </c>
      <c r="I467" s="21">
        <v>0</v>
      </c>
      <c r="J467" s="93"/>
      <c r="K467" s="94"/>
    </row>
    <row r="468" spans="1:11" ht="66.75" customHeight="1" outlineLevel="2">
      <c r="A468" s="36"/>
      <c r="B468" s="91"/>
      <c r="C468" s="36"/>
      <c r="D468" s="24">
        <v>2020</v>
      </c>
      <c r="E468" s="23">
        <f>SUM(F468:I468)</f>
        <v>0</v>
      </c>
      <c r="F468" s="23">
        <v>0</v>
      </c>
      <c r="G468" s="23">
        <v>0</v>
      </c>
      <c r="H468" s="21">
        <v>0</v>
      </c>
      <c r="I468" s="21">
        <v>0</v>
      </c>
      <c r="J468" s="93"/>
      <c r="K468" s="94"/>
    </row>
    <row r="469" spans="1:11" ht="12.75" customHeight="1" outlineLevel="2">
      <c r="A469" s="36" t="s">
        <v>633</v>
      </c>
      <c r="B469" s="90" t="s">
        <v>423</v>
      </c>
      <c r="C469" s="36" t="s">
        <v>268</v>
      </c>
      <c r="D469" s="24" t="s">
        <v>32</v>
      </c>
      <c r="E469" s="23">
        <f>SUM(E470:E472)</f>
        <v>0</v>
      </c>
      <c r="F469" s="23">
        <f>SUM(F470:F472)</f>
        <v>0</v>
      </c>
      <c r="G469" s="23">
        <f>SUM(G470:G472)</f>
        <v>0</v>
      </c>
      <c r="H469" s="21">
        <f>SUM(H470:H472)</f>
        <v>0</v>
      </c>
      <c r="I469" s="21">
        <f>SUM(I470:I472)</f>
        <v>0</v>
      </c>
      <c r="J469" s="93" t="s">
        <v>424</v>
      </c>
      <c r="K469" s="94" t="s">
        <v>102</v>
      </c>
    </row>
    <row r="470" spans="1:11" ht="12.75" customHeight="1" outlineLevel="2">
      <c r="A470" s="36"/>
      <c r="B470" s="91"/>
      <c r="C470" s="36"/>
      <c r="D470" s="24">
        <v>2018</v>
      </c>
      <c r="E470" s="23">
        <f>SUM(F470:I470)</f>
        <v>0</v>
      </c>
      <c r="F470" s="23">
        <v>0</v>
      </c>
      <c r="G470" s="23">
        <v>0</v>
      </c>
      <c r="H470" s="21">
        <v>0</v>
      </c>
      <c r="I470" s="21">
        <v>0</v>
      </c>
      <c r="J470" s="93"/>
      <c r="K470" s="94"/>
    </row>
    <row r="471" spans="1:11" ht="12.75" customHeight="1" outlineLevel="2">
      <c r="A471" s="36"/>
      <c r="B471" s="91"/>
      <c r="C471" s="36"/>
      <c r="D471" s="24">
        <v>2019</v>
      </c>
      <c r="E471" s="23">
        <f>SUM(F471:I471)</f>
        <v>0</v>
      </c>
      <c r="F471" s="23">
        <v>0</v>
      </c>
      <c r="G471" s="23">
        <v>0</v>
      </c>
      <c r="H471" s="21">
        <v>0</v>
      </c>
      <c r="I471" s="21">
        <v>0</v>
      </c>
      <c r="J471" s="93"/>
      <c r="K471" s="94"/>
    </row>
    <row r="472" spans="1:11" ht="91.5" customHeight="1" outlineLevel="2">
      <c r="A472" s="36"/>
      <c r="B472" s="91"/>
      <c r="C472" s="36"/>
      <c r="D472" s="24">
        <v>2020</v>
      </c>
      <c r="E472" s="23">
        <f>SUM(F472:I472)</f>
        <v>0</v>
      </c>
      <c r="F472" s="23">
        <v>0</v>
      </c>
      <c r="G472" s="23">
        <v>0</v>
      </c>
      <c r="H472" s="21">
        <v>0</v>
      </c>
      <c r="I472" s="21">
        <v>0</v>
      </c>
      <c r="J472" s="93"/>
      <c r="K472" s="94"/>
    </row>
    <row r="473" spans="1:11" ht="13.5" customHeight="1" outlineLevel="1">
      <c r="A473" s="36" t="s">
        <v>5</v>
      </c>
      <c r="B473" s="65" t="s">
        <v>250</v>
      </c>
      <c r="C473" s="36" t="s">
        <v>113</v>
      </c>
      <c r="D473" s="24" t="s">
        <v>32</v>
      </c>
      <c r="E473" s="21">
        <f>F473+G473+H473+I473</f>
        <v>2010.8000000000002</v>
      </c>
      <c r="F473" s="21">
        <f>SUM(F474:F476)</f>
        <v>2010.8000000000002</v>
      </c>
      <c r="G473" s="21">
        <f>SUM(G474:G476)</f>
        <v>0</v>
      </c>
      <c r="H473" s="21">
        <f>SUM(H474:H476)</f>
        <v>0</v>
      </c>
      <c r="I473" s="21">
        <f>SUM(I474:I476)</f>
        <v>0</v>
      </c>
      <c r="J473" s="65" t="s">
        <v>230</v>
      </c>
      <c r="K473" s="29" t="s">
        <v>602</v>
      </c>
    </row>
    <row r="474" spans="1:11" ht="13.5" customHeight="1" outlineLevel="1">
      <c r="A474" s="36"/>
      <c r="B474" s="65"/>
      <c r="C474" s="36"/>
      <c r="D474" s="24">
        <v>2018</v>
      </c>
      <c r="E474" s="21">
        <f>F474+G474+H474+I474</f>
        <v>1200.4000000000001</v>
      </c>
      <c r="F474" s="21">
        <f>F478+F482+F486+F490+F494+F498</f>
        <v>1200.4000000000001</v>
      </c>
      <c r="G474" s="21">
        <f t="shared" ref="G474:I476" si="51">G479+G483+G487+G491+G495+G499</f>
        <v>0</v>
      </c>
      <c r="H474" s="21">
        <f t="shared" si="51"/>
        <v>0</v>
      </c>
      <c r="I474" s="21">
        <f t="shared" si="51"/>
        <v>0</v>
      </c>
      <c r="J474" s="65"/>
      <c r="K474" s="29"/>
    </row>
    <row r="475" spans="1:11" ht="13.5" customHeight="1" outlineLevel="1">
      <c r="A475" s="36"/>
      <c r="B475" s="65"/>
      <c r="C475" s="36"/>
      <c r="D475" s="24">
        <v>2019</v>
      </c>
      <c r="E475" s="21">
        <f>F475+G475+H475+I475</f>
        <v>0</v>
      </c>
      <c r="F475" s="21">
        <f>F479+F483+F487+F491+F495+F499</f>
        <v>0</v>
      </c>
      <c r="G475" s="21">
        <f t="shared" si="51"/>
        <v>0</v>
      </c>
      <c r="H475" s="21">
        <f t="shared" si="51"/>
        <v>0</v>
      </c>
      <c r="I475" s="21">
        <f t="shared" si="51"/>
        <v>0</v>
      </c>
      <c r="J475" s="65"/>
      <c r="K475" s="29"/>
    </row>
    <row r="476" spans="1:11" ht="13.5" customHeight="1" outlineLevel="1">
      <c r="A476" s="36"/>
      <c r="B476" s="65"/>
      <c r="C476" s="36"/>
      <c r="D476" s="24">
        <v>2020</v>
      </c>
      <c r="E476" s="21">
        <f>F476+G476+H476+I476</f>
        <v>810.4</v>
      </c>
      <c r="F476" s="21">
        <f>F480+F484+F488+F492+F496+F500</f>
        <v>810.4</v>
      </c>
      <c r="G476" s="21">
        <f t="shared" si="51"/>
        <v>0</v>
      </c>
      <c r="H476" s="21">
        <f t="shared" si="51"/>
        <v>0</v>
      </c>
      <c r="I476" s="21">
        <f t="shared" si="51"/>
        <v>0</v>
      </c>
      <c r="J476" s="65"/>
      <c r="K476" s="29"/>
    </row>
    <row r="477" spans="1:11" ht="15" customHeight="1" outlineLevel="2">
      <c r="A477" s="36" t="s">
        <v>260</v>
      </c>
      <c r="B477" s="101" t="s">
        <v>547</v>
      </c>
      <c r="C477" s="36" t="s">
        <v>543</v>
      </c>
      <c r="D477" s="24" t="s">
        <v>32</v>
      </c>
      <c r="E477" s="3">
        <f>SUM(E478:E480)</f>
        <v>1710.8</v>
      </c>
      <c r="F477" s="3">
        <f>SUM(F478:F480)</f>
        <v>1710.8</v>
      </c>
      <c r="G477" s="3">
        <f>SUM(G478:G480)</f>
        <v>0</v>
      </c>
      <c r="H477" s="3">
        <f>SUM(H478:H480)</f>
        <v>0</v>
      </c>
      <c r="I477" s="3">
        <f>SUM(I478:I480)</f>
        <v>0</v>
      </c>
      <c r="J477" s="37" t="s">
        <v>248</v>
      </c>
      <c r="K477" s="29" t="s">
        <v>602</v>
      </c>
    </row>
    <row r="478" spans="1:11" ht="13.5" customHeight="1" outlineLevel="2">
      <c r="A478" s="36"/>
      <c r="B478" s="101"/>
      <c r="C478" s="48"/>
      <c r="D478" s="24">
        <v>2018</v>
      </c>
      <c r="E478" s="21">
        <f>SUM(F478:I478)</f>
        <v>900.4</v>
      </c>
      <c r="F478" s="21">
        <v>900.4</v>
      </c>
      <c r="G478" s="21">
        <v>0</v>
      </c>
      <c r="H478" s="21">
        <v>0</v>
      </c>
      <c r="I478" s="21">
        <v>0</v>
      </c>
      <c r="J478" s="37"/>
      <c r="K478" s="29"/>
    </row>
    <row r="479" spans="1:11" ht="13.5" customHeight="1" outlineLevel="2">
      <c r="A479" s="36"/>
      <c r="B479" s="101"/>
      <c r="C479" s="48"/>
      <c r="D479" s="24">
        <v>2019</v>
      </c>
      <c r="E479" s="23">
        <v>0</v>
      </c>
      <c r="F479" s="23">
        <v>0</v>
      </c>
      <c r="G479" s="23">
        <v>0</v>
      </c>
      <c r="H479" s="21">
        <v>0</v>
      </c>
      <c r="I479" s="21">
        <v>0</v>
      </c>
      <c r="J479" s="37"/>
      <c r="K479" s="29"/>
    </row>
    <row r="480" spans="1:11" ht="13.5" customHeight="1" outlineLevel="2">
      <c r="A480" s="36"/>
      <c r="B480" s="101"/>
      <c r="C480" s="48"/>
      <c r="D480" s="24">
        <v>2020</v>
      </c>
      <c r="E480" s="23">
        <f>SUM(F480:I480)</f>
        <v>810.4</v>
      </c>
      <c r="F480" s="23">
        <v>810.4</v>
      </c>
      <c r="G480" s="23">
        <v>0</v>
      </c>
      <c r="H480" s="21">
        <v>0</v>
      </c>
      <c r="I480" s="21">
        <v>0</v>
      </c>
      <c r="J480" s="37"/>
      <c r="K480" s="29"/>
    </row>
    <row r="481" spans="1:11" ht="13.5" customHeight="1" outlineLevel="2">
      <c r="A481" s="36" t="s">
        <v>259</v>
      </c>
      <c r="B481" s="101" t="s">
        <v>246</v>
      </c>
      <c r="C481" s="36" t="s">
        <v>476</v>
      </c>
      <c r="D481" s="24" t="s">
        <v>32</v>
      </c>
      <c r="E481" s="3">
        <f>SUM(E482:E484)</f>
        <v>0</v>
      </c>
      <c r="F481" s="3">
        <f>SUM(F482:F484)</f>
        <v>0</v>
      </c>
      <c r="G481" s="3">
        <f>SUM(G482:G484)</f>
        <v>0</v>
      </c>
      <c r="H481" s="3">
        <f>SUM(H482:H484)</f>
        <v>0</v>
      </c>
      <c r="I481" s="3">
        <f>SUM(I482:I484)</f>
        <v>0</v>
      </c>
      <c r="J481" s="37" t="s">
        <v>387</v>
      </c>
      <c r="K481" s="29" t="s">
        <v>602</v>
      </c>
    </row>
    <row r="482" spans="1:11" ht="13.5" customHeight="1" outlineLevel="2">
      <c r="A482" s="36"/>
      <c r="B482" s="101"/>
      <c r="C482" s="36"/>
      <c r="D482" s="24">
        <v>2018</v>
      </c>
      <c r="E482" s="21">
        <f>SUM(F482:I482)</f>
        <v>0</v>
      </c>
      <c r="F482" s="21">
        <v>0</v>
      </c>
      <c r="G482" s="21">
        <v>0</v>
      </c>
      <c r="H482" s="21">
        <v>0</v>
      </c>
      <c r="I482" s="21">
        <v>0</v>
      </c>
      <c r="J482" s="37"/>
      <c r="K482" s="29"/>
    </row>
    <row r="483" spans="1:11" ht="13.5" customHeight="1" outlineLevel="2">
      <c r="A483" s="36"/>
      <c r="B483" s="101"/>
      <c r="C483" s="36"/>
      <c r="D483" s="24">
        <v>2019</v>
      </c>
      <c r="E483" s="21">
        <f>SUM(F483:I483)</f>
        <v>0</v>
      </c>
      <c r="F483" s="23">
        <v>0</v>
      </c>
      <c r="G483" s="23">
        <v>0</v>
      </c>
      <c r="H483" s="23">
        <v>0</v>
      </c>
      <c r="I483" s="23">
        <v>0</v>
      </c>
      <c r="J483" s="37"/>
      <c r="K483" s="29"/>
    </row>
    <row r="484" spans="1:11" ht="42" customHeight="1" outlineLevel="2">
      <c r="A484" s="36"/>
      <c r="B484" s="101"/>
      <c r="C484" s="36"/>
      <c r="D484" s="24">
        <v>2020</v>
      </c>
      <c r="E484" s="21">
        <f>SUM(F484:I484)</f>
        <v>0</v>
      </c>
      <c r="F484" s="23">
        <v>0</v>
      </c>
      <c r="G484" s="23">
        <v>0</v>
      </c>
      <c r="H484" s="23">
        <v>0</v>
      </c>
      <c r="I484" s="23">
        <v>0</v>
      </c>
      <c r="J484" s="37"/>
      <c r="K484" s="29"/>
    </row>
    <row r="485" spans="1:11" ht="15" customHeight="1" outlineLevel="2">
      <c r="A485" s="36" t="s">
        <v>258</v>
      </c>
      <c r="B485" s="101" t="s">
        <v>244</v>
      </c>
      <c r="C485" s="36" t="s">
        <v>476</v>
      </c>
      <c r="D485" s="24" t="s">
        <v>32</v>
      </c>
      <c r="E485" s="3">
        <f>SUM(E486:E488)</f>
        <v>0</v>
      </c>
      <c r="F485" s="3">
        <f>SUM(F486:F488)</f>
        <v>0</v>
      </c>
      <c r="G485" s="3">
        <f>SUM(G486:G488)</f>
        <v>0</v>
      </c>
      <c r="H485" s="3">
        <f>SUM(H486:H488)</f>
        <v>0</v>
      </c>
      <c r="I485" s="3">
        <f>SUM(I486:I488)</f>
        <v>0</v>
      </c>
      <c r="J485" s="37" t="s">
        <v>411</v>
      </c>
      <c r="K485" s="29" t="s">
        <v>602</v>
      </c>
    </row>
    <row r="486" spans="1:11" ht="13.5" customHeight="1" outlineLevel="2">
      <c r="A486" s="36"/>
      <c r="B486" s="101"/>
      <c r="C486" s="36"/>
      <c r="D486" s="24">
        <v>2018</v>
      </c>
      <c r="E486" s="21">
        <f>SUM(F486:I486)</f>
        <v>0</v>
      </c>
      <c r="F486" s="21">
        <v>0</v>
      </c>
      <c r="G486" s="21">
        <v>0</v>
      </c>
      <c r="H486" s="21">
        <v>0</v>
      </c>
      <c r="I486" s="21">
        <v>0</v>
      </c>
      <c r="J486" s="37"/>
      <c r="K486" s="29"/>
    </row>
    <row r="487" spans="1:11" ht="13.5" customHeight="1" outlineLevel="2">
      <c r="A487" s="36"/>
      <c r="B487" s="101"/>
      <c r="C487" s="36"/>
      <c r="D487" s="24">
        <v>2019</v>
      </c>
      <c r="E487" s="23">
        <f>SUM(F487:I487)</f>
        <v>0</v>
      </c>
      <c r="F487" s="21">
        <v>0</v>
      </c>
      <c r="G487" s="23">
        <v>0</v>
      </c>
      <c r="H487" s="21">
        <v>0</v>
      </c>
      <c r="I487" s="21">
        <v>0</v>
      </c>
      <c r="J487" s="37"/>
      <c r="K487" s="29"/>
    </row>
    <row r="488" spans="1:11" ht="13.5" customHeight="1" outlineLevel="2">
      <c r="A488" s="36"/>
      <c r="B488" s="101"/>
      <c r="C488" s="36"/>
      <c r="D488" s="24">
        <v>2020</v>
      </c>
      <c r="E488" s="23">
        <f>SUM(F488:I488)</f>
        <v>0</v>
      </c>
      <c r="F488" s="21">
        <v>0</v>
      </c>
      <c r="G488" s="23">
        <v>0</v>
      </c>
      <c r="H488" s="21">
        <v>0</v>
      </c>
      <c r="I488" s="21">
        <v>0</v>
      </c>
      <c r="J488" s="37"/>
      <c r="K488" s="29"/>
    </row>
    <row r="489" spans="1:11" ht="13.5" customHeight="1" outlineLevel="2">
      <c r="A489" s="36" t="s">
        <v>256</v>
      </c>
      <c r="B489" s="65" t="s">
        <v>243</v>
      </c>
      <c r="C489" s="36" t="s">
        <v>476</v>
      </c>
      <c r="D489" s="24" t="s">
        <v>32</v>
      </c>
      <c r="E489" s="3">
        <f>SUM(E490:E492)</f>
        <v>0</v>
      </c>
      <c r="F489" s="3">
        <f>SUM(F490:F492)</f>
        <v>0</v>
      </c>
      <c r="G489" s="3">
        <f>SUM(G490:G492)</f>
        <v>0</v>
      </c>
      <c r="H489" s="3">
        <f>SUM(H490:H492)</f>
        <v>0</v>
      </c>
      <c r="I489" s="3">
        <f>SUM(I490:I492)</f>
        <v>0</v>
      </c>
      <c r="J489" s="37" t="s">
        <v>438</v>
      </c>
      <c r="K489" s="29" t="s">
        <v>602</v>
      </c>
    </row>
    <row r="490" spans="1:11" ht="13.5" customHeight="1" outlineLevel="2">
      <c r="A490" s="36"/>
      <c r="B490" s="65"/>
      <c r="C490" s="36"/>
      <c r="D490" s="24">
        <v>2018</v>
      </c>
      <c r="E490" s="21">
        <f>SUM(F490:I490)</f>
        <v>0</v>
      </c>
      <c r="F490" s="21">
        <v>0</v>
      </c>
      <c r="G490" s="21">
        <v>0</v>
      </c>
      <c r="H490" s="21">
        <v>0</v>
      </c>
      <c r="I490" s="21">
        <v>0</v>
      </c>
      <c r="J490" s="37"/>
      <c r="K490" s="29"/>
    </row>
    <row r="491" spans="1:11" ht="13.5" customHeight="1" outlineLevel="2">
      <c r="A491" s="36"/>
      <c r="B491" s="65"/>
      <c r="C491" s="36"/>
      <c r="D491" s="24">
        <v>2019</v>
      </c>
      <c r="E491" s="23">
        <f>SUM(F491:I491)</f>
        <v>0</v>
      </c>
      <c r="F491" s="21">
        <v>0</v>
      </c>
      <c r="G491" s="23">
        <v>0</v>
      </c>
      <c r="H491" s="21">
        <v>0</v>
      </c>
      <c r="I491" s="21">
        <v>0</v>
      </c>
      <c r="J491" s="37"/>
      <c r="K491" s="29"/>
    </row>
    <row r="492" spans="1:11" ht="13.5" customHeight="1" outlineLevel="2">
      <c r="A492" s="36"/>
      <c r="B492" s="65"/>
      <c r="C492" s="36"/>
      <c r="D492" s="24">
        <v>2020</v>
      </c>
      <c r="E492" s="23">
        <f>SUM(F492:I492)</f>
        <v>0</v>
      </c>
      <c r="F492" s="21">
        <v>0</v>
      </c>
      <c r="G492" s="23">
        <v>0</v>
      </c>
      <c r="H492" s="21">
        <v>0</v>
      </c>
      <c r="I492" s="21">
        <v>0</v>
      </c>
      <c r="J492" s="37"/>
      <c r="K492" s="29"/>
    </row>
    <row r="493" spans="1:11" ht="13.5" customHeight="1" outlineLevel="2">
      <c r="A493" s="36" t="s">
        <v>255</v>
      </c>
      <c r="B493" s="65" t="s">
        <v>408</v>
      </c>
      <c r="C493" s="36" t="s">
        <v>113</v>
      </c>
      <c r="D493" s="24" t="s">
        <v>32</v>
      </c>
      <c r="E493" s="3">
        <f>SUM(E494:E496)</f>
        <v>300</v>
      </c>
      <c r="F493" s="3">
        <f>SUM(F494:F496)</f>
        <v>300</v>
      </c>
      <c r="G493" s="3">
        <f>SUM(G494:G494)</f>
        <v>0</v>
      </c>
      <c r="H493" s="3">
        <f>SUM(H494:H494)</f>
        <v>0</v>
      </c>
      <c r="I493" s="3">
        <f>SUM(I494:I494)</f>
        <v>0</v>
      </c>
      <c r="J493" s="37" t="s">
        <v>409</v>
      </c>
      <c r="K493" s="29" t="s">
        <v>602</v>
      </c>
    </row>
    <row r="494" spans="1:11" ht="13.5" customHeight="1" outlineLevel="2">
      <c r="A494" s="36"/>
      <c r="B494" s="65"/>
      <c r="C494" s="36"/>
      <c r="D494" s="24">
        <v>2018</v>
      </c>
      <c r="E494" s="21">
        <f>SUM(F494:I494)</f>
        <v>300</v>
      </c>
      <c r="F494" s="21">
        <v>300</v>
      </c>
      <c r="G494" s="21">
        <v>0</v>
      </c>
      <c r="H494" s="21">
        <v>0</v>
      </c>
      <c r="I494" s="21">
        <v>0</v>
      </c>
      <c r="J494" s="37"/>
      <c r="K494" s="29"/>
    </row>
    <row r="495" spans="1:11" ht="13.5" customHeight="1" outlineLevel="2">
      <c r="A495" s="36"/>
      <c r="B495" s="65"/>
      <c r="C495" s="36"/>
      <c r="D495" s="24">
        <v>2019</v>
      </c>
      <c r="E495" s="23">
        <f>SUM(F495:I495)</f>
        <v>0</v>
      </c>
      <c r="F495" s="21">
        <v>0</v>
      </c>
      <c r="G495" s="23">
        <v>0</v>
      </c>
      <c r="H495" s="21">
        <v>0</v>
      </c>
      <c r="I495" s="21">
        <v>0</v>
      </c>
      <c r="J495" s="37"/>
      <c r="K495" s="29"/>
    </row>
    <row r="496" spans="1:11" ht="54" customHeight="1" outlineLevel="2">
      <c r="A496" s="36"/>
      <c r="B496" s="65"/>
      <c r="C496" s="36"/>
      <c r="D496" s="24">
        <v>2020</v>
      </c>
      <c r="E496" s="23">
        <f>SUM(F496:I496)</f>
        <v>0</v>
      </c>
      <c r="F496" s="21">
        <v>0</v>
      </c>
      <c r="G496" s="23">
        <v>0</v>
      </c>
      <c r="H496" s="21">
        <v>0</v>
      </c>
      <c r="I496" s="21">
        <v>0</v>
      </c>
      <c r="J496" s="37"/>
      <c r="K496" s="29"/>
    </row>
    <row r="497" spans="1:11" ht="13.5" customHeight="1" outlineLevel="2">
      <c r="A497" s="36" t="s">
        <v>254</v>
      </c>
      <c r="B497" s="65" t="s">
        <v>242</v>
      </c>
      <c r="C497" s="36" t="s">
        <v>113</v>
      </c>
      <c r="D497" s="24" t="s">
        <v>32</v>
      </c>
      <c r="E497" s="3">
        <f>SUM(E498:E500)</f>
        <v>0</v>
      </c>
      <c r="F497" s="3">
        <f>SUM(F498:F500)</f>
        <v>0</v>
      </c>
      <c r="G497" s="3">
        <f>SUM(G498:G500)</f>
        <v>0</v>
      </c>
      <c r="H497" s="3">
        <f>SUM(H498:H500)</f>
        <v>0</v>
      </c>
      <c r="I497" s="3">
        <f>SUM(I498:I500)</f>
        <v>0</v>
      </c>
      <c r="J497" s="37" t="s">
        <v>233</v>
      </c>
      <c r="K497" s="29" t="s">
        <v>602</v>
      </c>
    </row>
    <row r="498" spans="1:11" ht="15" customHeight="1" outlineLevel="2">
      <c r="A498" s="36"/>
      <c r="B498" s="65"/>
      <c r="C498" s="36"/>
      <c r="D498" s="24">
        <v>2018</v>
      </c>
      <c r="E498" s="21">
        <f>SUM(F498:I498)</f>
        <v>0</v>
      </c>
      <c r="F498" s="21">
        <v>0</v>
      </c>
      <c r="G498" s="21">
        <v>0</v>
      </c>
      <c r="H498" s="21">
        <v>0</v>
      </c>
      <c r="I498" s="21">
        <v>0</v>
      </c>
      <c r="J498" s="37"/>
      <c r="K498" s="29"/>
    </row>
    <row r="499" spans="1:11" ht="14.25" customHeight="1" outlineLevel="2">
      <c r="A499" s="36"/>
      <c r="B499" s="65"/>
      <c r="C499" s="36"/>
      <c r="D499" s="24">
        <v>2019</v>
      </c>
      <c r="E499" s="21">
        <f>SUM(F499:I499)</f>
        <v>0</v>
      </c>
      <c r="F499" s="21">
        <v>0</v>
      </c>
      <c r="G499" s="21">
        <v>0</v>
      </c>
      <c r="H499" s="21">
        <v>0</v>
      </c>
      <c r="I499" s="21">
        <v>0</v>
      </c>
      <c r="J499" s="37"/>
      <c r="K499" s="29"/>
    </row>
    <row r="500" spans="1:11" ht="14.25" customHeight="1" outlineLevel="2">
      <c r="A500" s="36"/>
      <c r="B500" s="65"/>
      <c r="C500" s="36"/>
      <c r="D500" s="24">
        <v>2020</v>
      </c>
      <c r="E500" s="21">
        <f>SUM(F500:I500)</f>
        <v>0</v>
      </c>
      <c r="F500" s="21">
        <v>0</v>
      </c>
      <c r="G500" s="21">
        <v>0</v>
      </c>
      <c r="H500" s="21">
        <v>0</v>
      </c>
      <c r="I500" s="21">
        <v>0</v>
      </c>
      <c r="J500" s="37"/>
      <c r="K500" s="29"/>
    </row>
    <row r="501" spans="1:11" ht="12.75" customHeight="1" outlineLevel="1">
      <c r="A501" s="36" t="s">
        <v>17</v>
      </c>
      <c r="B501" s="65" t="s">
        <v>241</v>
      </c>
      <c r="C501" s="36" t="s">
        <v>113</v>
      </c>
      <c r="D501" s="24" t="s">
        <v>32</v>
      </c>
      <c r="E501" s="21">
        <f>SUM(E502:E504)</f>
        <v>17400</v>
      </c>
      <c r="F501" s="21">
        <f>SUM(F502:F504)</f>
        <v>17400</v>
      </c>
      <c r="G501" s="21">
        <f>SUM(G502:G504)</f>
        <v>0</v>
      </c>
      <c r="H501" s="21">
        <f>SUM(H502:H504)</f>
        <v>0</v>
      </c>
      <c r="I501" s="21">
        <f>SUM(I502:I504)</f>
        <v>0</v>
      </c>
      <c r="J501" s="65" t="s">
        <v>230</v>
      </c>
      <c r="K501" s="29" t="s">
        <v>602</v>
      </c>
    </row>
    <row r="502" spans="1:11" ht="12.75" customHeight="1" outlineLevel="1">
      <c r="A502" s="36"/>
      <c r="B502" s="65"/>
      <c r="C502" s="36"/>
      <c r="D502" s="24">
        <v>2018</v>
      </c>
      <c r="E502" s="21">
        <f t="shared" ref="E502:I504" si="52">E506+E510+E514</f>
        <v>3200</v>
      </c>
      <c r="F502" s="21">
        <f t="shared" si="52"/>
        <v>3200</v>
      </c>
      <c r="G502" s="21">
        <f t="shared" si="52"/>
        <v>0</v>
      </c>
      <c r="H502" s="21">
        <f t="shared" si="52"/>
        <v>0</v>
      </c>
      <c r="I502" s="21">
        <f t="shared" si="52"/>
        <v>0</v>
      </c>
      <c r="J502" s="65"/>
      <c r="K502" s="29"/>
    </row>
    <row r="503" spans="1:11" ht="12.75" customHeight="1" outlineLevel="1">
      <c r="A503" s="36"/>
      <c r="B503" s="65"/>
      <c r="C503" s="36"/>
      <c r="D503" s="24">
        <v>2019</v>
      </c>
      <c r="E503" s="21">
        <f t="shared" si="52"/>
        <v>4200</v>
      </c>
      <c r="F503" s="21">
        <f t="shared" si="52"/>
        <v>4200</v>
      </c>
      <c r="G503" s="21">
        <f t="shared" si="52"/>
        <v>0</v>
      </c>
      <c r="H503" s="21">
        <f t="shared" si="52"/>
        <v>0</v>
      </c>
      <c r="I503" s="21">
        <f t="shared" si="52"/>
        <v>0</v>
      </c>
      <c r="J503" s="65"/>
      <c r="K503" s="29"/>
    </row>
    <row r="504" spans="1:11" ht="12.75" customHeight="1" outlineLevel="1">
      <c r="A504" s="36"/>
      <c r="B504" s="65"/>
      <c r="C504" s="36"/>
      <c r="D504" s="24">
        <v>2020</v>
      </c>
      <c r="E504" s="21">
        <f t="shared" si="52"/>
        <v>10000</v>
      </c>
      <c r="F504" s="21">
        <f t="shared" si="52"/>
        <v>10000</v>
      </c>
      <c r="G504" s="21">
        <f t="shared" si="52"/>
        <v>0</v>
      </c>
      <c r="H504" s="21">
        <f t="shared" si="52"/>
        <v>0</v>
      </c>
      <c r="I504" s="21">
        <f t="shared" si="52"/>
        <v>0</v>
      </c>
      <c r="J504" s="65"/>
      <c r="K504" s="29"/>
    </row>
    <row r="505" spans="1:11" ht="13.5" customHeight="1" outlineLevel="2">
      <c r="A505" s="36" t="s">
        <v>249</v>
      </c>
      <c r="B505" s="65" t="s">
        <v>239</v>
      </c>
      <c r="C505" s="36" t="s">
        <v>113</v>
      </c>
      <c r="D505" s="24" t="s">
        <v>32</v>
      </c>
      <c r="E505" s="23">
        <f>SUM(E506:E508)</f>
        <v>17000</v>
      </c>
      <c r="F505" s="23">
        <f>SUM(F506:F508)</f>
        <v>17000</v>
      </c>
      <c r="G505" s="23">
        <f>SUM(G506:G508)</f>
        <v>0</v>
      </c>
      <c r="H505" s="23">
        <f>SUM(H506:H508)</f>
        <v>0</v>
      </c>
      <c r="I505" s="23">
        <f>SUM(I506:I508)</f>
        <v>0</v>
      </c>
      <c r="J505" s="37" t="s">
        <v>564</v>
      </c>
      <c r="K505" s="29" t="s">
        <v>602</v>
      </c>
    </row>
    <row r="506" spans="1:11" ht="13.5" customHeight="1" outlineLevel="2">
      <c r="A506" s="36"/>
      <c r="B506" s="65"/>
      <c r="C506" s="36"/>
      <c r="D506" s="24">
        <v>2018</v>
      </c>
      <c r="E506" s="23">
        <f>F506+G506+H506+I506</f>
        <v>3000</v>
      </c>
      <c r="F506" s="20">
        <v>3000</v>
      </c>
      <c r="G506" s="23">
        <v>0</v>
      </c>
      <c r="H506" s="21">
        <v>0</v>
      </c>
      <c r="I506" s="21">
        <v>0</v>
      </c>
      <c r="J506" s="37"/>
      <c r="K506" s="29"/>
    </row>
    <row r="507" spans="1:11" ht="13.5" customHeight="1" outlineLevel="2">
      <c r="A507" s="36"/>
      <c r="B507" s="65"/>
      <c r="C507" s="36"/>
      <c r="D507" s="24">
        <v>2019</v>
      </c>
      <c r="E507" s="23">
        <f>F507+G507+H507+I507</f>
        <v>4000</v>
      </c>
      <c r="F507" s="23">
        <v>4000</v>
      </c>
      <c r="G507" s="23">
        <v>0</v>
      </c>
      <c r="H507" s="21">
        <v>0</v>
      </c>
      <c r="I507" s="21">
        <v>0</v>
      </c>
      <c r="J507" s="37"/>
      <c r="K507" s="29"/>
    </row>
    <row r="508" spans="1:11" ht="13.5" customHeight="1" outlineLevel="2">
      <c r="A508" s="36"/>
      <c r="B508" s="65"/>
      <c r="C508" s="36"/>
      <c r="D508" s="24">
        <v>2020</v>
      </c>
      <c r="E508" s="23">
        <f>F508+G508+H508+I508</f>
        <v>10000</v>
      </c>
      <c r="F508" s="23">
        <v>10000</v>
      </c>
      <c r="G508" s="23">
        <v>0</v>
      </c>
      <c r="H508" s="21">
        <v>0</v>
      </c>
      <c r="I508" s="21">
        <v>0</v>
      </c>
      <c r="J508" s="37"/>
      <c r="K508" s="29"/>
    </row>
    <row r="509" spans="1:11" ht="13.5" customHeight="1" outlineLevel="2">
      <c r="A509" s="36" t="s">
        <v>247</v>
      </c>
      <c r="B509" s="65" t="s">
        <v>237</v>
      </c>
      <c r="C509" s="36" t="s">
        <v>231</v>
      </c>
      <c r="D509" s="24" t="s">
        <v>32</v>
      </c>
      <c r="E509" s="23">
        <f>SUM(E510:E512)</f>
        <v>400</v>
      </c>
      <c r="F509" s="23">
        <f>SUM(F510:F512)</f>
        <v>400</v>
      </c>
      <c r="G509" s="23">
        <f>SUM(G510:G510)</f>
        <v>0</v>
      </c>
      <c r="H509" s="23">
        <f>SUM(H510:H510)</f>
        <v>0</v>
      </c>
      <c r="I509" s="23">
        <f>SUM(I510:I510)</f>
        <v>0</v>
      </c>
      <c r="J509" s="37" t="s">
        <v>236</v>
      </c>
      <c r="K509" s="29" t="s">
        <v>602</v>
      </c>
    </row>
    <row r="510" spans="1:11" ht="13.5" customHeight="1" outlineLevel="2">
      <c r="A510" s="36"/>
      <c r="B510" s="65"/>
      <c r="C510" s="36"/>
      <c r="D510" s="24">
        <v>2018</v>
      </c>
      <c r="E510" s="23">
        <v>200</v>
      </c>
      <c r="F510" s="23">
        <v>200</v>
      </c>
      <c r="G510" s="23">
        <v>0</v>
      </c>
      <c r="H510" s="21">
        <v>0</v>
      </c>
      <c r="I510" s="21">
        <v>0</v>
      </c>
      <c r="J510" s="37"/>
      <c r="K510" s="29"/>
    </row>
    <row r="511" spans="1:11" ht="13.5" customHeight="1" outlineLevel="2">
      <c r="A511" s="36"/>
      <c r="B511" s="65"/>
      <c r="C511" s="36"/>
      <c r="D511" s="24">
        <v>2019</v>
      </c>
      <c r="E511" s="23">
        <f>SUM(F511:I511)</f>
        <v>200</v>
      </c>
      <c r="F511" s="23">
        <v>200</v>
      </c>
      <c r="G511" s="23">
        <v>0</v>
      </c>
      <c r="H511" s="21">
        <v>0</v>
      </c>
      <c r="I511" s="21">
        <v>0</v>
      </c>
      <c r="J511" s="37"/>
      <c r="K511" s="29"/>
    </row>
    <row r="512" spans="1:11" ht="13.5" customHeight="1" outlineLevel="2">
      <c r="A512" s="36"/>
      <c r="B512" s="65"/>
      <c r="C512" s="36"/>
      <c r="D512" s="24">
        <v>2020</v>
      </c>
      <c r="E512" s="23">
        <f>SUM(F512:I512)</f>
        <v>0</v>
      </c>
      <c r="F512" s="23">
        <v>0</v>
      </c>
      <c r="G512" s="23">
        <v>0</v>
      </c>
      <c r="H512" s="21">
        <v>0</v>
      </c>
      <c r="I512" s="21">
        <v>0</v>
      </c>
      <c r="J512" s="37"/>
      <c r="K512" s="29"/>
    </row>
    <row r="513" spans="1:11" ht="12" customHeight="1" outlineLevel="2">
      <c r="A513" s="36" t="s">
        <v>245</v>
      </c>
      <c r="B513" s="65" t="s">
        <v>234</v>
      </c>
      <c r="C513" s="36" t="s">
        <v>113</v>
      </c>
      <c r="D513" s="24" t="s">
        <v>32</v>
      </c>
      <c r="E513" s="23">
        <v>0</v>
      </c>
      <c r="F513" s="23">
        <v>0</v>
      </c>
      <c r="G513" s="23">
        <v>0</v>
      </c>
      <c r="H513" s="21">
        <v>0</v>
      </c>
      <c r="I513" s="21">
        <v>0</v>
      </c>
      <c r="J513" s="37" t="s">
        <v>233</v>
      </c>
      <c r="K513" s="29" t="s">
        <v>602</v>
      </c>
    </row>
    <row r="514" spans="1:11" ht="12" customHeight="1" outlineLevel="2">
      <c r="A514" s="36"/>
      <c r="B514" s="65"/>
      <c r="C514" s="36"/>
      <c r="D514" s="24">
        <v>2018</v>
      </c>
      <c r="E514" s="23">
        <v>0</v>
      </c>
      <c r="F514" s="23">
        <v>0</v>
      </c>
      <c r="G514" s="23">
        <v>0</v>
      </c>
      <c r="H514" s="23">
        <v>0</v>
      </c>
      <c r="I514" s="23">
        <v>0</v>
      </c>
      <c r="J514" s="37"/>
      <c r="K514" s="29"/>
    </row>
    <row r="515" spans="1:11" ht="12" customHeight="1" outlineLevel="2">
      <c r="A515" s="36"/>
      <c r="B515" s="65"/>
      <c r="C515" s="36"/>
      <c r="D515" s="24">
        <v>2019</v>
      </c>
      <c r="E515" s="23">
        <v>0</v>
      </c>
      <c r="F515" s="23">
        <v>0</v>
      </c>
      <c r="G515" s="23">
        <v>0</v>
      </c>
      <c r="H515" s="23">
        <v>0</v>
      </c>
      <c r="I515" s="23">
        <v>0</v>
      </c>
      <c r="J515" s="37"/>
      <c r="K515" s="29"/>
    </row>
    <row r="516" spans="1:11" ht="12" customHeight="1" outlineLevel="2">
      <c r="A516" s="36"/>
      <c r="B516" s="65"/>
      <c r="C516" s="36"/>
      <c r="D516" s="24">
        <v>2020</v>
      </c>
      <c r="E516" s="23">
        <v>0</v>
      </c>
      <c r="F516" s="23">
        <v>0</v>
      </c>
      <c r="G516" s="23">
        <v>0</v>
      </c>
      <c r="H516" s="23">
        <v>0</v>
      </c>
      <c r="I516" s="23">
        <v>0</v>
      </c>
      <c r="J516" s="37"/>
      <c r="K516" s="29"/>
    </row>
    <row r="517" spans="1:11" ht="15" customHeight="1" outlineLevel="1">
      <c r="A517" s="36" t="s">
        <v>6</v>
      </c>
      <c r="B517" s="65" t="s">
        <v>232</v>
      </c>
      <c r="C517" s="36" t="s">
        <v>113</v>
      </c>
      <c r="D517" s="24" t="s">
        <v>32</v>
      </c>
      <c r="E517" s="21">
        <f>SUM(E518:E520)</f>
        <v>189129.66199999998</v>
      </c>
      <c r="F517" s="21">
        <f>SUM(F518:F520)</f>
        <v>47636.405999999995</v>
      </c>
      <c r="G517" s="21">
        <f>SUM(G518:G520)</f>
        <v>120546.4</v>
      </c>
      <c r="H517" s="21">
        <f>SUM(H518:H520)</f>
        <v>8602.8559999999998</v>
      </c>
      <c r="I517" s="21">
        <f>SUM(I518:I520)</f>
        <v>12344</v>
      </c>
      <c r="J517" s="65" t="s">
        <v>230</v>
      </c>
      <c r="K517" s="94" t="s">
        <v>629</v>
      </c>
    </row>
    <row r="518" spans="1:11" ht="15" customHeight="1" outlineLevel="1">
      <c r="A518" s="36"/>
      <c r="B518" s="65"/>
      <c r="C518" s="36"/>
      <c r="D518" s="24">
        <v>2018</v>
      </c>
      <c r="E518" s="21">
        <f>F518+G518+H518+I518</f>
        <v>0</v>
      </c>
      <c r="F518" s="21">
        <f>F522+F526+F530+F534</f>
        <v>0</v>
      </c>
      <c r="G518" s="21">
        <f t="shared" ref="G518:I518" si="53">G522+G526+G530+G534</f>
        <v>0</v>
      </c>
      <c r="H518" s="21">
        <f t="shared" si="53"/>
        <v>0</v>
      </c>
      <c r="I518" s="21">
        <f t="shared" si="53"/>
        <v>0</v>
      </c>
      <c r="J518" s="65"/>
      <c r="K518" s="94"/>
    </row>
    <row r="519" spans="1:11" ht="15" customHeight="1" outlineLevel="1">
      <c r="A519" s="36"/>
      <c r="B519" s="65"/>
      <c r="C519" s="36"/>
      <c r="D519" s="24">
        <v>2019</v>
      </c>
      <c r="E519" s="21">
        <f>F519+G519+H519+I519</f>
        <v>0</v>
      </c>
      <c r="F519" s="21">
        <f t="shared" ref="F519:I520" si="54">F523+F527+F531+F535</f>
        <v>0</v>
      </c>
      <c r="G519" s="21">
        <f t="shared" si="54"/>
        <v>0</v>
      </c>
      <c r="H519" s="21">
        <f t="shared" si="54"/>
        <v>0</v>
      </c>
      <c r="I519" s="21">
        <f t="shared" si="54"/>
        <v>0</v>
      </c>
      <c r="J519" s="65"/>
      <c r="K519" s="94"/>
    </row>
    <row r="520" spans="1:11" ht="26.25" customHeight="1" outlineLevel="1">
      <c r="A520" s="36"/>
      <c r="B520" s="65"/>
      <c r="C520" s="36"/>
      <c r="D520" s="24">
        <v>2020</v>
      </c>
      <c r="E520" s="21">
        <f>SUM(F520:I520)</f>
        <v>189129.66199999998</v>
      </c>
      <c r="F520" s="21">
        <f t="shared" si="54"/>
        <v>47636.405999999995</v>
      </c>
      <c r="G520" s="21">
        <f t="shared" si="54"/>
        <v>120546.4</v>
      </c>
      <c r="H520" s="21">
        <f t="shared" si="54"/>
        <v>8602.8559999999998</v>
      </c>
      <c r="I520" s="21">
        <f t="shared" si="54"/>
        <v>12344</v>
      </c>
      <c r="J520" s="65"/>
      <c r="K520" s="94"/>
    </row>
    <row r="521" spans="1:11" ht="13.5" customHeight="1" outlineLevel="2">
      <c r="A521" s="36" t="s">
        <v>240</v>
      </c>
      <c r="B521" s="65" t="s">
        <v>227</v>
      </c>
      <c r="C521" s="36" t="s">
        <v>193</v>
      </c>
      <c r="D521" s="24" t="s">
        <v>32</v>
      </c>
      <c r="E521" s="3">
        <f>SUM(E522:E524)</f>
        <v>0</v>
      </c>
      <c r="F521" s="3">
        <f>SUM(F522:F524)</f>
        <v>0</v>
      </c>
      <c r="G521" s="3">
        <f>SUM(G522:G524)</f>
        <v>0</v>
      </c>
      <c r="H521" s="3">
        <f>SUM(H522:H524)</f>
        <v>0</v>
      </c>
      <c r="I521" s="3">
        <f>SUM(I522:I524)</f>
        <v>0</v>
      </c>
      <c r="J521" s="37" t="s">
        <v>226</v>
      </c>
      <c r="K521" s="29" t="s">
        <v>602</v>
      </c>
    </row>
    <row r="522" spans="1:11" ht="13.5" customHeight="1" outlineLevel="2">
      <c r="A522" s="36"/>
      <c r="B522" s="65"/>
      <c r="C522" s="68"/>
      <c r="D522" s="24">
        <v>2018</v>
      </c>
      <c r="E522" s="23">
        <v>0</v>
      </c>
      <c r="F522" s="23">
        <v>0</v>
      </c>
      <c r="G522" s="23">
        <v>0</v>
      </c>
      <c r="H522" s="23">
        <v>0</v>
      </c>
      <c r="I522" s="23">
        <v>0</v>
      </c>
      <c r="J522" s="37"/>
      <c r="K522" s="29"/>
    </row>
    <row r="523" spans="1:11" ht="13.5" customHeight="1" outlineLevel="2">
      <c r="A523" s="36"/>
      <c r="B523" s="65"/>
      <c r="C523" s="68"/>
      <c r="D523" s="24">
        <v>2019</v>
      </c>
      <c r="E523" s="23">
        <v>0</v>
      </c>
      <c r="F523" s="23">
        <v>0</v>
      </c>
      <c r="G523" s="23">
        <v>0</v>
      </c>
      <c r="H523" s="23">
        <v>0</v>
      </c>
      <c r="I523" s="23">
        <v>0</v>
      </c>
      <c r="J523" s="37"/>
      <c r="K523" s="29"/>
    </row>
    <row r="524" spans="1:11" ht="13.5" customHeight="1" outlineLevel="2">
      <c r="A524" s="36"/>
      <c r="B524" s="65"/>
      <c r="C524" s="68"/>
      <c r="D524" s="24">
        <v>2020</v>
      </c>
      <c r="E524" s="23">
        <v>0</v>
      </c>
      <c r="F524" s="23">
        <v>0</v>
      </c>
      <c r="G524" s="23">
        <v>0</v>
      </c>
      <c r="H524" s="23">
        <v>0</v>
      </c>
      <c r="I524" s="23">
        <v>0</v>
      </c>
      <c r="J524" s="37"/>
      <c r="K524" s="29"/>
    </row>
    <row r="525" spans="1:11" ht="13.5" customHeight="1" outlineLevel="2">
      <c r="A525" s="36" t="s">
        <v>238</v>
      </c>
      <c r="B525" s="65" t="s">
        <v>474</v>
      </c>
      <c r="C525" s="36">
        <v>2020</v>
      </c>
      <c r="D525" s="24" t="s">
        <v>32</v>
      </c>
      <c r="E525" s="3">
        <f>F525+G525+H525+I525</f>
        <v>19346</v>
      </c>
      <c r="F525" s="3">
        <f>SUM(F526:F528)</f>
        <v>3501</v>
      </c>
      <c r="G525" s="3">
        <f>SUM(G526:G528)</f>
        <v>0</v>
      </c>
      <c r="H525" s="3">
        <f>SUM(H526:H528)</f>
        <v>3501</v>
      </c>
      <c r="I525" s="3">
        <f>SUM(I526:I528)</f>
        <v>12344</v>
      </c>
      <c r="J525" s="37" t="s">
        <v>536</v>
      </c>
      <c r="K525" s="94" t="s">
        <v>609</v>
      </c>
    </row>
    <row r="526" spans="1:11" ht="13.5" customHeight="1" outlineLevel="2">
      <c r="A526" s="36"/>
      <c r="B526" s="65"/>
      <c r="C526" s="68"/>
      <c r="D526" s="24">
        <v>2018</v>
      </c>
      <c r="E526" s="23">
        <f>SUM(F526:I526)</f>
        <v>0</v>
      </c>
      <c r="F526" s="23">
        <v>0</v>
      </c>
      <c r="G526" s="23">
        <v>0</v>
      </c>
      <c r="H526" s="23">
        <v>0</v>
      </c>
      <c r="I526" s="23">
        <v>0</v>
      </c>
      <c r="J526" s="37"/>
      <c r="K526" s="94"/>
    </row>
    <row r="527" spans="1:11" ht="13.5" customHeight="1" outlineLevel="2">
      <c r="A527" s="36"/>
      <c r="B527" s="65"/>
      <c r="C527" s="68"/>
      <c r="D527" s="24">
        <v>2019</v>
      </c>
      <c r="E527" s="23">
        <v>0</v>
      </c>
      <c r="F527" s="23">
        <v>0</v>
      </c>
      <c r="G527" s="23">
        <v>0</v>
      </c>
      <c r="H527" s="23">
        <v>0</v>
      </c>
      <c r="I527" s="23">
        <v>0</v>
      </c>
      <c r="J527" s="37"/>
      <c r="K527" s="94"/>
    </row>
    <row r="528" spans="1:11" ht="44.25" customHeight="1" outlineLevel="2">
      <c r="A528" s="36"/>
      <c r="B528" s="65"/>
      <c r="C528" s="68"/>
      <c r="D528" s="24">
        <v>2020</v>
      </c>
      <c r="E528" s="23">
        <v>19346</v>
      </c>
      <c r="F528" s="23">
        <v>3501</v>
      </c>
      <c r="G528" s="23">
        <v>0</v>
      </c>
      <c r="H528" s="23">
        <v>3501</v>
      </c>
      <c r="I528" s="23">
        <v>12344</v>
      </c>
      <c r="J528" s="37"/>
      <c r="K528" s="94"/>
    </row>
    <row r="529" spans="1:11" ht="15" customHeight="1" outlineLevel="2">
      <c r="A529" s="36" t="s">
        <v>235</v>
      </c>
      <c r="B529" s="65" t="s">
        <v>605</v>
      </c>
      <c r="C529" s="36">
        <v>2020</v>
      </c>
      <c r="D529" s="24" t="s">
        <v>32</v>
      </c>
      <c r="E529" s="23">
        <f>SUM(F529:I529)</f>
        <v>119084.507</v>
      </c>
      <c r="F529" s="23">
        <f>SUM(F530:F532)</f>
        <v>34534.506999999998</v>
      </c>
      <c r="G529" s="23">
        <f t="shared" ref="G529:I529" si="55">SUM(G530:G532)</f>
        <v>84550</v>
      </c>
      <c r="H529" s="23">
        <f t="shared" si="55"/>
        <v>0</v>
      </c>
      <c r="I529" s="23">
        <f t="shared" si="55"/>
        <v>0</v>
      </c>
      <c r="J529" s="37" t="s">
        <v>536</v>
      </c>
      <c r="K529" s="102" t="s">
        <v>608</v>
      </c>
    </row>
    <row r="530" spans="1:11" ht="15" customHeight="1" outlineLevel="2">
      <c r="A530" s="36"/>
      <c r="B530" s="65"/>
      <c r="C530" s="68"/>
      <c r="D530" s="24">
        <v>2018</v>
      </c>
      <c r="E530" s="23">
        <f t="shared" ref="E530:E532" si="56">SUM(F530:I530)</f>
        <v>0</v>
      </c>
      <c r="F530" s="23">
        <v>0</v>
      </c>
      <c r="G530" s="23">
        <v>0</v>
      </c>
      <c r="H530" s="23">
        <v>0</v>
      </c>
      <c r="I530" s="23">
        <v>0</v>
      </c>
      <c r="J530" s="37"/>
      <c r="K530" s="103"/>
    </row>
    <row r="531" spans="1:11" ht="15" customHeight="1" outlineLevel="2">
      <c r="A531" s="36"/>
      <c r="B531" s="65"/>
      <c r="C531" s="68"/>
      <c r="D531" s="24">
        <v>2019</v>
      </c>
      <c r="E531" s="23">
        <f t="shared" si="56"/>
        <v>0</v>
      </c>
      <c r="F531" s="23">
        <v>0</v>
      </c>
      <c r="G531" s="23">
        <v>0</v>
      </c>
      <c r="H531" s="23">
        <v>0</v>
      </c>
      <c r="I531" s="23">
        <v>0</v>
      </c>
      <c r="J531" s="37"/>
      <c r="K531" s="103"/>
    </row>
    <row r="532" spans="1:11" ht="15" customHeight="1" outlineLevel="2">
      <c r="A532" s="36"/>
      <c r="B532" s="65"/>
      <c r="C532" s="68"/>
      <c r="D532" s="24">
        <v>2020</v>
      </c>
      <c r="E532" s="23">
        <f t="shared" si="56"/>
        <v>119084.507</v>
      </c>
      <c r="F532" s="23">
        <v>34534.506999999998</v>
      </c>
      <c r="G532" s="23">
        <v>84550</v>
      </c>
      <c r="H532" s="23">
        <v>0</v>
      </c>
      <c r="I532" s="23">
        <v>0</v>
      </c>
      <c r="J532" s="37"/>
      <c r="K532" s="104"/>
    </row>
    <row r="533" spans="1:11" ht="15" customHeight="1" outlineLevel="2">
      <c r="A533" s="36" t="s">
        <v>604</v>
      </c>
      <c r="B533" s="62" t="s">
        <v>606</v>
      </c>
      <c r="C533" s="41">
        <v>2020</v>
      </c>
      <c r="D533" s="24" t="s">
        <v>32</v>
      </c>
      <c r="E533" s="23">
        <f>SUM(F533:I533)</f>
        <v>50699.154999999999</v>
      </c>
      <c r="F533" s="23">
        <f>SUM(F534:F536)</f>
        <v>9600.8989999999994</v>
      </c>
      <c r="G533" s="23">
        <f t="shared" ref="G533:I533" si="57">SUM(G534:G536)</f>
        <v>35996.400000000001</v>
      </c>
      <c r="H533" s="23">
        <f t="shared" si="57"/>
        <v>5101.8559999999998</v>
      </c>
      <c r="I533" s="23">
        <f t="shared" si="57"/>
        <v>0</v>
      </c>
      <c r="J533" s="44" t="s">
        <v>607</v>
      </c>
      <c r="K533" s="102" t="s">
        <v>626</v>
      </c>
    </row>
    <row r="534" spans="1:11" ht="15" customHeight="1" outlineLevel="2">
      <c r="A534" s="36"/>
      <c r="B534" s="82"/>
      <c r="C534" s="42"/>
      <c r="D534" s="24">
        <v>2018</v>
      </c>
      <c r="E534" s="23">
        <f t="shared" ref="E534:E536" si="58">SUM(F534:I534)</f>
        <v>0</v>
      </c>
      <c r="F534" s="23">
        <v>0</v>
      </c>
      <c r="G534" s="23">
        <v>0</v>
      </c>
      <c r="H534" s="23">
        <v>0</v>
      </c>
      <c r="I534" s="23">
        <v>0</v>
      </c>
      <c r="J534" s="45"/>
      <c r="K534" s="103"/>
    </row>
    <row r="535" spans="1:11" ht="15" customHeight="1" outlineLevel="2">
      <c r="A535" s="36"/>
      <c r="B535" s="82"/>
      <c r="C535" s="42"/>
      <c r="D535" s="24">
        <v>2019</v>
      </c>
      <c r="E535" s="23">
        <f t="shared" si="58"/>
        <v>0</v>
      </c>
      <c r="F535" s="23">
        <v>0</v>
      </c>
      <c r="G535" s="23">
        <v>0</v>
      </c>
      <c r="H535" s="23">
        <v>0</v>
      </c>
      <c r="I535" s="23">
        <v>0</v>
      </c>
      <c r="J535" s="45"/>
      <c r="K535" s="103"/>
    </row>
    <row r="536" spans="1:11" ht="15" customHeight="1" outlineLevel="2">
      <c r="A536" s="36"/>
      <c r="B536" s="83"/>
      <c r="C536" s="43"/>
      <c r="D536" s="24">
        <v>2020</v>
      </c>
      <c r="E536" s="23">
        <f t="shared" si="58"/>
        <v>50699.154999999999</v>
      </c>
      <c r="F536" s="23">
        <v>9600.8989999999994</v>
      </c>
      <c r="G536" s="23">
        <v>35996.400000000001</v>
      </c>
      <c r="H536" s="23">
        <v>5101.8559999999998</v>
      </c>
      <c r="I536" s="23">
        <v>0</v>
      </c>
      <c r="J536" s="46"/>
      <c r="K536" s="104"/>
    </row>
    <row r="537" spans="1:11" ht="14.25" customHeight="1" outlineLevel="1">
      <c r="A537" s="36" t="s">
        <v>18</v>
      </c>
      <c r="B537" s="65" t="s">
        <v>472</v>
      </c>
      <c r="C537" s="36" t="s">
        <v>113</v>
      </c>
      <c r="D537" s="24" t="s">
        <v>32</v>
      </c>
      <c r="E537" s="23">
        <v>0</v>
      </c>
      <c r="F537" s="23">
        <v>0</v>
      </c>
      <c r="G537" s="23">
        <v>0</v>
      </c>
      <c r="H537" s="21">
        <v>0</v>
      </c>
      <c r="I537" s="21">
        <v>0</v>
      </c>
      <c r="J537" s="37" t="s">
        <v>497</v>
      </c>
      <c r="K537" s="94" t="s">
        <v>216</v>
      </c>
    </row>
    <row r="538" spans="1:11" ht="14.25" customHeight="1" outlineLevel="1">
      <c r="A538" s="36"/>
      <c r="B538" s="65"/>
      <c r="C538" s="36"/>
      <c r="D538" s="24">
        <v>2018</v>
      </c>
      <c r="E538" s="23">
        <v>0</v>
      </c>
      <c r="F538" s="23">
        <v>0</v>
      </c>
      <c r="G538" s="23">
        <v>0</v>
      </c>
      <c r="H538" s="23">
        <v>0</v>
      </c>
      <c r="I538" s="23">
        <v>0</v>
      </c>
      <c r="J538" s="91"/>
      <c r="K538" s="94"/>
    </row>
    <row r="539" spans="1:11" ht="14.25" customHeight="1" outlineLevel="1">
      <c r="A539" s="36"/>
      <c r="B539" s="65"/>
      <c r="C539" s="36"/>
      <c r="D539" s="24">
        <v>2019</v>
      </c>
      <c r="E539" s="23">
        <v>0</v>
      </c>
      <c r="F539" s="23">
        <v>0</v>
      </c>
      <c r="G539" s="23">
        <v>0</v>
      </c>
      <c r="H539" s="23">
        <v>0</v>
      </c>
      <c r="I539" s="23">
        <v>0</v>
      </c>
      <c r="J539" s="91"/>
      <c r="K539" s="94"/>
    </row>
    <row r="540" spans="1:11" ht="24.75" customHeight="1" outlineLevel="1">
      <c r="A540" s="36"/>
      <c r="B540" s="65"/>
      <c r="C540" s="36"/>
      <c r="D540" s="24">
        <v>2020</v>
      </c>
      <c r="E540" s="23">
        <v>0</v>
      </c>
      <c r="F540" s="23">
        <v>0</v>
      </c>
      <c r="G540" s="23">
        <v>0</v>
      </c>
      <c r="H540" s="23">
        <v>0</v>
      </c>
      <c r="I540" s="23">
        <v>0</v>
      </c>
      <c r="J540" s="91"/>
      <c r="K540" s="94"/>
    </row>
    <row r="541" spans="1:11" ht="12.75" customHeight="1" outlineLevel="2">
      <c r="A541" s="36" t="s">
        <v>229</v>
      </c>
      <c r="B541" s="65" t="s">
        <v>224</v>
      </c>
      <c r="C541" s="36" t="s">
        <v>389</v>
      </c>
      <c r="D541" s="24" t="s">
        <v>32</v>
      </c>
      <c r="E541" s="23">
        <v>0</v>
      </c>
      <c r="F541" s="23">
        <v>0</v>
      </c>
      <c r="G541" s="23">
        <v>0</v>
      </c>
      <c r="H541" s="23">
        <v>0</v>
      </c>
      <c r="I541" s="23">
        <v>0</v>
      </c>
      <c r="J541" s="37" t="s">
        <v>223</v>
      </c>
      <c r="K541" s="94" t="s">
        <v>216</v>
      </c>
    </row>
    <row r="542" spans="1:11" ht="14.25" customHeight="1" outlineLevel="2">
      <c r="A542" s="36"/>
      <c r="B542" s="65"/>
      <c r="C542" s="36"/>
      <c r="D542" s="24">
        <v>2018</v>
      </c>
      <c r="E542" s="23">
        <v>0</v>
      </c>
      <c r="F542" s="23">
        <v>0</v>
      </c>
      <c r="G542" s="23">
        <v>0</v>
      </c>
      <c r="H542" s="23">
        <v>0</v>
      </c>
      <c r="I542" s="23">
        <v>0</v>
      </c>
      <c r="J542" s="37"/>
      <c r="K542" s="94"/>
    </row>
    <row r="543" spans="1:11" ht="14.25" customHeight="1" outlineLevel="2">
      <c r="A543" s="36"/>
      <c r="B543" s="65"/>
      <c r="C543" s="36"/>
      <c r="D543" s="24">
        <v>2019</v>
      </c>
      <c r="E543" s="23">
        <v>0</v>
      </c>
      <c r="F543" s="23">
        <v>0</v>
      </c>
      <c r="G543" s="23">
        <v>0</v>
      </c>
      <c r="H543" s="23">
        <v>0</v>
      </c>
      <c r="I543" s="23">
        <v>0</v>
      </c>
      <c r="J543" s="37"/>
      <c r="K543" s="94"/>
    </row>
    <row r="544" spans="1:11" ht="31.5" customHeight="1" outlineLevel="2">
      <c r="A544" s="36"/>
      <c r="B544" s="65"/>
      <c r="C544" s="36"/>
      <c r="D544" s="24">
        <v>2020</v>
      </c>
      <c r="E544" s="23">
        <v>0</v>
      </c>
      <c r="F544" s="23">
        <v>0</v>
      </c>
      <c r="G544" s="23">
        <v>0</v>
      </c>
      <c r="H544" s="23">
        <v>0</v>
      </c>
      <c r="I544" s="23">
        <v>0</v>
      </c>
      <c r="J544" s="37"/>
      <c r="K544" s="94"/>
    </row>
    <row r="545" spans="1:11" ht="14.25" customHeight="1" outlineLevel="2">
      <c r="A545" s="36" t="s">
        <v>228</v>
      </c>
      <c r="B545" s="65" t="s">
        <v>470</v>
      </c>
      <c r="C545" s="36" t="s">
        <v>389</v>
      </c>
      <c r="D545" s="24" t="s">
        <v>32</v>
      </c>
      <c r="E545" s="23">
        <v>0</v>
      </c>
      <c r="F545" s="23">
        <v>0</v>
      </c>
      <c r="G545" s="23">
        <v>0</v>
      </c>
      <c r="H545" s="23">
        <v>0</v>
      </c>
      <c r="I545" s="23">
        <v>0</v>
      </c>
      <c r="J545" s="37" t="s">
        <v>471</v>
      </c>
      <c r="K545" s="94" t="s">
        <v>216</v>
      </c>
    </row>
    <row r="546" spans="1:11" ht="14.25" customHeight="1" outlineLevel="2">
      <c r="A546" s="36"/>
      <c r="B546" s="65"/>
      <c r="C546" s="36"/>
      <c r="D546" s="24">
        <v>2018</v>
      </c>
      <c r="E546" s="23">
        <v>0</v>
      </c>
      <c r="F546" s="23">
        <v>0</v>
      </c>
      <c r="G546" s="23">
        <v>0</v>
      </c>
      <c r="H546" s="23">
        <v>0</v>
      </c>
      <c r="I546" s="23">
        <v>0</v>
      </c>
      <c r="J546" s="37"/>
      <c r="K546" s="94"/>
    </row>
    <row r="547" spans="1:11" ht="14.25" customHeight="1" outlineLevel="2">
      <c r="A547" s="36"/>
      <c r="B547" s="65"/>
      <c r="C547" s="36"/>
      <c r="D547" s="24">
        <v>2018</v>
      </c>
      <c r="E547" s="23">
        <v>0</v>
      </c>
      <c r="F547" s="23">
        <v>0</v>
      </c>
      <c r="G547" s="23">
        <v>0</v>
      </c>
      <c r="H547" s="23">
        <v>0</v>
      </c>
      <c r="I547" s="23">
        <v>0</v>
      </c>
      <c r="J547" s="37"/>
      <c r="K547" s="94"/>
    </row>
    <row r="548" spans="1:11" ht="17.25" customHeight="1" outlineLevel="2">
      <c r="A548" s="36"/>
      <c r="B548" s="65"/>
      <c r="C548" s="36"/>
      <c r="D548" s="24">
        <v>2019</v>
      </c>
      <c r="E548" s="23">
        <v>0</v>
      </c>
      <c r="F548" s="23">
        <v>0</v>
      </c>
      <c r="G548" s="23">
        <v>0</v>
      </c>
      <c r="H548" s="23">
        <v>0</v>
      </c>
      <c r="I548" s="23">
        <v>0</v>
      </c>
      <c r="J548" s="37"/>
      <c r="K548" s="94"/>
    </row>
    <row r="549" spans="1:11" ht="15" customHeight="1" outlineLevel="1">
      <c r="A549" s="105" t="s">
        <v>43</v>
      </c>
      <c r="B549" s="65" t="s">
        <v>221</v>
      </c>
      <c r="C549" s="36" t="s">
        <v>182</v>
      </c>
      <c r="D549" s="24" t="s">
        <v>32</v>
      </c>
      <c r="E549" s="23">
        <f>SUM(E550:E552)</f>
        <v>2409.9790000000003</v>
      </c>
      <c r="F549" s="23">
        <f>SUM(F550:F552)</f>
        <v>2409.9790000000003</v>
      </c>
      <c r="G549" s="23">
        <f>SUM(G550:G552)</f>
        <v>0</v>
      </c>
      <c r="H549" s="23">
        <f>SUM(H550:H552)</f>
        <v>0</v>
      </c>
      <c r="I549" s="23">
        <f>SUM(I550:I552)</f>
        <v>0</v>
      </c>
      <c r="J549" s="37" t="s">
        <v>19</v>
      </c>
      <c r="K549" s="94" t="s">
        <v>102</v>
      </c>
    </row>
    <row r="550" spans="1:11" ht="12" customHeight="1" outlineLevel="1">
      <c r="A550" s="105"/>
      <c r="B550" s="65"/>
      <c r="C550" s="36"/>
      <c r="D550" s="24">
        <v>2018</v>
      </c>
      <c r="E550" s="23">
        <f t="shared" ref="E550:I552" si="59">E554+E558</f>
        <v>811.60299999999995</v>
      </c>
      <c r="F550" s="23">
        <f t="shared" si="59"/>
        <v>811.60299999999995</v>
      </c>
      <c r="G550" s="23">
        <f t="shared" si="59"/>
        <v>0</v>
      </c>
      <c r="H550" s="23">
        <f t="shared" si="59"/>
        <v>0</v>
      </c>
      <c r="I550" s="23">
        <f t="shared" si="59"/>
        <v>0</v>
      </c>
      <c r="J550" s="37"/>
      <c r="K550" s="94"/>
    </row>
    <row r="551" spans="1:11" ht="15" customHeight="1" outlineLevel="1">
      <c r="A551" s="105"/>
      <c r="B551" s="65"/>
      <c r="C551" s="36"/>
      <c r="D551" s="24">
        <v>2019</v>
      </c>
      <c r="E551" s="23">
        <f t="shared" si="59"/>
        <v>810.721</v>
      </c>
      <c r="F551" s="23">
        <f t="shared" si="59"/>
        <v>810.721</v>
      </c>
      <c r="G551" s="23">
        <f t="shared" si="59"/>
        <v>0</v>
      </c>
      <c r="H551" s="23">
        <f t="shared" si="59"/>
        <v>0</v>
      </c>
      <c r="I551" s="23">
        <f t="shared" si="59"/>
        <v>0</v>
      </c>
      <c r="J551" s="37"/>
      <c r="K551" s="94"/>
    </row>
    <row r="552" spans="1:11" ht="15" customHeight="1" outlineLevel="1">
      <c r="A552" s="105"/>
      <c r="B552" s="65"/>
      <c r="C552" s="36"/>
      <c r="D552" s="24">
        <v>2020</v>
      </c>
      <c r="E552" s="23">
        <f t="shared" si="59"/>
        <v>787.65499999999997</v>
      </c>
      <c r="F552" s="23">
        <f t="shared" si="59"/>
        <v>787.65499999999997</v>
      </c>
      <c r="G552" s="23">
        <f t="shared" si="59"/>
        <v>0</v>
      </c>
      <c r="H552" s="23">
        <f t="shared" si="59"/>
        <v>0</v>
      </c>
      <c r="I552" s="23">
        <f t="shared" si="59"/>
        <v>0</v>
      </c>
      <c r="J552" s="37"/>
      <c r="K552" s="94"/>
    </row>
    <row r="553" spans="1:11" ht="12" customHeight="1" outlineLevel="1">
      <c r="A553" s="36" t="s">
        <v>225</v>
      </c>
      <c r="B553" s="65" t="s">
        <v>220</v>
      </c>
      <c r="C553" s="36" t="s">
        <v>182</v>
      </c>
      <c r="D553" s="24" t="s">
        <v>32</v>
      </c>
      <c r="E553" s="23">
        <f>SUM(E554:E556)</f>
        <v>2409.9790000000003</v>
      </c>
      <c r="F553" s="23">
        <f>SUM(F554:F556)</f>
        <v>2409.9790000000003</v>
      </c>
      <c r="G553" s="23">
        <f>SUM(G554:G556)</f>
        <v>0</v>
      </c>
      <c r="H553" s="23">
        <f>SUM(H554:H556)</f>
        <v>0</v>
      </c>
      <c r="I553" s="23">
        <f>SUM(I554:I556)</f>
        <v>0</v>
      </c>
      <c r="J553" s="37" t="s">
        <v>219</v>
      </c>
      <c r="K553" s="94" t="s">
        <v>216</v>
      </c>
    </row>
    <row r="554" spans="1:11" ht="12" customHeight="1" outlineLevel="1">
      <c r="A554" s="36"/>
      <c r="B554" s="65"/>
      <c r="C554" s="36"/>
      <c r="D554" s="24">
        <v>2018</v>
      </c>
      <c r="E554" s="23">
        <f>F554+G554+H554+I554</f>
        <v>811.60299999999995</v>
      </c>
      <c r="F554" s="20">
        <v>811.60299999999995</v>
      </c>
      <c r="G554" s="23">
        <v>0</v>
      </c>
      <c r="H554" s="21">
        <v>0</v>
      </c>
      <c r="I554" s="21">
        <v>0</v>
      </c>
      <c r="J554" s="37"/>
      <c r="K554" s="94"/>
    </row>
    <row r="555" spans="1:11" ht="12" customHeight="1" outlineLevel="1">
      <c r="A555" s="36"/>
      <c r="B555" s="65"/>
      <c r="C555" s="36"/>
      <c r="D555" s="24">
        <v>2019</v>
      </c>
      <c r="E555" s="23">
        <f>F555+G555+H555+I555</f>
        <v>810.721</v>
      </c>
      <c r="F555" s="20">
        <v>810.721</v>
      </c>
      <c r="G555" s="23">
        <v>0</v>
      </c>
      <c r="H555" s="21">
        <v>0</v>
      </c>
      <c r="I555" s="21">
        <v>0</v>
      </c>
      <c r="J555" s="37"/>
      <c r="K555" s="94"/>
    </row>
    <row r="556" spans="1:11" ht="45.75" customHeight="1" outlineLevel="1">
      <c r="A556" s="36"/>
      <c r="B556" s="65"/>
      <c r="C556" s="36"/>
      <c r="D556" s="24">
        <v>2020</v>
      </c>
      <c r="E556" s="23">
        <f>SUM(F556:I556)</f>
        <v>787.65499999999997</v>
      </c>
      <c r="F556" s="20">
        <v>787.65499999999997</v>
      </c>
      <c r="G556" s="20">
        <v>0</v>
      </c>
      <c r="H556" s="19">
        <v>0</v>
      </c>
      <c r="I556" s="19">
        <v>0</v>
      </c>
      <c r="J556" s="37"/>
      <c r="K556" s="94"/>
    </row>
    <row r="557" spans="1:11" ht="12" customHeight="1" outlineLevel="1">
      <c r="A557" s="36" t="s">
        <v>42</v>
      </c>
      <c r="B557" s="65" t="s">
        <v>218</v>
      </c>
      <c r="C557" s="36" t="s">
        <v>217</v>
      </c>
      <c r="D557" s="24" t="s">
        <v>32</v>
      </c>
      <c r="E557" s="23">
        <v>0</v>
      </c>
      <c r="F557" s="23">
        <v>0</v>
      </c>
      <c r="G557" s="23">
        <v>0</v>
      </c>
      <c r="H557" s="23">
        <v>0</v>
      </c>
      <c r="I557" s="23">
        <v>0</v>
      </c>
      <c r="J557" s="37" t="s">
        <v>434</v>
      </c>
      <c r="K557" s="94" t="s">
        <v>216</v>
      </c>
    </row>
    <row r="558" spans="1:11" ht="12" customHeight="1" outlineLevel="1">
      <c r="A558" s="36"/>
      <c r="B558" s="65"/>
      <c r="C558" s="36"/>
      <c r="D558" s="24">
        <v>2018</v>
      </c>
      <c r="E558" s="23">
        <v>0</v>
      </c>
      <c r="F558" s="23">
        <v>0</v>
      </c>
      <c r="G558" s="23">
        <v>0</v>
      </c>
      <c r="H558" s="23">
        <v>0</v>
      </c>
      <c r="I558" s="23">
        <v>0</v>
      </c>
      <c r="J558" s="37"/>
      <c r="K558" s="94"/>
    </row>
    <row r="559" spans="1:11" ht="12" customHeight="1" outlineLevel="1">
      <c r="A559" s="36"/>
      <c r="B559" s="65"/>
      <c r="C559" s="36"/>
      <c r="D559" s="24">
        <v>2019</v>
      </c>
      <c r="E559" s="23">
        <v>0</v>
      </c>
      <c r="F559" s="23">
        <v>0</v>
      </c>
      <c r="G559" s="23">
        <v>0</v>
      </c>
      <c r="H559" s="23">
        <v>0</v>
      </c>
      <c r="I559" s="23">
        <v>0</v>
      </c>
      <c r="J559" s="37"/>
      <c r="K559" s="94"/>
    </row>
    <row r="560" spans="1:11" ht="34.5" customHeight="1" outlineLevel="1">
      <c r="A560" s="36"/>
      <c r="B560" s="65"/>
      <c r="C560" s="36"/>
      <c r="D560" s="24">
        <v>2020</v>
      </c>
      <c r="E560" s="23">
        <v>0</v>
      </c>
      <c r="F560" s="23">
        <v>0</v>
      </c>
      <c r="G560" s="23">
        <v>0</v>
      </c>
      <c r="H560" s="23">
        <v>0</v>
      </c>
      <c r="I560" s="23">
        <v>0</v>
      </c>
      <c r="J560" s="37"/>
      <c r="K560" s="94"/>
    </row>
    <row r="561" spans="1:11" ht="15.75" customHeight="1" outlineLevel="1">
      <c r="A561" s="36" t="s">
        <v>222</v>
      </c>
      <c r="B561" s="65" t="s">
        <v>524</v>
      </c>
      <c r="C561" s="36" t="s">
        <v>267</v>
      </c>
      <c r="D561" s="24" t="s">
        <v>32</v>
      </c>
      <c r="E561" s="23">
        <v>0</v>
      </c>
      <c r="F561" s="23">
        <v>0</v>
      </c>
      <c r="G561" s="23">
        <v>0</v>
      </c>
      <c r="H561" s="23">
        <v>0</v>
      </c>
      <c r="I561" s="23">
        <v>0</v>
      </c>
      <c r="J561" s="37" t="s">
        <v>525</v>
      </c>
      <c r="K561" s="94" t="s">
        <v>531</v>
      </c>
    </row>
    <row r="562" spans="1:11" ht="15.75" customHeight="1" outlineLevel="1">
      <c r="A562" s="36"/>
      <c r="B562" s="65"/>
      <c r="C562" s="36"/>
      <c r="D562" s="24">
        <v>2018</v>
      </c>
      <c r="E562" s="23">
        <v>0</v>
      </c>
      <c r="F562" s="23">
        <v>0</v>
      </c>
      <c r="G562" s="23">
        <v>0</v>
      </c>
      <c r="H562" s="23">
        <v>0</v>
      </c>
      <c r="I562" s="23">
        <v>0</v>
      </c>
      <c r="J562" s="37"/>
      <c r="K562" s="94"/>
    </row>
    <row r="563" spans="1:11" ht="15.75" customHeight="1" outlineLevel="1">
      <c r="A563" s="36"/>
      <c r="B563" s="65"/>
      <c r="C563" s="36"/>
      <c r="D563" s="24">
        <v>2019</v>
      </c>
      <c r="E563" s="23">
        <v>0</v>
      </c>
      <c r="F563" s="23">
        <v>0</v>
      </c>
      <c r="G563" s="23">
        <v>0</v>
      </c>
      <c r="H563" s="23">
        <v>0</v>
      </c>
      <c r="I563" s="23">
        <v>0</v>
      </c>
      <c r="J563" s="37"/>
      <c r="K563" s="94"/>
    </row>
    <row r="564" spans="1:11" ht="15.75" customHeight="1" outlineLevel="1">
      <c r="A564" s="36"/>
      <c r="B564" s="65"/>
      <c r="C564" s="36"/>
      <c r="D564" s="24">
        <v>2020</v>
      </c>
      <c r="E564" s="23">
        <v>0</v>
      </c>
      <c r="F564" s="23">
        <v>0</v>
      </c>
      <c r="G564" s="23">
        <v>0</v>
      </c>
      <c r="H564" s="23">
        <v>0</v>
      </c>
      <c r="I564" s="23">
        <v>0</v>
      </c>
      <c r="J564" s="37"/>
      <c r="K564" s="94"/>
    </row>
    <row r="565" spans="1:11" ht="15.75" customHeight="1" outlineLevel="1">
      <c r="A565" s="36" t="s">
        <v>528</v>
      </c>
      <c r="B565" s="65" t="s">
        <v>529</v>
      </c>
      <c r="C565" s="36" t="s">
        <v>267</v>
      </c>
      <c r="D565" s="24" t="s">
        <v>32</v>
      </c>
      <c r="E565" s="23">
        <v>0</v>
      </c>
      <c r="F565" s="23">
        <v>0</v>
      </c>
      <c r="G565" s="23">
        <v>0</v>
      </c>
      <c r="H565" s="23">
        <v>0</v>
      </c>
      <c r="I565" s="23">
        <v>0</v>
      </c>
      <c r="J565" s="37" t="s">
        <v>530</v>
      </c>
      <c r="K565" s="94" t="s">
        <v>216</v>
      </c>
    </row>
    <row r="566" spans="1:11" ht="15.75" customHeight="1" outlineLevel="1">
      <c r="A566" s="36"/>
      <c r="B566" s="65"/>
      <c r="C566" s="36"/>
      <c r="D566" s="24">
        <v>2018</v>
      </c>
      <c r="E566" s="23">
        <v>0</v>
      </c>
      <c r="F566" s="23">
        <v>0</v>
      </c>
      <c r="G566" s="23">
        <v>0</v>
      </c>
      <c r="H566" s="23">
        <v>0</v>
      </c>
      <c r="I566" s="23">
        <v>0</v>
      </c>
      <c r="J566" s="37"/>
      <c r="K566" s="94"/>
    </row>
    <row r="567" spans="1:11" ht="15.75" customHeight="1" outlineLevel="1">
      <c r="A567" s="36"/>
      <c r="B567" s="65"/>
      <c r="C567" s="36"/>
      <c r="D567" s="24">
        <v>2019</v>
      </c>
      <c r="E567" s="23">
        <v>0</v>
      </c>
      <c r="F567" s="23">
        <v>0</v>
      </c>
      <c r="G567" s="23">
        <v>0</v>
      </c>
      <c r="H567" s="23">
        <v>0</v>
      </c>
      <c r="I567" s="23">
        <v>0</v>
      </c>
      <c r="J567" s="37"/>
      <c r="K567" s="94"/>
    </row>
    <row r="568" spans="1:11" ht="15.75" customHeight="1" outlineLevel="1">
      <c r="A568" s="36"/>
      <c r="B568" s="65"/>
      <c r="C568" s="36"/>
      <c r="D568" s="24">
        <v>2020</v>
      </c>
      <c r="E568" s="23">
        <v>0</v>
      </c>
      <c r="F568" s="23">
        <v>0</v>
      </c>
      <c r="G568" s="23">
        <v>0</v>
      </c>
      <c r="H568" s="23">
        <v>0</v>
      </c>
      <c r="I568" s="23">
        <v>0</v>
      </c>
      <c r="J568" s="37"/>
      <c r="K568" s="94"/>
    </row>
    <row r="569" spans="1:11" ht="12" customHeight="1">
      <c r="A569" s="36" t="s">
        <v>215</v>
      </c>
      <c r="B569" s="54" t="s">
        <v>41</v>
      </c>
      <c r="C569" s="48" t="s">
        <v>113</v>
      </c>
      <c r="D569" s="24" t="s">
        <v>32</v>
      </c>
      <c r="E569" s="23">
        <f t="shared" ref="E569:E612" si="60">SUM(F569:I569)</f>
        <v>20263.929929999998</v>
      </c>
      <c r="F569" s="23">
        <f>SUM(F570:F572)</f>
        <v>20263.929929999998</v>
      </c>
      <c r="G569" s="23">
        <f>SUM(G570:G572)</f>
        <v>0</v>
      </c>
      <c r="H569" s="23">
        <f>SUM(H570:H572)</f>
        <v>0</v>
      </c>
      <c r="I569" s="23">
        <f>SUM(I570:I572)</f>
        <v>0</v>
      </c>
      <c r="J569" s="57"/>
      <c r="K569" s="48" t="s">
        <v>614</v>
      </c>
    </row>
    <row r="570" spans="1:11" ht="12" customHeight="1">
      <c r="A570" s="36"/>
      <c r="B570" s="54"/>
      <c r="C570" s="48"/>
      <c r="D570" s="24">
        <v>2018</v>
      </c>
      <c r="E570" s="23">
        <f t="shared" si="60"/>
        <v>5593.9299300000002</v>
      </c>
      <c r="F570" s="23">
        <f>F574+F606+F618+F634+F650+F674+F686+F706+F718+F730</f>
        <v>5593.9299300000002</v>
      </c>
      <c r="G570" s="23">
        <f t="shared" ref="G570:I571" si="61">G575+G607+G619+G635+G651+G675+G687+G707+G719+G731</f>
        <v>0</v>
      </c>
      <c r="H570" s="23">
        <f t="shared" si="61"/>
        <v>0</v>
      </c>
      <c r="I570" s="23">
        <f t="shared" si="61"/>
        <v>0</v>
      </c>
      <c r="J570" s="57"/>
      <c r="K570" s="48"/>
    </row>
    <row r="571" spans="1:11" ht="12" customHeight="1">
      <c r="A571" s="36"/>
      <c r="B571" s="54"/>
      <c r="C571" s="48"/>
      <c r="D571" s="24">
        <v>2019</v>
      </c>
      <c r="E571" s="23">
        <f>SUM(F571:I571)</f>
        <v>7070</v>
      </c>
      <c r="F571" s="23">
        <f>F575+F607+F619+F635+F651+F675+F687+F707+F719+F731</f>
        <v>7070</v>
      </c>
      <c r="G571" s="23">
        <f t="shared" si="61"/>
        <v>0</v>
      </c>
      <c r="H571" s="23">
        <f t="shared" si="61"/>
        <v>0</v>
      </c>
      <c r="I571" s="23">
        <f t="shared" si="61"/>
        <v>0</v>
      </c>
      <c r="J571" s="57"/>
      <c r="K571" s="48"/>
    </row>
    <row r="572" spans="1:11" ht="38.25" customHeight="1">
      <c r="A572" s="36"/>
      <c r="B572" s="54"/>
      <c r="C572" s="48"/>
      <c r="D572" s="24">
        <v>2020</v>
      </c>
      <c r="E572" s="23">
        <f>SUM(F572:I572)</f>
        <v>7600</v>
      </c>
      <c r="F572" s="23">
        <f>F576+F608+F620+F636+F652+F676+F688+F708+F720+F732</f>
        <v>7600</v>
      </c>
      <c r="G572" s="23">
        <f>G577+G609+G621+G637+G653+G677+G689+G709+G721+G741</f>
        <v>0</v>
      </c>
      <c r="H572" s="23">
        <f>H577+H609+H621+H637+H653+H677+H689+H709+H721+H741</f>
        <v>0</v>
      </c>
      <c r="I572" s="23">
        <f>I577+I609+I621+I637+I653+I677+I689+I709+I721+I741</f>
        <v>0</v>
      </c>
      <c r="J572" s="57"/>
      <c r="K572" s="48"/>
    </row>
    <row r="573" spans="1:11" ht="15" customHeight="1" outlineLevel="1">
      <c r="A573" s="36" t="s">
        <v>20</v>
      </c>
      <c r="B573" s="65" t="s">
        <v>214</v>
      </c>
      <c r="C573" s="48" t="s">
        <v>113</v>
      </c>
      <c r="D573" s="24" t="s">
        <v>32</v>
      </c>
      <c r="E573" s="23">
        <f t="shared" si="60"/>
        <v>0</v>
      </c>
      <c r="F573" s="21">
        <f>SUM(F574:F576)</f>
        <v>0</v>
      </c>
      <c r="G573" s="21">
        <f>SUM(G574:G576)</f>
        <v>0</v>
      </c>
      <c r="H573" s="21">
        <f>SUM(H574:H576)</f>
        <v>0</v>
      </c>
      <c r="I573" s="21">
        <f>SUM(I574:I576)</f>
        <v>0</v>
      </c>
      <c r="J573" s="37" t="s">
        <v>403</v>
      </c>
      <c r="K573" s="48" t="s">
        <v>102</v>
      </c>
    </row>
    <row r="574" spans="1:11" ht="15" customHeight="1" outlineLevel="1">
      <c r="A574" s="36"/>
      <c r="B574" s="65"/>
      <c r="C574" s="48"/>
      <c r="D574" s="24">
        <v>2018</v>
      </c>
      <c r="E574" s="23">
        <f t="shared" si="60"/>
        <v>0</v>
      </c>
      <c r="F574" s="21">
        <f t="shared" ref="F574:I576" si="62">F578+F582+F586+F594+F598</f>
        <v>0</v>
      </c>
      <c r="G574" s="21">
        <f t="shared" si="62"/>
        <v>0</v>
      </c>
      <c r="H574" s="21">
        <f t="shared" si="62"/>
        <v>0</v>
      </c>
      <c r="I574" s="21">
        <f t="shared" si="62"/>
        <v>0</v>
      </c>
      <c r="J574" s="37"/>
      <c r="K574" s="48"/>
    </row>
    <row r="575" spans="1:11" ht="15" customHeight="1" outlineLevel="1">
      <c r="A575" s="36"/>
      <c r="B575" s="65"/>
      <c r="C575" s="48"/>
      <c r="D575" s="24">
        <v>2019</v>
      </c>
      <c r="E575" s="23">
        <f>SUM(F575:I575)</f>
        <v>0</v>
      </c>
      <c r="F575" s="21">
        <f t="shared" si="62"/>
        <v>0</v>
      </c>
      <c r="G575" s="21">
        <f t="shared" si="62"/>
        <v>0</v>
      </c>
      <c r="H575" s="21">
        <f t="shared" si="62"/>
        <v>0</v>
      </c>
      <c r="I575" s="21">
        <f t="shared" si="62"/>
        <v>0</v>
      </c>
      <c r="J575" s="37"/>
      <c r="K575" s="48"/>
    </row>
    <row r="576" spans="1:11" ht="120" customHeight="1" outlineLevel="1">
      <c r="A576" s="36"/>
      <c r="B576" s="65"/>
      <c r="C576" s="48"/>
      <c r="D576" s="24">
        <v>2020</v>
      </c>
      <c r="E576" s="23">
        <f>SUM(F576:I576)</f>
        <v>0</v>
      </c>
      <c r="F576" s="21">
        <f t="shared" si="62"/>
        <v>0</v>
      </c>
      <c r="G576" s="21">
        <f t="shared" si="62"/>
        <v>0</v>
      </c>
      <c r="H576" s="21">
        <f t="shared" si="62"/>
        <v>0</v>
      </c>
      <c r="I576" s="21">
        <f t="shared" si="62"/>
        <v>0</v>
      </c>
      <c r="J576" s="37"/>
      <c r="K576" s="48"/>
    </row>
    <row r="577" spans="1:11" ht="14.25" customHeight="1" outlineLevel="2">
      <c r="A577" s="36" t="s">
        <v>213</v>
      </c>
      <c r="B577" s="65" t="s">
        <v>212</v>
      </c>
      <c r="C577" s="48" t="s">
        <v>113</v>
      </c>
      <c r="D577" s="24" t="s">
        <v>32</v>
      </c>
      <c r="E577" s="23">
        <f t="shared" si="60"/>
        <v>0</v>
      </c>
      <c r="F577" s="23">
        <v>0</v>
      </c>
      <c r="G577" s="23">
        <v>0</v>
      </c>
      <c r="H577" s="21">
        <v>0</v>
      </c>
      <c r="I577" s="21">
        <v>0</v>
      </c>
      <c r="J577" s="37" t="s">
        <v>459</v>
      </c>
      <c r="K577" s="48" t="s">
        <v>102</v>
      </c>
    </row>
    <row r="578" spans="1:11" ht="14.25" customHeight="1" outlineLevel="2">
      <c r="A578" s="36"/>
      <c r="B578" s="65"/>
      <c r="C578" s="48"/>
      <c r="D578" s="24">
        <v>2018</v>
      </c>
      <c r="E578" s="23">
        <f t="shared" si="60"/>
        <v>0</v>
      </c>
      <c r="F578" s="21">
        <v>0</v>
      </c>
      <c r="G578" s="21">
        <v>0</v>
      </c>
      <c r="H578" s="21">
        <v>0</v>
      </c>
      <c r="I578" s="21">
        <v>0</v>
      </c>
      <c r="J578" s="37"/>
      <c r="K578" s="48"/>
    </row>
    <row r="579" spans="1:11" ht="14.25" customHeight="1" outlineLevel="2">
      <c r="A579" s="36"/>
      <c r="B579" s="65"/>
      <c r="C579" s="48"/>
      <c r="D579" s="24">
        <v>2019</v>
      </c>
      <c r="E579" s="23">
        <f>SUM(F579:I579)</f>
        <v>0</v>
      </c>
      <c r="F579" s="21">
        <v>0</v>
      </c>
      <c r="G579" s="21">
        <v>0</v>
      </c>
      <c r="H579" s="21">
        <v>0</v>
      </c>
      <c r="I579" s="21">
        <v>0</v>
      </c>
      <c r="J579" s="37"/>
      <c r="K579" s="48"/>
    </row>
    <row r="580" spans="1:11" ht="14.25" customHeight="1" outlineLevel="2">
      <c r="A580" s="36"/>
      <c r="B580" s="65"/>
      <c r="C580" s="48"/>
      <c r="D580" s="24">
        <v>2020</v>
      </c>
      <c r="E580" s="23">
        <f>SUM(F580:I580)</f>
        <v>0</v>
      </c>
      <c r="F580" s="21">
        <v>0</v>
      </c>
      <c r="G580" s="21">
        <v>0</v>
      </c>
      <c r="H580" s="21">
        <v>0</v>
      </c>
      <c r="I580" s="21">
        <v>0</v>
      </c>
      <c r="J580" s="37"/>
      <c r="K580" s="48"/>
    </row>
    <row r="581" spans="1:11" ht="15" customHeight="1" outlineLevel="2">
      <c r="A581" s="36" t="s">
        <v>211</v>
      </c>
      <c r="B581" s="65" t="s">
        <v>386</v>
      </c>
      <c r="C581" s="48" t="s">
        <v>113</v>
      </c>
      <c r="D581" s="24" t="s">
        <v>32</v>
      </c>
      <c r="E581" s="23">
        <f t="shared" si="60"/>
        <v>0</v>
      </c>
      <c r="F581" s="23">
        <v>0</v>
      </c>
      <c r="G581" s="23">
        <v>0</v>
      </c>
      <c r="H581" s="21">
        <v>0</v>
      </c>
      <c r="I581" s="21">
        <v>0</v>
      </c>
      <c r="J581" s="37" t="s">
        <v>210</v>
      </c>
      <c r="K581" s="48" t="s">
        <v>102</v>
      </c>
    </row>
    <row r="582" spans="1:11" ht="12.75" customHeight="1" outlineLevel="2">
      <c r="A582" s="36"/>
      <c r="B582" s="65"/>
      <c r="C582" s="48"/>
      <c r="D582" s="24">
        <v>2018</v>
      </c>
      <c r="E582" s="23">
        <f t="shared" si="60"/>
        <v>0</v>
      </c>
      <c r="F582" s="21">
        <v>0</v>
      </c>
      <c r="G582" s="21">
        <v>0</v>
      </c>
      <c r="H582" s="21">
        <v>0</v>
      </c>
      <c r="I582" s="21">
        <v>0</v>
      </c>
      <c r="J582" s="37"/>
      <c r="K582" s="48"/>
    </row>
    <row r="583" spans="1:11" ht="12.75" customHeight="1" outlineLevel="2">
      <c r="A583" s="36"/>
      <c r="B583" s="65"/>
      <c r="C583" s="48"/>
      <c r="D583" s="24">
        <v>2019</v>
      </c>
      <c r="E583" s="23">
        <f t="shared" si="60"/>
        <v>0</v>
      </c>
      <c r="F583" s="21">
        <v>0</v>
      </c>
      <c r="G583" s="21">
        <v>0</v>
      </c>
      <c r="H583" s="21">
        <v>0</v>
      </c>
      <c r="I583" s="21">
        <v>0</v>
      </c>
      <c r="J583" s="37"/>
      <c r="K583" s="48"/>
    </row>
    <row r="584" spans="1:11" ht="18" customHeight="1" outlineLevel="2">
      <c r="A584" s="36"/>
      <c r="B584" s="65"/>
      <c r="C584" s="48"/>
      <c r="D584" s="24">
        <v>2020</v>
      </c>
      <c r="E584" s="23">
        <f t="shared" si="60"/>
        <v>0</v>
      </c>
      <c r="F584" s="21">
        <v>0</v>
      </c>
      <c r="G584" s="21">
        <v>0</v>
      </c>
      <c r="H584" s="21">
        <v>0</v>
      </c>
      <c r="I584" s="21">
        <v>0</v>
      </c>
      <c r="J584" s="37"/>
      <c r="K584" s="48"/>
    </row>
    <row r="585" spans="1:11" ht="16.5" customHeight="1" outlineLevel="2">
      <c r="A585" s="36" t="s">
        <v>209</v>
      </c>
      <c r="B585" s="65" t="s">
        <v>207</v>
      </c>
      <c r="C585" s="48" t="s">
        <v>113</v>
      </c>
      <c r="D585" s="24" t="s">
        <v>32</v>
      </c>
      <c r="E585" s="23">
        <f t="shared" si="60"/>
        <v>0</v>
      </c>
      <c r="F585" s="23">
        <v>0</v>
      </c>
      <c r="G585" s="23">
        <v>0</v>
      </c>
      <c r="H585" s="21">
        <v>0</v>
      </c>
      <c r="I585" s="21">
        <v>0</v>
      </c>
      <c r="J585" s="37" t="s">
        <v>206</v>
      </c>
      <c r="K585" s="48" t="s">
        <v>102</v>
      </c>
    </row>
    <row r="586" spans="1:11" ht="13.5" customHeight="1" outlineLevel="2">
      <c r="A586" s="36"/>
      <c r="B586" s="65"/>
      <c r="C586" s="48"/>
      <c r="D586" s="24">
        <v>2018</v>
      </c>
      <c r="E586" s="23">
        <f t="shared" si="60"/>
        <v>0</v>
      </c>
      <c r="F586" s="21">
        <v>0</v>
      </c>
      <c r="G586" s="21">
        <v>0</v>
      </c>
      <c r="H586" s="21">
        <v>0</v>
      </c>
      <c r="I586" s="21">
        <v>0</v>
      </c>
      <c r="J586" s="37"/>
      <c r="K586" s="48"/>
    </row>
    <row r="587" spans="1:11" ht="13.5" customHeight="1" outlineLevel="2">
      <c r="A587" s="36"/>
      <c r="B587" s="65"/>
      <c r="C587" s="48"/>
      <c r="D587" s="24">
        <v>2019</v>
      </c>
      <c r="E587" s="23">
        <f t="shared" si="60"/>
        <v>0</v>
      </c>
      <c r="F587" s="21">
        <v>0</v>
      </c>
      <c r="G587" s="21">
        <v>0</v>
      </c>
      <c r="H587" s="21">
        <v>0</v>
      </c>
      <c r="I587" s="21">
        <v>0</v>
      </c>
      <c r="J587" s="37"/>
      <c r="K587" s="48"/>
    </row>
    <row r="588" spans="1:11" ht="13.5" customHeight="1" outlineLevel="2">
      <c r="A588" s="36"/>
      <c r="B588" s="65"/>
      <c r="C588" s="48"/>
      <c r="D588" s="24">
        <v>2020</v>
      </c>
      <c r="E588" s="23">
        <f t="shared" si="60"/>
        <v>0</v>
      </c>
      <c r="F588" s="21">
        <v>0</v>
      </c>
      <c r="G588" s="21">
        <v>0</v>
      </c>
      <c r="H588" s="21">
        <v>0</v>
      </c>
      <c r="I588" s="21">
        <v>0</v>
      </c>
      <c r="J588" s="37"/>
      <c r="K588" s="48"/>
    </row>
    <row r="589" spans="1:11" ht="13.5" customHeight="1" outlineLevel="2">
      <c r="A589" s="36" t="s">
        <v>208</v>
      </c>
      <c r="B589" s="65" t="s">
        <v>483</v>
      </c>
      <c r="C589" s="48" t="s">
        <v>182</v>
      </c>
      <c r="D589" s="24" t="s">
        <v>32</v>
      </c>
      <c r="E589" s="23">
        <f>SUM(F589:I589)</f>
        <v>0</v>
      </c>
      <c r="F589" s="23">
        <v>0</v>
      </c>
      <c r="G589" s="23">
        <v>0</v>
      </c>
      <c r="H589" s="21">
        <v>0</v>
      </c>
      <c r="I589" s="21">
        <v>0</v>
      </c>
      <c r="J589" s="44" t="s">
        <v>550</v>
      </c>
      <c r="K589" s="48" t="s">
        <v>102</v>
      </c>
    </row>
    <row r="590" spans="1:11" ht="13.5" customHeight="1" outlineLevel="2">
      <c r="A590" s="36"/>
      <c r="B590" s="65"/>
      <c r="C590" s="48"/>
      <c r="D590" s="24">
        <v>2018</v>
      </c>
      <c r="E590" s="23">
        <f>SUM(F590:I590)</f>
        <v>0</v>
      </c>
      <c r="F590" s="21">
        <v>0</v>
      </c>
      <c r="G590" s="21">
        <v>0</v>
      </c>
      <c r="H590" s="21">
        <v>0</v>
      </c>
      <c r="I590" s="21">
        <v>0</v>
      </c>
      <c r="J590" s="45"/>
      <c r="K590" s="48"/>
    </row>
    <row r="591" spans="1:11" ht="13.5" customHeight="1" outlineLevel="2">
      <c r="A591" s="36"/>
      <c r="B591" s="65"/>
      <c r="C591" s="48"/>
      <c r="D591" s="24">
        <v>2019</v>
      </c>
      <c r="E591" s="23">
        <f>SUM(F591:I591)</f>
        <v>0</v>
      </c>
      <c r="F591" s="21">
        <v>0</v>
      </c>
      <c r="G591" s="21">
        <v>0</v>
      </c>
      <c r="H591" s="21">
        <v>0</v>
      </c>
      <c r="I591" s="21">
        <v>0</v>
      </c>
      <c r="J591" s="45"/>
      <c r="K591" s="48"/>
    </row>
    <row r="592" spans="1:11" ht="33" customHeight="1" outlineLevel="2">
      <c r="A592" s="36"/>
      <c r="B592" s="65"/>
      <c r="C592" s="48"/>
      <c r="D592" s="24">
        <v>2020</v>
      </c>
      <c r="E592" s="23">
        <f>SUM(F592:I592)</f>
        <v>0</v>
      </c>
      <c r="F592" s="21">
        <v>0</v>
      </c>
      <c r="G592" s="21">
        <v>0</v>
      </c>
      <c r="H592" s="21">
        <v>0</v>
      </c>
      <c r="I592" s="21">
        <v>0</v>
      </c>
      <c r="J592" s="46"/>
      <c r="K592" s="48"/>
    </row>
    <row r="593" spans="1:11" ht="15" customHeight="1" outlineLevel="2">
      <c r="A593" s="36" t="s">
        <v>205</v>
      </c>
      <c r="B593" s="65" t="s">
        <v>496</v>
      </c>
      <c r="C593" s="48" t="s">
        <v>389</v>
      </c>
      <c r="D593" s="24" t="s">
        <v>32</v>
      </c>
      <c r="E593" s="23">
        <f t="shared" si="60"/>
        <v>0</v>
      </c>
      <c r="F593" s="23">
        <f>SUM(F594:F596)</f>
        <v>0</v>
      </c>
      <c r="G593" s="23">
        <f>SUM(G594:G596)</f>
        <v>0</v>
      </c>
      <c r="H593" s="23">
        <f>SUM(H594:H596)</f>
        <v>0</v>
      </c>
      <c r="I593" s="23">
        <f>SUM(I594:I596)</f>
        <v>0</v>
      </c>
      <c r="J593" s="37" t="s">
        <v>632</v>
      </c>
      <c r="K593" s="48" t="s">
        <v>102</v>
      </c>
    </row>
    <row r="594" spans="1:11" ht="13.5" customHeight="1" outlineLevel="2">
      <c r="A594" s="36"/>
      <c r="B594" s="65"/>
      <c r="C594" s="48"/>
      <c r="D594" s="24">
        <v>2018</v>
      </c>
      <c r="E594" s="23">
        <f t="shared" si="60"/>
        <v>0</v>
      </c>
      <c r="F594" s="23">
        <v>0</v>
      </c>
      <c r="G594" s="23">
        <v>0</v>
      </c>
      <c r="H594" s="21">
        <v>0</v>
      </c>
      <c r="I594" s="21">
        <v>0</v>
      </c>
      <c r="J594" s="37"/>
      <c r="K594" s="48"/>
    </row>
    <row r="595" spans="1:11" ht="13.5" customHeight="1" outlineLevel="2">
      <c r="A595" s="36"/>
      <c r="B595" s="65"/>
      <c r="C595" s="48"/>
      <c r="D595" s="24">
        <v>2019</v>
      </c>
      <c r="E595" s="23">
        <f t="shared" si="60"/>
        <v>0</v>
      </c>
      <c r="F595" s="23">
        <v>0</v>
      </c>
      <c r="G595" s="23">
        <v>0</v>
      </c>
      <c r="H595" s="21">
        <v>0</v>
      </c>
      <c r="I595" s="21">
        <v>0</v>
      </c>
      <c r="J595" s="37"/>
      <c r="K595" s="48"/>
    </row>
    <row r="596" spans="1:11" ht="31.5" customHeight="1" outlineLevel="2">
      <c r="A596" s="36"/>
      <c r="B596" s="65"/>
      <c r="C596" s="48"/>
      <c r="D596" s="24">
        <v>2020</v>
      </c>
      <c r="E596" s="23">
        <f t="shared" si="60"/>
        <v>0</v>
      </c>
      <c r="F596" s="23">
        <v>0</v>
      </c>
      <c r="G596" s="23">
        <v>0</v>
      </c>
      <c r="H596" s="21">
        <v>0</v>
      </c>
      <c r="I596" s="21">
        <v>0</v>
      </c>
      <c r="J596" s="37"/>
      <c r="K596" s="48"/>
    </row>
    <row r="597" spans="1:11" s="9" customFormat="1" ht="14.25" customHeight="1" outlineLevel="2">
      <c r="A597" s="36" t="s">
        <v>204</v>
      </c>
      <c r="B597" s="65" t="s">
        <v>202</v>
      </c>
      <c r="C597" s="48">
        <v>2020</v>
      </c>
      <c r="D597" s="24" t="s">
        <v>32</v>
      </c>
      <c r="E597" s="23">
        <f t="shared" si="60"/>
        <v>0</v>
      </c>
      <c r="F597" s="23">
        <v>0</v>
      </c>
      <c r="G597" s="23">
        <v>0</v>
      </c>
      <c r="H597" s="21">
        <v>0</v>
      </c>
      <c r="I597" s="21">
        <v>0</v>
      </c>
      <c r="J597" s="37" t="s">
        <v>201</v>
      </c>
      <c r="K597" s="48" t="s">
        <v>102</v>
      </c>
    </row>
    <row r="598" spans="1:11" s="9" customFormat="1" ht="14.25" customHeight="1" outlineLevel="2">
      <c r="A598" s="36"/>
      <c r="B598" s="65"/>
      <c r="C598" s="48"/>
      <c r="D598" s="24">
        <v>2018</v>
      </c>
      <c r="E598" s="23">
        <f t="shared" si="60"/>
        <v>0</v>
      </c>
      <c r="F598" s="21">
        <v>0</v>
      </c>
      <c r="G598" s="21">
        <v>0</v>
      </c>
      <c r="H598" s="21">
        <v>0</v>
      </c>
      <c r="I598" s="21">
        <v>0</v>
      </c>
      <c r="J598" s="37"/>
      <c r="K598" s="48"/>
    </row>
    <row r="599" spans="1:11" s="9" customFormat="1" ht="14.25" customHeight="1" outlineLevel="2">
      <c r="A599" s="36"/>
      <c r="B599" s="65"/>
      <c r="C599" s="48"/>
      <c r="D599" s="24">
        <v>2019</v>
      </c>
      <c r="E599" s="23">
        <f t="shared" si="60"/>
        <v>0</v>
      </c>
      <c r="F599" s="21">
        <v>0</v>
      </c>
      <c r="G599" s="21">
        <v>0</v>
      </c>
      <c r="H599" s="21">
        <v>0</v>
      </c>
      <c r="I599" s="21">
        <v>0</v>
      </c>
      <c r="J599" s="37"/>
      <c r="K599" s="48"/>
    </row>
    <row r="600" spans="1:11" s="9" customFormat="1" ht="14.25" customHeight="1" outlineLevel="2">
      <c r="A600" s="36"/>
      <c r="B600" s="65"/>
      <c r="C600" s="48"/>
      <c r="D600" s="24">
        <v>2020</v>
      </c>
      <c r="E600" s="23">
        <f t="shared" si="60"/>
        <v>0</v>
      </c>
      <c r="F600" s="21">
        <v>0</v>
      </c>
      <c r="G600" s="21">
        <v>0</v>
      </c>
      <c r="H600" s="21">
        <v>0</v>
      </c>
      <c r="I600" s="21">
        <v>0</v>
      </c>
      <c r="J600" s="37"/>
      <c r="K600" s="48"/>
    </row>
    <row r="601" spans="1:11" s="9" customFormat="1" ht="14.25" customHeight="1" outlineLevel="2">
      <c r="A601" s="36" t="s">
        <v>203</v>
      </c>
      <c r="B601" s="65" t="s">
        <v>395</v>
      </c>
      <c r="C601" s="48" t="s">
        <v>268</v>
      </c>
      <c r="D601" s="24" t="s">
        <v>32</v>
      </c>
      <c r="E601" s="23">
        <f t="shared" si="60"/>
        <v>0</v>
      </c>
      <c r="F601" s="23">
        <v>0</v>
      </c>
      <c r="G601" s="23">
        <v>0</v>
      </c>
      <c r="H601" s="21">
        <v>0</v>
      </c>
      <c r="I601" s="21">
        <v>0</v>
      </c>
      <c r="J601" s="37" t="s">
        <v>396</v>
      </c>
      <c r="K601" s="48" t="s">
        <v>102</v>
      </c>
    </row>
    <row r="602" spans="1:11" s="9" customFormat="1" ht="14.25" customHeight="1" outlineLevel="2">
      <c r="A602" s="36"/>
      <c r="B602" s="65"/>
      <c r="C602" s="48"/>
      <c r="D602" s="24">
        <v>2018</v>
      </c>
      <c r="E602" s="23">
        <f t="shared" si="60"/>
        <v>0</v>
      </c>
      <c r="F602" s="21">
        <v>0</v>
      </c>
      <c r="G602" s="21">
        <v>0</v>
      </c>
      <c r="H602" s="21">
        <v>0</v>
      </c>
      <c r="I602" s="21">
        <v>0</v>
      </c>
      <c r="J602" s="37"/>
      <c r="K602" s="48"/>
    </row>
    <row r="603" spans="1:11" s="9" customFormat="1" ht="14.25" customHeight="1" outlineLevel="2">
      <c r="A603" s="36"/>
      <c r="B603" s="65"/>
      <c r="C603" s="48"/>
      <c r="D603" s="24">
        <v>2019</v>
      </c>
      <c r="E603" s="23">
        <f t="shared" si="60"/>
        <v>0</v>
      </c>
      <c r="F603" s="21">
        <v>0</v>
      </c>
      <c r="G603" s="21">
        <v>0</v>
      </c>
      <c r="H603" s="21">
        <v>0</v>
      </c>
      <c r="I603" s="21">
        <v>0</v>
      </c>
      <c r="J603" s="37"/>
      <c r="K603" s="48"/>
    </row>
    <row r="604" spans="1:11" s="9" customFormat="1" ht="14.25" customHeight="1" outlineLevel="2">
      <c r="A604" s="36"/>
      <c r="B604" s="65"/>
      <c r="C604" s="48"/>
      <c r="D604" s="24">
        <v>2020</v>
      </c>
      <c r="E604" s="23">
        <f t="shared" si="60"/>
        <v>0</v>
      </c>
      <c r="F604" s="21">
        <v>0</v>
      </c>
      <c r="G604" s="21">
        <v>0</v>
      </c>
      <c r="H604" s="21">
        <v>0</v>
      </c>
      <c r="I604" s="21">
        <v>0</v>
      </c>
      <c r="J604" s="37"/>
      <c r="K604" s="48"/>
    </row>
    <row r="605" spans="1:11" s="9" customFormat="1" ht="12.75" customHeight="1" outlineLevel="1">
      <c r="A605" s="36" t="s">
        <v>21</v>
      </c>
      <c r="B605" s="65" t="s">
        <v>401</v>
      </c>
      <c r="C605" s="48" t="s">
        <v>113</v>
      </c>
      <c r="D605" s="24" t="s">
        <v>32</v>
      </c>
      <c r="E605" s="23">
        <f t="shared" si="60"/>
        <v>0</v>
      </c>
      <c r="F605" s="21">
        <v>0</v>
      </c>
      <c r="G605" s="21">
        <v>0</v>
      </c>
      <c r="H605" s="21">
        <v>0</v>
      </c>
      <c r="I605" s="21">
        <v>0</v>
      </c>
      <c r="J605" s="37" t="s">
        <v>404</v>
      </c>
      <c r="K605" s="48" t="s">
        <v>102</v>
      </c>
    </row>
    <row r="606" spans="1:11" ht="12.75" customHeight="1" outlineLevel="1">
      <c r="A606" s="36"/>
      <c r="B606" s="65"/>
      <c r="C606" s="48"/>
      <c r="D606" s="24">
        <v>2018</v>
      </c>
      <c r="E606" s="23">
        <f t="shared" si="60"/>
        <v>0</v>
      </c>
      <c r="F606" s="21">
        <f>F610</f>
        <v>0</v>
      </c>
      <c r="G606" s="21">
        <f t="shared" ref="G606:I606" si="63">G610</f>
        <v>0</v>
      </c>
      <c r="H606" s="21">
        <f t="shared" si="63"/>
        <v>0</v>
      </c>
      <c r="I606" s="21">
        <f t="shared" si="63"/>
        <v>0</v>
      </c>
      <c r="J606" s="37"/>
      <c r="K606" s="48"/>
    </row>
    <row r="607" spans="1:11" ht="12.75" customHeight="1" outlineLevel="1">
      <c r="A607" s="36"/>
      <c r="B607" s="65"/>
      <c r="C607" s="48"/>
      <c r="D607" s="24">
        <v>2019</v>
      </c>
      <c r="E607" s="23">
        <f t="shared" si="60"/>
        <v>0</v>
      </c>
      <c r="F607" s="21">
        <f t="shared" ref="F607:I608" si="64">F611</f>
        <v>0</v>
      </c>
      <c r="G607" s="21">
        <f t="shared" si="64"/>
        <v>0</v>
      </c>
      <c r="H607" s="21">
        <f t="shared" si="64"/>
        <v>0</v>
      </c>
      <c r="I607" s="21">
        <f t="shared" si="64"/>
        <v>0</v>
      </c>
      <c r="J607" s="37"/>
      <c r="K607" s="48"/>
    </row>
    <row r="608" spans="1:11" ht="45.75" customHeight="1" outlineLevel="1">
      <c r="A608" s="36"/>
      <c r="B608" s="65"/>
      <c r="C608" s="48"/>
      <c r="D608" s="24">
        <v>2020</v>
      </c>
      <c r="E608" s="23">
        <f t="shared" si="60"/>
        <v>0</v>
      </c>
      <c r="F608" s="21">
        <f t="shared" si="64"/>
        <v>0</v>
      </c>
      <c r="G608" s="21">
        <f t="shared" si="64"/>
        <v>0</v>
      </c>
      <c r="H608" s="21">
        <f t="shared" si="64"/>
        <v>0</v>
      </c>
      <c r="I608" s="21">
        <f t="shared" si="64"/>
        <v>0</v>
      </c>
      <c r="J608" s="37"/>
      <c r="K608" s="48"/>
    </row>
    <row r="609" spans="1:11" ht="12" customHeight="1" outlineLevel="2">
      <c r="A609" s="36" t="s">
        <v>200</v>
      </c>
      <c r="B609" s="65" t="s">
        <v>199</v>
      </c>
      <c r="C609" s="48" t="s">
        <v>113</v>
      </c>
      <c r="D609" s="24" t="s">
        <v>32</v>
      </c>
      <c r="E609" s="23">
        <f t="shared" si="60"/>
        <v>0</v>
      </c>
      <c r="F609" s="21">
        <v>0</v>
      </c>
      <c r="G609" s="21">
        <v>0</v>
      </c>
      <c r="H609" s="21">
        <v>0</v>
      </c>
      <c r="I609" s="21">
        <v>0</v>
      </c>
      <c r="J609" s="37" t="s">
        <v>545</v>
      </c>
      <c r="K609" s="48" t="s">
        <v>102</v>
      </c>
    </row>
    <row r="610" spans="1:11" ht="12" customHeight="1" outlineLevel="2">
      <c r="A610" s="36"/>
      <c r="B610" s="65"/>
      <c r="C610" s="48"/>
      <c r="D610" s="24">
        <v>2018</v>
      </c>
      <c r="E610" s="23">
        <f t="shared" si="60"/>
        <v>0</v>
      </c>
      <c r="F610" s="23">
        <v>0</v>
      </c>
      <c r="G610" s="23">
        <v>0</v>
      </c>
      <c r="H610" s="21">
        <v>0</v>
      </c>
      <c r="I610" s="21">
        <v>0</v>
      </c>
      <c r="J610" s="37"/>
      <c r="K610" s="79"/>
    </row>
    <row r="611" spans="1:11" ht="12" customHeight="1" outlineLevel="2">
      <c r="A611" s="36"/>
      <c r="B611" s="65"/>
      <c r="C611" s="48"/>
      <c r="D611" s="24">
        <v>2019</v>
      </c>
      <c r="E611" s="23">
        <f t="shared" si="60"/>
        <v>0</v>
      </c>
      <c r="F611" s="23">
        <v>0</v>
      </c>
      <c r="G611" s="23">
        <v>0</v>
      </c>
      <c r="H611" s="21">
        <v>0</v>
      </c>
      <c r="I611" s="21">
        <v>0</v>
      </c>
      <c r="J611" s="37"/>
      <c r="K611" s="79"/>
    </row>
    <row r="612" spans="1:11" ht="12" customHeight="1" outlineLevel="2">
      <c r="A612" s="36"/>
      <c r="B612" s="65"/>
      <c r="C612" s="48"/>
      <c r="D612" s="24">
        <v>2020</v>
      </c>
      <c r="E612" s="23">
        <f t="shared" si="60"/>
        <v>0</v>
      </c>
      <c r="F612" s="23">
        <v>0</v>
      </c>
      <c r="G612" s="23">
        <v>0</v>
      </c>
      <c r="H612" s="21">
        <v>0</v>
      </c>
      <c r="I612" s="21">
        <v>0</v>
      </c>
      <c r="J612" s="37"/>
      <c r="K612" s="79"/>
    </row>
    <row r="613" spans="1:11" ht="14.25" customHeight="1" outlineLevel="2">
      <c r="A613" s="36" t="s">
        <v>200</v>
      </c>
      <c r="B613" s="65" t="s">
        <v>400</v>
      </c>
      <c r="C613" s="48" t="s">
        <v>268</v>
      </c>
      <c r="D613" s="24" t="s">
        <v>32</v>
      </c>
      <c r="E613" s="23">
        <f>SUM(F613:I613)</f>
        <v>0</v>
      </c>
      <c r="F613" s="21">
        <v>0</v>
      </c>
      <c r="G613" s="21">
        <v>0</v>
      </c>
      <c r="H613" s="21">
        <v>0</v>
      </c>
      <c r="I613" s="21">
        <v>0</v>
      </c>
      <c r="J613" s="37" t="s">
        <v>549</v>
      </c>
      <c r="K613" s="48" t="s">
        <v>102</v>
      </c>
    </row>
    <row r="614" spans="1:11" ht="14.25" customHeight="1" outlineLevel="2">
      <c r="A614" s="36"/>
      <c r="B614" s="65"/>
      <c r="C614" s="48"/>
      <c r="D614" s="24">
        <v>2018</v>
      </c>
      <c r="E614" s="23">
        <f>SUM(F614:I614)</f>
        <v>0</v>
      </c>
      <c r="F614" s="21">
        <v>0</v>
      </c>
      <c r="G614" s="21">
        <v>0</v>
      </c>
      <c r="H614" s="21">
        <v>0</v>
      </c>
      <c r="I614" s="21">
        <v>0</v>
      </c>
      <c r="J614" s="37"/>
      <c r="K614" s="79"/>
    </row>
    <row r="615" spans="1:11" ht="14.25" customHeight="1" outlineLevel="2">
      <c r="A615" s="36"/>
      <c r="B615" s="65"/>
      <c r="C615" s="48"/>
      <c r="D615" s="24">
        <v>2019</v>
      </c>
      <c r="E615" s="23">
        <f>SUM(F615:I615)</f>
        <v>0</v>
      </c>
      <c r="F615" s="21">
        <v>0</v>
      </c>
      <c r="G615" s="21">
        <v>0</v>
      </c>
      <c r="H615" s="21">
        <v>0</v>
      </c>
      <c r="I615" s="21">
        <v>0</v>
      </c>
      <c r="J615" s="37"/>
      <c r="K615" s="79"/>
    </row>
    <row r="616" spans="1:11" ht="28.5" customHeight="1" outlineLevel="2">
      <c r="A616" s="36"/>
      <c r="B616" s="65"/>
      <c r="C616" s="48"/>
      <c r="D616" s="24">
        <v>2020</v>
      </c>
      <c r="E616" s="23">
        <f>SUM(F616:I616)</f>
        <v>0</v>
      </c>
      <c r="F616" s="21">
        <v>0</v>
      </c>
      <c r="G616" s="21">
        <v>0</v>
      </c>
      <c r="H616" s="21">
        <v>0</v>
      </c>
      <c r="I616" s="21">
        <v>0</v>
      </c>
      <c r="J616" s="37"/>
      <c r="K616" s="79"/>
    </row>
    <row r="617" spans="1:11" ht="12.75" customHeight="1" outlineLevel="1">
      <c r="A617" s="36" t="s">
        <v>22</v>
      </c>
      <c r="B617" s="65" t="s">
        <v>402</v>
      </c>
      <c r="C617" s="48" t="s">
        <v>113</v>
      </c>
      <c r="D617" s="24" t="s">
        <v>32</v>
      </c>
      <c r="E617" s="23">
        <f t="shared" ref="E617:E626" si="65">SUM(F617:I617)</f>
        <v>0</v>
      </c>
      <c r="F617" s="21">
        <v>0</v>
      </c>
      <c r="G617" s="21">
        <v>0</v>
      </c>
      <c r="H617" s="21">
        <v>0</v>
      </c>
      <c r="I617" s="21">
        <v>0</v>
      </c>
      <c r="J617" s="37" t="s">
        <v>26</v>
      </c>
      <c r="K617" s="48" t="s">
        <v>102</v>
      </c>
    </row>
    <row r="618" spans="1:11" ht="12.75" customHeight="1" outlineLevel="1">
      <c r="A618" s="36"/>
      <c r="B618" s="65"/>
      <c r="C618" s="48"/>
      <c r="D618" s="24">
        <v>2018</v>
      </c>
      <c r="E618" s="23">
        <f t="shared" si="65"/>
        <v>0</v>
      </c>
      <c r="F618" s="21">
        <f t="shared" ref="F618:I620" si="66">F622+F626+F630</f>
        <v>0</v>
      </c>
      <c r="G618" s="21">
        <f t="shared" si="66"/>
        <v>0</v>
      </c>
      <c r="H618" s="21">
        <f t="shared" si="66"/>
        <v>0</v>
      </c>
      <c r="I618" s="21">
        <f t="shared" si="66"/>
        <v>0</v>
      </c>
      <c r="J618" s="37"/>
      <c r="K618" s="48"/>
    </row>
    <row r="619" spans="1:11" ht="12.75" customHeight="1" outlineLevel="1">
      <c r="A619" s="36"/>
      <c r="B619" s="65"/>
      <c r="C619" s="48"/>
      <c r="D619" s="24">
        <v>2019</v>
      </c>
      <c r="E619" s="23">
        <f t="shared" si="65"/>
        <v>0</v>
      </c>
      <c r="F619" s="21">
        <f t="shared" si="66"/>
        <v>0</v>
      </c>
      <c r="G619" s="21">
        <f t="shared" si="66"/>
        <v>0</v>
      </c>
      <c r="H619" s="21">
        <f t="shared" si="66"/>
        <v>0</v>
      </c>
      <c r="I619" s="21">
        <f t="shared" si="66"/>
        <v>0</v>
      </c>
      <c r="J619" s="37"/>
      <c r="K619" s="48"/>
    </row>
    <row r="620" spans="1:11" ht="14.25" customHeight="1" outlineLevel="1">
      <c r="A620" s="36"/>
      <c r="B620" s="65"/>
      <c r="C620" s="48"/>
      <c r="D620" s="24">
        <v>2020</v>
      </c>
      <c r="E620" s="23">
        <f t="shared" si="65"/>
        <v>0</v>
      </c>
      <c r="F620" s="21">
        <f t="shared" si="66"/>
        <v>0</v>
      </c>
      <c r="G620" s="21">
        <f t="shared" si="66"/>
        <v>0</v>
      </c>
      <c r="H620" s="21">
        <f t="shared" si="66"/>
        <v>0</v>
      </c>
      <c r="I620" s="21">
        <f t="shared" si="66"/>
        <v>0</v>
      </c>
      <c r="J620" s="37"/>
      <c r="K620" s="48"/>
    </row>
    <row r="621" spans="1:11" outlineLevel="2">
      <c r="A621" s="36" t="s">
        <v>198</v>
      </c>
      <c r="B621" s="65" t="s">
        <v>399</v>
      </c>
      <c r="C621" s="48" t="s">
        <v>113</v>
      </c>
      <c r="D621" s="24" t="s">
        <v>32</v>
      </c>
      <c r="E621" s="23">
        <f t="shared" si="65"/>
        <v>0</v>
      </c>
      <c r="F621" s="21">
        <v>0</v>
      </c>
      <c r="G621" s="21">
        <v>0</v>
      </c>
      <c r="H621" s="21">
        <v>0</v>
      </c>
      <c r="I621" s="21">
        <v>0</v>
      </c>
      <c r="J621" s="37" t="s">
        <v>546</v>
      </c>
      <c r="K621" s="48" t="s">
        <v>102</v>
      </c>
    </row>
    <row r="622" spans="1:11" ht="14.25" customHeight="1" outlineLevel="2">
      <c r="A622" s="36"/>
      <c r="B622" s="65"/>
      <c r="C622" s="48"/>
      <c r="D622" s="24">
        <v>2018</v>
      </c>
      <c r="E622" s="23">
        <f t="shared" si="65"/>
        <v>0</v>
      </c>
      <c r="F622" s="21">
        <v>0</v>
      </c>
      <c r="G622" s="21">
        <v>0</v>
      </c>
      <c r="H622" s="21">
        <v>0</v>
      </c>
      <c r="I622" s="21">
        <v>0</v>
      </c>
      <c r="J622" s="37"/>
      <c r="K622" s="79"/>
    </row>
    <row r="623" spans="1:11" ht="14.25" customHeight="1" outlineLevel="2">
      <c r="A623" s="36"/>
      <c r="B623" s="65"/>
      <c r="C623" s="48"/>
      <c r="D623" s="24">
        <v>2019</v>
      </c>
      <c r="E623" s="23">
        <f>SUM(F623:I623)</f>
        <v>0</v>
      </c>
      <c r="F623" s="21">
        <v>0</v>
      </c>
      <c r="G623" s="21">
        <v>0</v>
      </c>
      <c r="H623" s="21">
        <v>0</v>
      </c>
      <c r="I623" s="21">
        <v>0</v>
      </c>
      <c r="J623" s="37"/>
      <c r="K623" s="79"/>
    </row>
    <row r="624" spans="1:11" ht="27" customHeight="1" outlineLevel="2">
      <c r="A624" s="36"/>
      <c r="B624" s="65"/>
      <c r="C624" s="48"/>
      <c r="D624" s="24">
        <v>2020</v>
      </c>
      <c r="E624" s="23">
        <f>SUM(F624:I624)</f>
        <v>0</v>
      </c>
      <c r="F624" s="21">
        <v>0</v>
      </c>
      <c r="G624" s="21">
        <v>0</v>
      </c>
      <c r="H624" s="21">
        <v>0</v>
      </c>
      <c r="I624" s="21">
        <v>0</v>
      </c>
      <c r="J624" s="37"/>
      <c r="K624" s="79"/>
    </row>
    <row r="625" spans="1:11" ht="15" customHeight="1" outlineLevel="2">
      <c r="A625" s="36" t="s">
        <v>197</v>
      </c>
      <c r="B625" s="65" t="s">
        <v>189</v>
      </c>
      <c r="C625" s="48" t="s">
        <v>137</v>
      </c>
      <c r="D625" s="24" t="s">
        <v>32</v>
      </c>
      <c r="E625" s="23">
        <f t="shared" si="65"/>
        <v>0</v>
      </c>
      <c r="F625" s="21">
        <v>0</v>
      </c>
      <c r="G625" s="21">
        <v>0</v>
      </c>
      <c r="H625" s="21">
        <v>0</v>
      </c>
      <c r="I625" s="21">
        <v>0</v>
      </c>
      <c r="J625" s="37" t="s">
        <v>435</v>
      </c>
      <c r="K625" s="48" t="s">
        <v>102</v>
      </c>
    </row>
    <row r="626" spans="1:11" ht="13.5" customHeight="1" outlineLevel="2">
      <c r="A626" s="36"/>
      <c r="B626" s="65"/>
      <c r="C626" s="48"/>
      <c r="D626" s="24">
        <v>2018</v>
      </c>
      <c r="E626" s="23">
        <f t="shared" si="65"/>
        <v>0</v>
      </c>
      <c r="F626" s="21">
        <v>0</v>
      </c>
      <c r="G626" s="21">
        <v>0</v>
      </c>
      <c r="H626" s="21">
        <v>0</v>
      </c>
      <c r="I626" s="21">
        <v>0</v>
      </c>
      <c r="J626" s="37"/>
      <c r="K626" s="79"/>
    </row>
    <row r="627" spans="1:11" ht="13.5" customHeight="1" outlineLevel="2">
      <c r="A627" s="36"/>
      <c r="B627" s="65"/>
      <c r="C627" s="48"/>
      <c r="D627" s="24">
        <v>2019</v>
      </c>
      <c r="E627" s="23">
        <f t="shared" ref="E627:E654" si="67">SUM(F627:I627)</f>
        <v>0</v>
      </c>
      <c r="F627" s="21">
        <v>0</v>
      </c>
      <c r="G627" s="21">
        <v>0</v>
      </c>
      <c r="H627" s="21">
        <v>0</v>
      </c>
      <c r="I627" s="21">
        <v>0</v>
      </c>
      <c r="J627" s="37"/>
      <c r="K627" s="79"/>
    </row>
    <row r="628" spans="1:11" ht="28.5" customHeight="1" outlineLevel="2">
      <c r="A628" s="36"/>
      <c r="B628" s="65"/>
      <c r="C628" s="48"/>
      <c r="D628" s="24">
        <v>2020</v>
      </c>
      <c r="E628" s="23">
        <f t="shared" si="67"/>
        <v>0</v>
      </c>
      <c r="F628" s="21">
        <v>0</v>
      </c>
      <c r="G628" s="21">
        <v>0</v>
      </c>
      <c r="H628" s="21">
        <v>0</v>
      </c>
      <c r="I628" s="21">
        <v>0</v>
      </c>
      <c r="J628" s="37"/>
      <c r="K628" s="79"/>
    </row>
    <row r="629" spans="1:11" ht="12" customHeight="1" outlineLevel="2">
      <c r="A629" s="36" t="s">
        <v>405</v>
      </c>
      <c r="B629" s="65" t="s">
        <v>187</v>
      </c>
      <c r="C629" s="48" t="s">
        <v>113</v>
      </c>
      <c r="D629" s="24" t="s">
        <v>32</v>
      </c>
      <c r="E629" s="23">
        <f t="shared" si="67"/>
        <v>0</v>
      </c>
      <c r="F629" s="21">
        <v>0</v>
      </c>
      <c r="G629" s="21">
        <v>0</v>
      </c>
      <c r="H629" s="21">
        <v>0</v>
      </c>
      <c r="I629" s="21">
        <v>0</v>
      </c>
      <c r="J629" s="37" t="s">
        <v>394</v>
      </c>
      <c r="K629" s="48" t="s">
        <v>102</v>
      </c>
    </row>
    <row r="630" spans="1:11" ht="12" customHeight="1" outlineLevel="2">
      <c r="A630" s="36"/>
      <c r="B630" s="65"/>
      <c r="C630" s="48"/>
      <c r="D630" s="24">
        <v>2018</v>
      </c>
      <c r="E630" s="23">
        <f t="shared" si="67"/>
        <v>0</v>
      </c>
      <c r="F630" s="21">
        <v>0</v>
      </c>
      <c r="G630" s="21">
        <v>0</v>
      </c>
      <c r="H630" s="21">
        <v>0</v>
      </c>
      <c r="I630" s="21">
        <v>0</v>
      </c>
      <c r="J630" s="37"/>
      <c r="K630" s="79"/>
    </row>
    <row r="631" spans="1:11" ht="12" customHeight="1" outlineLevel="2">
      <c r="A631" s="36"/>
      <c r="B631" s="65"/>
      <c r="C631" s="48"/>
      <c r="D631" s="24">
        <v>2019</v>
      </c>
      <c r="E631" s="23">
        <f t="shared" si="67"/>
        <v>0</v>
      </c>
      <c r="F631" s="21">
        <v>0</v>
      </c>
      <c r="G631" s="21">
        <v>0</v>
      </c>
      <c r="H631" s="21">
        <v>0</v>
      </c>
      <c r="I631" s="21">
        <v>0</v>
      </c>
      <c r="J631" s="37"/>
      <c r="K631" s="79"/>
    </row>
    <row r="632" spans="1:11" ht="12" customHeight="1" outlineLevel="2">
      <c r="A632" s="36"/>
      <c r="B632" s="65"/>
      <c r="C632" s="48"/>
      <c r="D632" s="24">
        <v>2020</v>
      </c>
      <c r="E632" s="23">
        <f t="shared" si="67"/>
        <v>0</v>
      </c>
      <c r="F632" s="21">
        <v>0</v>
      </c>
      <c r="G632" s="21">
        <v>0</v>
      </c>
      <c r="H632" s="21">
        <v>0</v>
      </c>
      <c r="I632" s="21">
        <v>0</v>
      </c>
      <c r="J632" s="37"/>
      <c r="K632" s="79"/>
    </row>
    <row r="633" spans="1:11" ht="13.5" customHeight="1" outlineLevel="1">
      <c r="A633" s="36" t="s">
        <v>23</v>
      </c>
      <c r="B633" s="65" t="s">
        <v>186</v>
      </c>
      <c r="C633" s="48" t="s">
        <v>113</v>
      </c>
      <c r="D633" s="24" t="s">
        <v>32</v>
      </c>
      <c r="E633" s="23">
        <f t="shared" si="67"/>
        <v>0</v>
      </c>
      <c r="F633" s="21">
        <v>0</v>
      </c>
      <c r="G633" s="21">
        <v>0</v>
      </c>
      <c r="H633" s="21">
        <v>0</v>
      </c>
      <c r="I633" s="21">
        <v>0</v>
      </c>
      <c r="J633" s="37" t="s">
        <v>185</v>
      </c>
      <c r="K633" s="48" t="s">
        <v>102</v>
      </c>
    </row>
    <row r="634" spans="1:11" ht="13.5" customHeight="1" outlineLevel="1">
      <c r="A634" s="36"/>
      <c r="B634" s="65"/>
      <c r="C634" s="48"/>
      <c r="D634" s="24">
        <v>2018</v>
      </c>
      <c r="E634" s="23">
        <f t="shared" si="67"/>
        <v>0</v>
      </c>
      <c r="F634" s="21">
        <f>F642+F646</f>
        <v>0</v>
      </c>
      <c r="G634" s="21">
        <f t="shared" ref="G634:I634" si="68">G642+G646</f>
        <v>0</v>
      </c>
      <c r="H634" s="21">
        <f t="shared" si="68"/>
        <v>0</v>
      </c>
      <c r="I634" s="21">
        <f t="shared" si="68"/>
        <v>0</v>
      </c>
      <c r="J634" s="37"/>
      <c r="K634" s="48"/>
    </row>
    <row r="635" spans="1:11" ht="13.5" customHeight="1" outlineLevel="1">
      <c r="A635" s="36"/>
      <c r="B635" s="65"/>
      <c r="C635" s="48"/>
      <c r="D635" s="24">
        <v>2019</v>
      </c>
      <c r="E635" s="23">
        <f>SUM(F635:I635)</f>
        <v>0</v>
      </c>
      <c r="F635" s="21">
        <f t="shared" ref="F635:I636" si="69">F643+F647</f>
        <v>0</v>
      </c>
      <c r="G635" s="21">
        <f t="shared" si="69"/>
        <v>0</v>
      </c>
      <c r="H635" s="21">
        <f t="shared" si="69"/>
        <v>0</v>
      </c>
      <c r="I635" s="21">
        <f t="shared" si="69"/>
        <v>0</v>
      </c>
      <c r="J635" s="37"/>
      <c r="K635" s="48"/>
    </row>
    <row r="636" spans="1:11" ht="20.25" customHeight="1" outlineLevel="1">
      <c r="A636" s="36"/>
      <c r="B636" s="65"/>
      <c r="C636" s="48"/>
      <c r="D636" s="24">
        <v>2020</v>
      </c>
      <c r="E636" s="23">
        <f>SUM(F636:I636)</f>
        <v>0</v>
      </c>
      <c r="F636" s="21">
        <f t="shared" si="69"/>
        <v>0</v>
      </c>
      <c r="G636" s="21">
        <f t="shared" si="69"/>
        <v>0</v>
      </c>
      <c r="H636" s="21">
        <f t="shared" si="69"/>
        <v>0</v>
      </c>
      <c r="I636" s="21">
        <f t="shared" si="69"/>
        <v>0</v>
      </c>
      <c r="J636" s="37"/>
      <c r="K636" s="48"/>
    </row>
    <row r="637" spans="1:11" ht="13.5" customHeight="1" outlineLevel="2">
      <c r="A637" s="36" t="s">
        <v>196</v>
      </c>
      <c r="B637" s="65" t="s">
        <v>183</v>
      </c>
      <c r="C637" s="48" t="s">
        <v>182</v>
      </c>
      <c r="D637" s="24" t="s">
        <v>32</v>
      </c>
      <c r="E637" s="23">
        <f t="shared" si="67"/>
        <v>0</v>
      </c>
      <c r="F637" s="21">
        <v>0</v>
      </c>
      <c r="G637" s="21">
        <v>0</v>
      </c>
      <c r="H637" s="21">
        <v>0</v>
      </c>
      <c r="I637" s="21">
        <v>0</v>
      </c>
      <c r="J637" s="37" t="s">
        <v>181</v>
      </c>
      <c r="K637" s="48" t="s">
        <v>102</v>
      </c>
    </row>
    <row r="638" spans="1:11" ht="13.5" customHeight="1" outlineLevel="2">
      <c r="A638" s="36"/>
      <c r="B638" s="65"/>
      <c r="C638" s="48"/>
      <c r="D638" s="24">
        <v>2018</v>
      </c>
      <c r="E638" s="23">
        <f t="shared" si="67"/>
        <v>0</v>
      </c>
      <c r="F638" s="21">
        <v>0</v>
      </c>
      <c r="G638" s="21">
        <v>0</v>
      </c>
      <c r="H638" s="21">
        <v>0</v>
      </c>
      <c r="I638" s="21">
        <v>0</v>
      </c>
      <c r="J638" s="37"/>
      <c r="K638" s="48"/>
    </row>
    <row r="639" spans="1:11" ht="13.5" customHeight="1" outlineLevel="2">
      <c r="A639" s="36"/>
      <c r="B639" s="65"/>
      <c r="C639" s="48"/>
      <c r="D639" s="24">
        <v>2019</v>
      </c>
      <c r="E639" s="23">
        <f>SUM(F639:I639)</f>
        <v>0</v>
      </c>
      <c r="F639" s="21">
        <v>0</v>
      </c>
      <c r="G639" s="21">
        <v>0</v>
      </c>
      <c r="H639" s="21">
        <v>0</v>
      </c>
      <c r="I639" s="21">
        <v>0</v>
      </c>
      <c r="J639" s="37"/>
      <c r="K639" s="48"/>
    </row>
    <row r="640" spans="1:11" ht="13.5" customHeight="1" outlineLevel="2">
      <c r="A640" s="36"/>
      <c r="B640" s="65"/>
      <c r="C640" s="48"/>
      <c r="D640" s="24">
        <v>2020</v>
      </c>
      <c r="E640" s="23">
        <f>SUM(F640:I640)</f>
        <v>0</v>
      </c>
      <c r="F640" s="21">
        <v>0</v>
      </c>
      <c r="G640" s="21">
        <v>0</v>
      </c>
      <c r="H640" s="21">
        <v>0</v>
      </c>
      <c r="I640" s="21">
        <v>0</v>
      </c>
      <c r="J640" s="37"/>
      <c r="K640" s="48"/>
    </row>
    <row r="641" spans="1:11" ht="12" customHeight="1" outlineLevel="2">
      <c r="A641" s="36" t="s">
        <v>195</v>
      </c>
      <c r="B641" s="65" t="s">
        <v>634</v>
      </c>
      <c r="C641" s="48" t="s">
        <v>113</v>
      </c>
      <c r="D641" s="24" t="s">
        <v>32</v>
      </c>
      <c r="E641" s="23">
        <f t="shared" ref="E641:E644" si="70">SUM(F641:I641)</f>
        <v>0</v>
      </c>
      <c r="F641" s="21">
        <v>0</v>
      </c>
      <c r="G641" s="21">
        <v>0</v>
      </c>
      <c r="H641" s="21">
        <v>0</v>
      </c>
      <c r="I641" s="21">
        <v>0</v>
      </c>
      <c r="J641" s="37" t="s">
        <v>635</v>
      </c>
      <c r="K641" s="48" t="s">
        <v>102</v>
      </c>
    </row>
    <row r="642" spans="1:11" ht="12" customHeight="1" outlineLevel="2">
      <c r="A642" s="36"/>
      <c r="B642" s="65"/>
      <c r="C642" s="48"/>
      <c r="D642" s="24">
        <v>2018</v>
      </c>
      <c r="E642" s="23">
        <f t="shared" si="70"/>
        <v>0</v>
      </c>
      <c r="F642" s="21">
        <v>0</v>
      </c>
      <c r="G642" s="21">
        <v>0</v>
      </c>
      <c r="H642" s="21">
        <v>0</v>
      </c>
      <c r="I642" s="21">
        <v>0</v>
      </c>
      <c r="J642" s="37"/>
      <c r="K642" s="48"/>
    </row>
    <row r="643" spans="1:11" ht="12" customHeight="1" outlineLevel="2">
      <c r="A643" s="36"/>
      <c r="B643" s="65"/>
      <c r="C643" s="48"/>
      <c r="D643" s="24">
        <v>2019</v>
      </c>
      <c r="E643" s="23">
        <f t="shared" si="70"/>
        <v>0</v>
      </c>
      <c r="F643" s="21">
        <v>0</v>
      </c>
      <c r="G643" s="21">
        <v>0</v>
      </c>
      <c r="H643" s="21">
        <v>0</v>
      </c>
      <c r="I643" s="21">
        <v>0</v>
      </c>
      <c r="J643" s="37"/>
      <c r="K643" s="48"/>
    </row>
    <row r="644" spans="1:11" ht="12" customHeight="1" outlineLevel="2">
      <c r="A644" s="36"/>
      <c r="B644" s="65"/>
      <c r="C644" s="48"/>
      <c r="D644" s="24">
        <v>2020</v>
      </c>
      <c r="E644" s="23">
        <f t="shared" si="70"/>
        <v>0</v>
      </c>
      <c r="F644" s="21">
        <v>0</v>
      </c>
      <c r="G644" s="21">
        <v>0</v>
      </c>
      <c r="H644" s="21">
        <v>0</v>
      </c>
      <c r="I644" s="21">
        <v>0</v>
      </c>
      <c r="J644" s="37"/>
      <c r="K644" s="48"/>
    </row>
    <row r="645" spans="1:11" ht="14.25" customHeight="1" outlineLevel="2">
      <c r="A645" s="36" t="s">
        <v>194</v>
      </c>
      <c r="B645" s="65" t="s">
        <v>636</v>
      </c>
      <c r="C645" s="48" t="s">
        <v>113</v>
      </c>
      <c r="D645" s="24" t="s">
        <v>32</v>
      </c>
      <c r="E645" s="23">
        <f t="shared" si="67"/>
        <v>0</v>
      </c>
      <c r="F645" s="21">
        <v>0</v>
      </c>
      <c r="G645" s="21">
        <v>0</v>
      </c>
      <c r="H645" s="21">
        <v>0</v>
      </c>
      <c r="I645" s="21">
        <v>0</v>
      </c>
      <c r="J645" s="37" t="s">
        <v>139</v>
      </c>
      <c r="K645" s="48" t="s">
        <v>102</v>
      </c>
    </row>
    <row r="646" spans="1:11" ht="12.75" customHeight="1" outlineLevel="2">
      <c r="A646" s="36"/>
      <c r="B646" s="65"/>
      <c r="C646" s="48"/>
      <c r="D646" s="24">
        <v>2018</v>
      </c>
      <c r="E646" s="23">
        <f t="shared" si="67"/>
        <v>0</v>
      </c>
      <c r="F646" s="21">
        <v>0</v>
      </c>
      <c r="G646" s="21">
        <v>0</v>
      </c>
      <c r="H646" s="21">
        <v>0</v>
      </c>
      <c r="I646" s="21">
        <v>0</v>
      </c>
      <c r="J646" s="37"/>
      <c r="K646" s="48"/>
    </row>
    <row r="647" spans="1:11" ht="12.75" customHeight="1" outlineLevel="2">
      <c r="A647" s="36"/>
      <c r="B647" s="65"/>
      <c r="C647" s="48"/>
      <c r="D647" s="24">
        <v>2019</v>
      </c>
      <c r="E647" s="23">
        <f t="shared" si="67"/>
        <v>0</v>
      </c>
      <c r="F647" s="21">
        <v>0</v>
      </c>
      <c r="G647" s="21">
        <v>0</v>
      </c>
      <c r="H647" s="21">
        <v>0</v>
      </c>
      <c r="I647" s="21">
        <v>0</v>
      </c>
      <c r="J647" s="37"/>
      <c r="K647" s="48"/>
    </row>
    <row r="648" spans="1:11" ht="18" customHeight="1" outlineLevel="2">
      <c r="A648" s="36"/>
      <c r="B648" s="65"/>
      <c r="C648" s="48"/>
      <c r="D648" s="24">
        <v>2020</v>
      </c>
      <c r="E648" s="23">
        <f t="shared" si="67"/>
        <v>0</v>
      </c>
      <c r="F648" s="21">
        <v>0</v>
      </c>
      <c r="G648" s="21">
        <v>0</v>
      </c>
      <c r="H648" s="21">
        <v>0</v>
      </c>
      <c r="I648" s="21">
        <v>0</v>
      </c>
      <c r="J648" s="37"/>
      <c r="K648" s="48"/>
    </row>
    <row r="649" spans="1:11" ht="14.25" customHeight="1" outlineLevel="1">
      <c r="A649" s="36" t="s">
        <v>7</v>
      </c>
      <c r="B649" s="65" t="s">
        <v>179</v>
      </c>
      <c r="C649" s="48" t="s">
        <v>113</v>
      </c>
      <c r="D649" s="24" t="s">
        <v>32</v>
      </c>
      <c r="E649" s="23">
        <f t="shared" si="67"/>
        <v>0</v>
      </c>
      <c r="F649" s="21">
        <v>0</v>
      </c>
      <c r="G649" s="21">
        <v>0</v>
      </c>
      <c r="H649" s="21">
        <v>0</v>
      </c>
      <c r="I649" s="21">
        <v>0</v>
      </c>
      <c r="J649" s="37" t="s">
        <v>178</v>
      </c>
      <c r="K649" s="48" t="s">
        <v>102</v>
      </c>
    </row>
    <row r="650" spans="1:11" ht="14.25" customHeight="1" outlineLevel="1">
      <c r="A650" s="36"/>
      <c r="B650" s="65"/>
      <c r="C650" s="48"/>
      <c r="D650" s="24">
        <v>2018</v>
      </c>
      <c r="E650" s="23">
        <f t="shared" si="67"/>
        <v>0</v>
      </c>
      <c r="F650" s="21">
        <f t="shared" ref="F650:I652" si="71">F654+F658+F662+F666</f>
        <v>0</v>
      </c>
      <c r="G650" s="21">
        <f t="shared" si="71"/>
        <v>0</v>
      </c>
      <c r="H650" s="21">
        <f t="shared" si="71"/>
        <v>0</v>
      </c>
      <c r="I650" s="21">
        <f t="shared" si="71"/>
        <v>0</v>
      </c>
      <c r="J650" s="37"/>
      <c r="K650" s="48"/>
    </row>
    <row r="651" spans="1:11" ht="14.25" customHeight="1" outlineLevel="1">
      <c r="A651" s="36"/>
      <c r="B651" s="65"/>
      <c r="C651" s="48"/>
      <c r="D651" s="24">
        <v>2019</v>
      </c>
      <c r="E651" s="23">
        <f>SUM(F651:I651)</f>
        <v>0</v>
      </c>
      <c r="F651" s="21">
        <f t="shared" si="71"/>
        <v>0</v>
      </c>
      <c r="G651" s="21">
        <f t="shared" si="71"/>
        <v>0</v>
      </c>
      <c r="H651" s="21">
        <f t="shared" si="71"/>
        <v>0</v>
      </c>
      <c r="I651" s="21">
        <f t="shared" si="71"/>
        <v>0</v>
      </c>
      <c r="J651" s="37"/>
      <c r="K651" s="48"/>
    </row>
    <row r="652" spans="1:11" ht="14.25" customHeight="1" outlineLevel="1">
      <c r="A652" s="36"/>
      <c r="B652" s="65"/>
      <c r="C652" s="48"/>
      <c r="D652" s="24">
        <v>2020</v>
      </c>
      <c r="E652" s="23">
        <f>SUM(F652:I652)</f>
        <v>0</v>
      </c>
      <c r="F652" s="21">
        <f t="shared" si="71"/>
        <v>0</v>
      </c>
      <c r="G652" s="21">
        <f t="shared" si="71"/>
        <v>0</v>
      </c>
      <c r="H652" s="21">
        <f t="shared" si="71"/>
        <v>0</v>
      </c>
      <c r="I652" s="21">
        <f t="shared" si="71"/>
        <v>0</v>
      </c>
      <c r="J652" s="37"/>
      <c r="K652" s="48"/>
    </row>
    <row r="653" spans="1:11" ht="15" customHeight="1" outlineLevel="2">
      <c r="A653" s="36" t="s">
        <v>192</v>
      </c>
      <c r="B653" s="65" t="s">
        <v>176</v>
      </c>
      <c r="C653" s="48" t="s">
        <v>113</v>
      </c>
      <c r="D653" s="24" t="s">
        <v>32</v>
      </c>
      <c r="E653" s="23">
        <f t="shared" si="67"/>
        <v>0</v>
      </c>
      <c r="F653" s="21">
        <v>0</v>
      </c>
      <c r="G653" s="21">
        <v>0</v>
      </c>
      <c r="H653" s="21">
        <v>0</v>
      </c>
      <c r="I653" s="21">
        <v>0</v>
      </c>
      <c r="J653" s="37" t="s">
        <v>175</v>
      </c>
      <c r="K653" s="48" t="s">
        <v>102</v>
      </c>
    </row>
    <row r="654" spans="1:11" ht="14.45" customHeight="1" outlineLevel="2">
      <c r="A654" s="36"/>
      <c r="B654" s="65"/>
      <c r="C654" s="48"/>
      <c r="D654" s="24">
        <v>2018</v>
      </c>
      <c r="E654" s="23">
        <f t="shared" si="67"/>
        <v>0</v>
      </c>
      <c r="F654" s="21">
        <v>0</v>
      </c>
      <c r="G654" s="21">
        <v>0</v>
      </c>
      <c r="H654" s="21">
        <v>0</v>
      </c>
      <c r="I654" s="21">
        <v>0</v>
      </c>
      <c r="J654" s="37"/>
      <c r="K654" s="48"/>
    </row>
    <row r="655" spans="1:11" ht="14.45" customHeight="1" outlineLevel="2">
      <c r="A655" s="36"/>
      <c r="B655" s="65"/>
      <c r="C655" s="48"/>
      <c r="D655" s="24">
        <v>2019</v>
      </c>
      <c r="E655" s="23">
        <f>SUM(F655:I655)</f>
        <v>0</v>
      </c>
      <c r="F655" s="21">
        <v>0</v>
      </c>
      <c r="G655" s="21">
        <v>0</v>
      </c>
      <c r="H655" s="21">
        <v>0</v>
      </c>
      <c r="I655" s="21">
        <v>0</v>
      </c>
      <c r="J655" s="37"/>
      <c r="K655" s="48"/>
    </row>
    <row r="656" spans="1:11" ht="14.45" customHeight="1" outlineLevel="2">
      <c r="A656" s="36"/>
      <c r="B656" s="65"/>
      <c r="C656" s="48"/>
      <c r="D656" s="24">
        <v>2020</v>
      </c>
      <c r="E656" s="23">
        <f>SUM(F656:I656)</f>
        <v>0</v>
      </c>
      <c r="F656" s="21">
        <v>0</v>
      </c>
      <c r="G656" s="21">
        <v>0</v>
      </c>
      <c r="H656" s="21">
        <v>0</v>
      </c>
      <c r="I656" s="21">
        <v>0</v>
      </c>
      <c r="J656" s="37"/>
      <c r="K656" s="48"/>
    </row>
    <row r="657" spans="1:11" ht="12.75" customHeight="1" outlineLevel="2">
      <c r="A657" s="36" t="s">
        <v>191</v>
      </c>
      <c r="B657" s="65" t="s">
        <v>173</v>
      </c>
      <c r="C657" s="48" t="s">
        <v>113</v>
      </c>
      <c r="D657" s="24" t="s">
        <v>32</v>
      </c>
      <c r="E657" s="23">
        <f t="shared" ref="E657:E686" si="72">SUM(F657:I657)</f>
        <v>0</v>
      </c>
      <c r="F657" s="21">
        <v>0</v>
      </c>
      <c r="G657" s="21">
        <v>0</v>
      </c>
      <c r="H657" s="21">
        <v>0</v>
      </c>
      <c r="I657" s="21">
        <v>0</v>
      </c>
      <c r="J657" s="37" t="s">
        <v>484</v>
      </c>
      <c r="K657" s="48" t="s">
        <v>102</v>
      </c>
    </row>
    <row r="658" spans="1:11" ht="12.75" customHeight="1" outlineLevel="2">
      <c r="A658" s="36"/>
      <c r="B658" s="65"/>
      <c r="C658" s="48"/>
      <c r="D658" s="24">
        <v>2018</v>
      </c>
      <c r="E658" s="23">
        <f t="shared" si="72"/>
        <v>0</v>
      </c>
      <c r="F658" s="21">
        <v>0</v>
      </c>
      <c r="G658" s="21">
        <v>0</v>
      </c>
      <c r="H658" s="21">
        <v>0</v>
      </c>
      <c r="I658" s="21">
        <v>0</v>
      </c>
      <c r="J658" s="37"/>
      <c r="K658" s="48"/>
    </row>
    <row r="659" spans="1:11" ht="12.75" customHeight="1" outlineLevel="2">
      <c r="A659" s="36"/>
      <c r="B659" s="65"/>
      <c r="C659" s="48"/>
      <c r="D659" s="24">
        <v>2019</v>
      </c>
      <c r="E659" s="23">
        <f t="shared" si="72"/>
        <v>0</v>
      </c>
      <c r="F659" s="21">
        <v>0</v>
      </c>
      <c r="G659" s="21">
        <v>0</v>
      </c>
      <c r="H659" s="21">
        <v>0</v>
      </c>
      <c r="I659" s="21">
        <v>0</v>
      </c>
      <c r="J659" s="37"/>
      <c r="K659" s="48"/>
    </row>
    <row r="660" spans="1:11" ht="36" customHeight="1" outlineLevel="2">
      <c r="A660" s="36"/>
      <c r="B660" s="65"/>
      <c r="C660" s="48"/>
      <c r="D660" s="24">
        <v>2020</v>
      </c>
      <c r="E660" s="23">
        <f t="shared" si="72"/>
        <v>0</v>
      </c>
      <c r="F660" s="21">
        <v>0</v>
      </c>
      <c r="G660" s="21">
        <v>0</v>
      </c>
      <c r="H660" s="21">
        <v>0</v>
      </c>
      <c r="I660" s="21">
        <v>0</v>
      </c>
      <c r="J660" s="37"/>
      <c r="K660" s="48"/>
    </row>
    <row r="661" spans="1:11" ht="12.75" customHeight="1" outlineLevel="2">
      <c r="A661" s="36" t="s">
        <v>190</v>
      </c>
      <c r="B661" s="65" t="s">
        <v>171</v>
      </c>
      <c r="C661" s="48" t="s">
        <v>113</v>
      </c>
      <c r="D661" s="24" t="s">
        <v>32</v>
      </c>
      <c r="E661" s="23">
        <f t="shared" si="72"/>
        <v>0</v>
      </c>
      <c r="F661" s="21">
        <v>0</v>
      </c>
      <c r="G661" s="21">
        <v>0</v>
      </c>
      <c r="H661" s="21">
        <v>0</v>
      </c>
      <c r="I661" s="21">
        <v>0</v>
      </c>
      <c r="J661" s="37" t="s">
        <v>170</v>
      </c>
      <c r="K661" s="48" t="s">
        <v>102</v>
      </c>
    </row>
    <row r="662" spans="1:11" ht="13.5" customHeight="1" outlineLevel="2">
      <c r="A662" s="36"/>
      <c r="B662" s="65"/>
      <c r="C662" s="48"/>
      <c r="D662" s="24">
        <v>2018</v>
      </c>
      <c r="E662" s="23">
        <f t="shared" si="72"/>
        <v>0</v>
      </c>
      <c r="F662" s="21">
        <v>0</v>
      </c>
      <c r="G662" s="21">
        <v>0</v>
      </c>
      <c r="H662" s="21">
        <v>0</v>
      </c>
      <c r="I662" s="21">
        <v>0</v>
      </c>
      <c r="J662" s="37"/>
      <c r="K662" s="48"/>
    </row>
    <row r="663" spans="1:11" ht="13.5" customHeight="1" outlineLevel="2">
      <c r="A663" s="36"/>
      <c r="B663" s="65"/>
      <c r="C663" s="48"/>
      <c r="D663" s="24">
        <v>2019</v>
      </c>
      <c r="E663" s="23">
        <f t="shared" si="72"/>
        <v>0</v>
      </c>
      <c r="F663" s="21">
        <v>0</v>
      </c>
      <c r="G663" s="21">
        <v>0</v>
      </c>
      <c r="H663" s="21">
        <v>0</v>
      </c>
      <c r="I663" s="21">
        <v>0</v>
      </c>
      <c r="J663" s="37"/>
      <c r="K663" s="48"/>
    </row>
    <row r="664" spans="1:11" ht="51" customHeight="1" outlineLevel="2">
      <c r="A664" s="36"/>
      <c r="B664" s="65"/>
      <c r="C664" s="48"/>
      <c r="D664" s="24">
        <v>2020</v>
      </c>
      <c r="E664" s="23">
        <f t="shared" si="72"/>
        <v>0</v>
      </c>
      <c r="F664" s="21">
        <v>0</v>
      </c>
      <c r="G664" s="21">
        <v>0</v>
      </c>
      <c r="H664" s="21">
        <v>0</v>
      </c>
      <c r="I664" s="21">
        <v>0</v>
      </c>
      <c r="J664" s="37"/>
      <c r="K664" s="48"/>
    </row>
    <row r="665" spans="1:11" ht="14.25" customHeight="1" outlineLevel="2">
      <c r="A665" s="36" t="s">
        <v>188</v>
      </c>
      <c r="B665" s="65" t="s">
        <v>385</v>
      </c>
      <c r="C665" s="48" t="s">
        <v>113</v>
      </c>
      <c r="D665" s="24" t="s">
        <v>32</v>
      </c>
      <c r="E665" s="23">
        <f t="shared" si="72"/>
        <v>0</v>
      </c>
      <c r="F665" s="21">
        <v>0</v>
      </c>
      <c r="G665" s="21">
        <v>0</v>
      </c>
      <c r="H665" s="21">
        <v>0</v>
      </c>
      <c r="I665" s="21">
        <v>0</v>
      </c>
      <c r="J665" s="44" t="s">
        <v>168</v>
      </c>
      <c r="K665" s="48" t="s">
        <v>102</v>
      </c>
    </row>
    <row r="666" spans="1:11" ht="14.25" customHeight="1" outlineLevel="2">
      <c r="A666" s="36"/>
      <c r="B666" s="65"/>
      <c r="C666" s="48"/>
      <c r="D666" s="24">
        <v>2018</v>
      </c>
      <c r="E666" s="23">
        <f t="shared" si="72"/>
        <v>0</v>
      </c>
      <c r="F666" s="21">
        <v>0</v>
      </c>
      <c r="G666" s="21">
        <v>0</v>
      </c>
      <c r="H666" s="21">
        <v>0</v>
      </c>
      <c r="I666" s="21">
        <v>0</v>
      </c>
      <c r="J666" s="45"/>
      <c r="K666" s="48"/>
    </row>
    <row r="667" spans="1:11" ht="14.25" customHeight="1" outlineLevel="2">
      <c r="A667" s="36"/>
      <c r="B667" s="65"/>
      <c r="C667" s="48"/>
      <c r="D667" s="24">
        <v>2019</v>
      </c>
      <c r="E667" s="23">
        <f t="shared" si="72"/>
        <v>0</v>
      </c>
      <c r="F667" s="21">
        <v>0</v>
      </c>
      <c r="G667" s="21">
        <v>0</v>
      </c>
      <c r="H667" s="21">
        <v>0</v>
      </c>
      <c r="I667" s="21">
        <v>0</v>
      </c>
      <c r="J667" s="45"/>
      <c r="K667" s="48"/>
    </row>
    <row r="668" spans="1:11" ht="14.25" customHeight="1" outlineLevel="2">
      <c r="A668" s="36"/>
      <c r="B668" s="65"/>
      <c r="C668" s="48"/>
      <c r="D668" s="24">
        <v>2020</v>
      </c>
      <c r="E668" s="23">
        <f t="shared" si="72"/>
        <v>0</v>
      </c>
      <c r="F668" s="21">
        <v>0</v>
      </c>
      <c r="G668" s="21">
        <v>0</v>
      </c>
      <c r="H668" s="21">
        <v>0</v>
      </c>
      <c r="I668" s="21">
        <v>0</v>
      </c>
      <c r="J668" s="46"/>
      <c r="K668" s="48"/>
    </row>
    <row r="669" spans="1:11" ht="14.25" customHeight="1" outlineLevel="2">
      <c r="A669" s="36" t="s">
        <v>485</v>
      </c>
      <c r="B669" s="65" t="s">
        <v>167</v>
      </c>
      <c r="C669" s="48" t="s">
        <v>113</v>
      </c>
      <c r="D669" s="24" t="s">
        <v>32</v>
      </c>
      <c r="E669" s="23">
        <f t="shared" si="72"/>
        <v>0</v>
      </c>
      <c r="F669" s="21">
        <v>0</v>
      </c>
      <c r="G669" s="21">
        <v>0</v>
      </c>
      <c r="H669" s="21">
        <v>0</v>
      </c>
      <c r="I669" s="21">
        <v>0</v>
      </c>
      <c r="J669" s="37" t="s">
        <v>398</v>
      </c>
      <c r="K669" s="48" t="s">
        <v>102</v>
      </c>
    </row>
    <row r="670" spans="1:11" ht="14.25" customHeight="1" outlineLevel="2">
      <c r="A670" s="36"/>
      <c r="B670" s="65"/>
      <c r="C670" s="48"/>
      <c r="D670" s="24">
        <v>2018</v>
      </c>
      <c r="E670" s="23">
        <f t="shared" si="72"/>
        <v>0</v>
      </c>
      <c r="F670" s="21">
        <v>0</v>
      </c>
      <c r="G670" s="21">
        <v>0</v>
      </c>
      <c r="H670" s="21">
        <v>0</v>
      </c>
      <c r="I670" s="21">
        <v>0</v>
      </c>
      <c r="J670" s="37"/>
      <c r="K670" s="48"/>
    </row>
    <row r="671" spans="1:11" ht="14.25" customHeight="1" outlineLevel="2">
      <c r="A671" s="36"/>
      <c r="B671" s="65"/>
      <c r="C671" s="48"/>
      <c r="D671" s="24">
        <v>2019</v>
      </c>
      <c r="E671" s="23">
        <f t="shared" si="72"/>
        <v>0</v>
      </c>
      <c r="F671" s="21">
        <v>0</v>
      </c>
      <c r="G671" s="21">
        <v>0</v>
      </c>
      <c r="H671" s="21">
        <v>0</v>
      </c>
      <c r="I671" s="21">
        <v>0</v>
      </c>
      <c r="J671" s="37"/>
      <c r="K671" s="48"/>
    </row>
    <row r="672" spans="1:11" ht="17.25" customHeight="1" outlineLevel="2">
      <c r="A672" s="36"/>
      <c r="B672" s="65"/>
      <c r="C672" s="48"/>
      <c r="D672" s="24">
        <v>2020</v>
      </c>
      <c r="E672" s="23">
        <f t="shared" si="72"/>
        <v>0</v>
      </c>
      <c r="F672" s="21">
        <v>0</v>
      </c>
      <c r="G672" s="21">
        <v>0</v>
      </c>
      <c r="H672" s="21">
        <v>0</v>
      </c>
      <c r="I672" s="21">
        <v>0</v>
      </c>
      <c r="J672" s="37"/>
      <c r="K672" s="48"/>
    </row>
    <row r="673" spans="1:11" ht="14.25" customHeight="1" outlineLevel="1">
      <c r="A673" s="36" t="s">
        <v>24</v>
      </c>
      <c r="B673" s="65" t="s">
        <v>440</v>
      </c>
      <c r="C673" s="48" t="s">
        <v>113</v>
      </c>
      <c r="D673" s="24" t="s">
        <v>32</v>
      </c>
      <c r="E673" s="23">
        <f t="shared" si="72"/>
        <v>0</v>
      </c>
      <c r="F673" s="21">
        <f>SUM(F674:F676)</f>
        <v>0</v>
      </c>
      <c r="G673" s="21">
        <f>SUM(G674:G676)</f>
        <v>0</v>
      </c>
      <c r="H673" s="21">
        <f>SUM(H674:H676)</f>
        <v>0</v>
      </c>
      <c r="I673" s="21">
        <f>SUM(I674:I676)</f>
        <v>0</v>
      </c>
      <c r="J673" s="95" t="s">
        <v>166</v>
      </c>
      <c r="K673" s="48" t="s">
        <v>571</v>
      </c>
    </row>
    <row r="674" spans="1:11" ht="14.25" customHeight="1" outlineLevel="1">
      <c r="A674" s="36"/>
      <c r="B674" s="65"/>
      <c r="C674" s="48"/>
      <c r="D674" s="24">
        <v>2018</v>
      </c>
      <c r="E674" s="23">
        <f t="shared" si="72"/>
        <v>0</v>
      </c>
      <c r="F674" s="21">
        <f>F678+F682</f>
        <v>0</v>
      </c>
      <c r="G674" s="21">
        <f>G678+G682</f>
        <v>0</v>
      </c>
      <c r="H674" s="21">
        <f>H678+H682</f>
        <v>0</v>
      </c>
      <c r="I674" s="21">
        <f>I678+I682</f>
        <v>0</v>
      </c>
      <c r="J674" s="96"/>
      <c r="K674" s="48"/>
    </row>
    <row r="675" spans="1:11" ht="14.25" customHeight="1" outlineLevel="1">
      <c r="A675" s="36"/>
      <c r="B675" s="65"/>
      <c r="C675" s="48"/>
      <c r="D675" s="24">
        <v>2019</v>
      </c>
      <c r="E675" s="23">
        <f t="shared" si="72"/>
        <v>0</v>
      </c>
      <c r="F675" s="21">
        <f t="shared" ref="F675:I676" si="73">F679+F683</f>
        <v>0</v>
      </c>
      <c r="G675" s="21">
        <f t="shared" si="73"/>
        <v>0</v>
      </c>
      <c r="H675" s="21">
        <f t="shared" si="73"/>
        <v>0</v>
      </c>
      <c r="I675" s="21">
        <f t="shared" si="73"/>
        <v>0</v>
      </c>
      <c r="J675" s="96"/>
      <c r="K675" s="48"/>
    </row>
    <row r="676" spans="1:11" ht="87.75" customHeight="1" outlineLevel="1">
      <c r="A676" s="36"/>
      <c r="B676" s="65"/>
      <c r="C676" s="48"/>
      <c r="D676" s="24">
        <v>2020</v>
      </c>
      <c r="E676" s="23">
        <f t="shared" si="72"/>
        <v>0</v>
      </c>
      <c r="F676" s="21">
        <f t="shared" si="73"/>
        <v>0</v>
      </c>
      <c r="G676" s="21">
        <f t="shared" si="73"/>
        <v>0</v>
      </c>
      <c r="H676" s="21">
        <f t="shared" si="73"/>
        <v>0</v>
      </c>
      <c r="I676" s="21">
        <f t="shared" si="73"/>
        <v>0</v>
      </c>
      <c r="J676" s="97"/>
      <c r="K676" s="48"/>
    </row>
    <row r="677" spans="1:11" ht="12.75" customHeight="1" outlineLevel="2">
      <c r="A677" s="36" t="s">
        <v>184</v>
      </c>
      <c r="B677" s="65" t="s">
        <v>164</v>
      </c>
      <c r="C677" s="48" t="s">
        <v>113</v>
      </c>
      <c r="D677" s="24" t="s">
        <v>32</v>
      </c>
      <c r="E677" s="23">
        <f t="shared" si="72"/>
        <v>0</v>
      </c>
      <c r="F677" s="21">
        <v>0</v>
      </c>
      <c r="G677" s="21">
        <v>0</v>
      </c>
      <c r="H677" s="21">
        <v>0</v>
      </c>
      <c r="I677" s="21">
        <v>0</v>
      </c>
      <c r="J677" s="37" t="s">
        <v>139</v>
      </c>
      <c r="K677" s="48" t="s">
        <v>571</v>
      </c>
    </row>
    <row r="678" spans="1:11" ht="12.75" customHeight="1" outlineLevel="2">
      <c r="A678" s="36"/>
      <c r="B678" s="65"/>
      <c r="C678" s="48"/>
      <c r="D678" s="24">
        <v>2018</v>
      </c>
      <c r="E678" s="23">
        <f t="shared" si="72"/>
        <v>0</v>
      </c>
      <c r="F678" s="21">
        <v>0</v>
      </c>
      <c r="G678" s="21">
        <v>0</v>
      </c>
      <c r="H678" s="21">
        <v>0</v>
      </c>
      <c r="I678" s="21">
        <v>0</v>
      </c>
      <c r="J678" s="37"/>
      <c r="K678" s="48"/>
    </row>
    <row r="679" spans="1:11" ht="12.75" customHeight="1" outlineLevel="2">
      <c r="A679" s="36"/>
      <c r="B679" s="65"/>
      <c r="C679" s="48"/>
      <c r="D679" s="24">
        <v>2019</v>
      </c>
      <c r="E679" s="23">
        <f t="shared" si="72"/>
        <v>0</v>
      </c>
      <c r="F679" s="21">
        <v>0</v>
      </c>
      <c r="G679" s="21">
        <v>0</v>
      </c>
      <c r="H679" s="21">
        <v>0</v>
      </c>
      <c r="I679" s="21">
        <v>0</v>
      </c>
      <c r="J679" s="37"/>
      <c r="K679" s="48"/>
    </row>
    <row r="680" spans="1:11" ht="12.75" customHeight="1" outlineLevel="2">
      <c r="A680" s="36"/>
      <c r="B680" s="65"/>
      <c r="C680" s="48"/>
      <c r="D680" s="24">
        <v>2020</v>
      </c>
      <c r="E680" s="23">
        <f t="shared" si="72"/>
        <v>0</v>
      </c>
      <c r="F680" s="21">
        <v>0</v>
      </c>
      <c r="G680" s="21">
        <v>0</v>
      </c>
      <c r="H680" s="21">
        <v>0</v>
      </c>
      <c r="I680" s="21">
        <v>0</v>
      </c>
      <c r="J680" s="37"/>
      <c r="K680" s="48"/>
    </row>
    <row r="681" spans="1:11" ht="12.75" customHeight="1" outlineLevel="2">
      <c r="A681" s="36" t="s">
        <v>180</v>
      </c>
      <c r="B681" s="65" t="s">
        <v>162</v>
      </c>
      <c r="C681" s="48" t="s">
        <v>113</v>
      </c>
      <c r="D681" s="24" t="s">
        <v>32</v>
      </c>
      <c r="E681" s="23">
        <f t="shared" si="72"/>
        <v>0</v>
      </c>
      <c r="F681" s="21">
        <v>0</v>
      </c>
      <c r="G681" s="21">
        <v>0</v>
      </c>
      <c r="H681" s="21">
        <v>0</v>
      </c>
      <c r="I681" s="21">
        <v>0</v>
      </c>
      <c r="J681" s="37" t="s">
        <v>161</v>
      </c>
      <c r="K681" s="48" t="s">
        <v>571</v>
      </c>
    </row>
    <row r="682" spans="1:11" ht="12.75" customHeight="1" outlineLevel="2">
      <c r="A682" s="36"/>
      <c r="B682" s="65"/>
      <c r="C682" s="48"/>
      <c r="D682" s="24">
        <v>2018</v>
      </c>
      <c r="E682" s="23">
        <f t="shared" si="72"/>
        <v>0</v>
      </c>
      <c r="F682" s="21">
        <v>0</v>
      </c>
      <c r="G682" s="21">
        <v>0</v>
      </c>
      <c r="H682" s="21">
        <v>0</v>
      </c>
      <c r="I682" s="21">
        <v>0</v>
      </c>
      <c r="J682" s="37"/>
      <c r="K682" s="48"/>
    </row>
    <row r="683" spans="1:11" ht="12.75" customHeight="1" outlineLevel="2">
      <c r="A683" s="36"/>
      <c r="B683" s="65"/>
      <c r="C683" s="48"/>
      <c r="D683" s="24">
        <v>2019</v>
      </c>
      <c r="E683" s="23">
        <f t="shared" si="72"/>
        <v>0</v>
      </c>
      <c r="F683" s="21">
        <v>0</v>
      </c>
      <c r="G683" s="21">
        <v>0</v>
      </c>
      <c r="H683" s="21">
        <v>0</v>
      </c>
      <c r="I683" s="21">
        <v>0</v>
      </c>
      <c r="J683" s="37"/>
      <c r="K683" s="48"/>
    </row>
    <row r="684" spans="1:11" ht="12.75" customHeight="1" outlineLevel="2">
      <c r="A684" s="36"/>
      <c r="B684" s="65"/>
      <c r="C684" s="48"/>
      <c r="D684" s="24">
        <v>2020</v>
      </c>
      <c r="E684" s="23">
        <f t="shared" si="72"/>
        <v>0</v>
      </c>
      <c r="F684" s="21">
        <v>0</v>
      </c>
      <c r="G684" s="21">
        <v>0</v>
      </c>
      <c r="H684" s="21">
        <v>0</v>
      </c>
      <c r="I684" s="21">
        <v>0</v>
      </c>
      <c r="J684" s="37"/>
      <c r="K684" s="48"/>
    </row>
    <row r="685" spans="1:11" ht="12.75" customHeight="1" outlineLevel="1">
      <c r="A685" s="36" t="s">
        <v>25</v>
      </c>
      <c r="B685" s="65" t="s">
        <v>159</v>
      </c>
      <c r="C685" s="48" t="s">
        <v>113</v>
      </c>
      <c r="D685" s="24" t="s">
        <v>32</v>
      </c>
      <c r="E685" s="23">
        <f t="shared" si="72"/>
        <v>12000</v>
      </c>
      <c r="F685" s="21">
        <f>SUM(F686:F688)</f>
        <v>12000</v>
      </c>
      <c r="G685" s="21">
        <f>SUM(G686:G688)</f>
        <v>0</v>
      </c>
      <c r="H685" s="21">
        <f>SUM(H686:H688)</f>
        <v>0</v>
      </c>
      <c r="I685" s="21">
        <f>SUM(I686:I688)</f>
        <v>0</v>
      </c>
      <c r="J685" s="37" t="s">
        <v>27</v>
      </c>
      <c r="K685" s="48" t="s">
        <v>102</v>
      </c>
    </row>
    <row r="686" spans="1:11" ht="12.75" customHeight="1" outlineLevel="1">
      <c r="A686" s="36"/>
      <c r="B686" s="65"/>
      <c r="C686" s="48"/>
      <c r="D686" s="24">
        <v>2018</v>
      </c>
      <c r="E686" s="23">
        <f t="shared" si="72"/>
        <v>4000</v>
      </c>
      <c r="F686" s="21">
        <f t="shared" ref="F686:I688" si="74">F690+F694+F698+F702</f>
        <v>4000</v>
      </c>
      <c r="G686" s="21">
        <f t="shared" si="74"/>
        <v>0</v>
      </c>
      <c r="H686" s="21">
        <f t="shared" si="74"/>
        <v>0</v>
      </c>
      <c r="I686" s="21">
        <f t="shared" si="74"/>
        <v>0</v>
      </c>
      <c r="J686" s="37"/>
      <c r="K686" s="48"/>
    </row>
    <row r="687" spans="1:11" ht="12.75" customHeight="1" outlineLevel="1">
      <c r="A687" s="36"/>
      <c r="B687" s="65"/>
      <c r="C687" s="48"/>
      <c r="D687" s="24">
        <v>2019</v>
      </c>
      <c r="E687" s="23">
        <f>SUM(F687:I687)</f>
        <v>4000</v>
      </c>
      <c r="F687" s="21">
        <f t="shared" si="74"/>
        <v>4000</v>
      </c>
      <c r="G687" s="21">
        <f t="shared" si="74"/>
        <v>0</v>
      </c>
      <c r="H687" s="21">
        <f t="shared" si="74"/>
        <v>0</v>
      </c>
      <c r="I687" s="21">
        <f t="shared" si="74"/>
        <v>0</v>
      </c>
      <c r="J687" s="37"/>
      <c r="K687" s="48"/>
    </row>
    <row r="688" spans="1:11" ht="12" customHeight="1" outlineLevel="1">
      <c r="A688" s="36"/>
      <c r="B688" s="65"/>
      <c r="C688" s="48"/>
      <c r="D688" s="24">
        <v>2020</v>
      </c>
      <c r="E688" s="23">
        <f>SUM(F688:I688)</f>
        <v>4000</v>
      </c>
      <c r="F688" s="21">
        <f t="shared" si="74"/>
        <v>4000</v>
      </c>
      <c r="G688" s="21">
        <f t="shared" si="74"/>
        <v>0</v>
      </c>
      <c r="H688" s="21">
        <f t="shared" si="74"/>
        <v>0</v>
      </c>
      <c r="I688" s="21">
        <f t="shared" si="74"/>
        <v>0</v>
      </c>
      <c r="J688" s="37"/>
      <c r="K688" s="48"/>
    </row>
    <row r="689" spans="1:11" ht="13.5" customHeight="1" outlineLevel="2">
      <c r="A689" s="36" t="s">
        <v>177</v>
      </c>
      <c r="B689" s="65" t="s">
        <v>157</v>
      </c>
      <c r="C689" s="36" t="s">
        <v>113</v>
      </c>
      <c r="D689" s="24" t="s">
        <v>32</v>
      </c>
      <c r="E689" s="23">
        <f t="shared" ref="E689:E702" si="75">SUM(F689:I689)</f>
        <v>0</v>
      </c>
      <c r="F689" s="21">
        <f>SUM(F690:F692)</f>
        <v>0</v>
      </c>
      <c r="G689" s="21">
        <f>SUM(G690:G692)</f>
        <v>0</v>
      </c>
      <c r="H689" s="21">
        <f>SUM(H690:H692)</f>
        <v>0</v>
      </c>
      <c r="I689" s="21">
        <f>SUM(I690:I692)</f>
        <v>0</v>
      </c>
      <c r="J689" s="37" t="s">
        <v>156</v>
      </c>
      <c r="K689" s="48" t="s">
        <v>102</v>
      </c>
    </row>
    <row r="690" spans="1:11" ht="13.5" customHeight="1" outlineLevel="2">
      <c r="A690" s="36"/>
      <c r="B690" s="65"/>
      <c r="C690" s="36"/>
      <c r="D690" s="24">
        <v>2018</v>
      </c>
      <c r="E690" s="23">
        <f t="shared" si="75"/>
        <v>0</v>
      </c>
      <c r="F690" s="21">
        <v>0</v>
      </c>
      <c r="G690" s="21">
        <v>0</v>
      </c>
      <c r="H690" s="21">
        <v>0</v>
      </c>
      <c r="I690" s="21">
        <v>0</v>
      </c>
      <c r="J690" s="37"/>
      <c r="K690" s="48"/>
    </row>
    <row r="691" spans="1:11" ht="13.5" customHeight="1" outlineLevel="2">
      <c r="A691" s="36"/>
      <c r="B691" s="65"/>
      <c r="C691" s="36"/>
      <c r="D691" s="24">
        <v>2019</v>
      </c>
      <c r="E691" s="23">
        <f>SUM(F691:I691)</f>
        <v>0</v>
      </c>
      <c r="F691" s="21">
        <v>0</v>
      </c>
      <c r="G691" s="21">
        <v>0</v>
      </c>
      <c r="H691" s="21">
        <v>0</v>
      </c>
      <c r="I691" s="21">
        <v>0</v>
      </c>
      <c r="J691" s="37"/>
      <c r="K691" s="48"/>
    </row>
    <row r="692" spans="1:11" ht="42.75" customHeight="1" outlineLevel="2">
      <c r="A692" s="36"/>
      <c r="B692" s="65"/>
      <c r="C692" s="36"/>
      <c r="D692" s="24">
        <v>2020</v>
      </c>
      <c r="E692" s="23">
        <f>SUM(F692:I692)</f>
        <v>0</v>
      </c>
      <c r="F692" s="21">
        <v>0</v>
      </c>
      <c r="G692" s="21">
        <v>0</v>
      </c>
      <c r="H692" s="21">
        <v>0</v>
      </c>
      <c r="I692" s="21">
        <v>0</v>
      </c>
      <c r="J692" s="37"/>
      <c r="K692" s="48"/>
    </row>
    <row r="693" spans="1:11" ht="13.5" customHeight="1" outlineLevel="2">
      <c r="A693" s="36" t="s">
        <v>174</v>
      </c>
      <c r="B693" s="65" t="s">
        <v>154</v>
      </c>
      <c r="C693" s="36" t="s">
        <v>113</v>
      </c>
      <c r="D693" s="24" t="s">
        <v>32</v>
      </c>
      <c r="E693" s="23">
        <f t="shared" si="75"/>
        <v>0</v>
      </c>
      <c r="F693" s="21">
        <f>SUM(F694:F696)</f>
        <v>0</v>
      </c>
      <c r="G693" s="21">
        <f>SUM(G694:G696)</f>
        <v>0</v>
      </c>
      <c r="H693" s="21">
        <f>SUM(H694:H696)</f>
        <v>0</v>
      </c>
      <c r="I693" s="21">
        <f>SUM(I694:I696)</f>
        <v>0</v>
      </c>
      <c r="J693" s="37" t="s">
        <v>153</v>
      </c>
      <c r="K693" s="48" t="s">
        <v>102</v>
      </c>
    </row>
    <row r="694" spans="1:11" ht="13.5" customHeight="1" outlineLevel="2">
      <c r="A694" s="36"/>
      <c r="B694" s="65"/>
      <c r="C694" s="36"/>
      <c r="D694" s="24">
        <v>2018</v>
      </c>
      <c r="E694" s="23">
        <f t="shared" si="75"/>
        <v>0</v>
      </c>
      <c r="F694" s="21">
        <v>0</v>
      </c>
      <c r="G694" s="21">
        <v>0</v>
      </c>
      <c r="H694" s="21">
        <v>0</v>
      </c>
      <c r="I694" s="21">
        <v>0</v>
      </c>
      <c r="J694" s="37"/>
      <c r="K694" s="48"/>
    </row>
    <row r="695" spans="1:11" ht="13.5" customHeight="1" outlineLevel="2">
      <c r="A695" s="36"/>
      <c r="B695" s="65"/>
      <c r="C695" s="36"/>
      <c r="D695" s="24">
        <v>2019</v>
      </c>
      <c r="E695" s="23">
        <f>SUM(F695:I695)</f>
        <v>0</v>
      </c>
      <c r="F695" s="21">
        <v>0</v>
      </c>
      <c r="G695" s="21">
        <v>0</v>
      </c>
      <c r="H695" s="21">
        <v>0</v>
      </c>
      <c r="I695" s="21">
        <v>0</v>
      </c>
      <c r="J695" s="37"/>
      <c r="K695" s="48"/>
    </row>
    <row r="696" spans="1:11" ht="16.5" customHeight="1" outlineLevel="2">
      <c r="A696" s="36"/>
      <c r="B696" s="65"/>
      <c r="C696" s="36"/>
      <c r="D696" s="24">
        <v>2020</v>
      </c>
      <c r="E696" s="23">
        <f>SUM(F696:I696)</f>
        <v>0</v>
      </c>
      <c r="F696" s="21">
        <v>0</v>
      </c>
      <c r="G696" s="21">
        <v>0</v>
      </c>
      <c r="H696" s="21">
        <v>0</v>
      </c>
      <c r="I696" s="21">
        <v>0</v>
      </c>
      <c r="J696" s="37"/>
      <c r="K696" s="48"/>
    </row>
    <row r="697" spans="1:11" ht="14.25" customHeight="1" outlineLevel="2">
      <c r="A697" s="36" t="s">
        <v>172</v>
      </c>
      <c r="B697" s="65" t="s">
        <v>152</v>
      </c>
      <c r="C697" s="36" t="s">
        <v>113</v>
      </c>
      <c r="D697" s="24" t="s">
        <v>32</v>
      </c>
      <c r="E697" s="23">
        <f t="shared" si="75"/>
        <v>0</v>
      </c>
      <c r="F697" s="21">
        <f>SUM(F698:F700)</f>
        <v>0</v>
      </c>
      <c r="G697" s="21">
        <f>SUM(G698:G700)</f>
        <v>0</v>
      </c>
      <c r="H697" s="21">
        <f>SUM(H698:H700)</f>
        <v>0</v>
      </c>
      <c r="I697" s="21">
        <f>SUM(I698:I700)</f>
        <v>0</v>
      </c>
      <c r="J697" s="37" t="s">
        <v>139</v>
      </c>
      <c r="K697" s="48" t="s">
        <v>102</v>
      </c>
    </row>
    <row r="698" spans="1:11" ht="12" customHeight="1" outlineLevel="2">
      <c r="A698" s="36"/>
      <c r="B698" s="65"/>
      <c r="C698" s="36"/>
      <c r="D698" s="24">
        <v>2018</v>
      </c>
      <c r="E698" s="23">
        <f t="shared" si="75"/>
        <v>0</v>
      </c>
      <c r="F698" s="21">
        <v>0</v>
      </c>
      <c r="G698" s="21">
        <v>0</v>
      </c>
      <c r="H698" s="21">
        <v>0</v>
      </c>
      <c r="I698" s="21">
        <v>0</v>
      </c>
      <c r="J698" s="37"/>
      <c r="K698" s="48"/>
    </row>
    <row r="699" spans="1:11" ht="12" customHeight="1" outlineLevel="2">
      <c r="A699" s="36"/>
      <c r="B699" s="65"/>
      <c r="C699" s="36"/>
      <c r="D699" s="24">
        <v>2019</v>
      </c>
      <c r="E699" s="23">
        <f>SUM(F699:I699)</f>
        <v>0</v>
      </c>
      <c r="F699" s="21">
        <v>0</v>
      </c>
      <c r="G699" s="21">
        <v>0</v>
      </c>
      <c r="H699" s="21">
        <v>0</v>
      </c>
      <c r="I699" s="21">
        <v>0</v>
      </c>
      <c r="J699" s="37"/>
      <c r="K699" s="48"/>
    </row>
    <row r="700" spans="1:11" ht="12" customHeight="1" outlineLevel="2">
      <c r="A700" s="36"/>
      <c r="B700" s="65"/>
      <c r="C700" s="36"/>
      <c r="D700" s="24">
        <v>2020</v>
      </c>
      <c r="E700" s="23">
        <f>SUM(F700:I700)</f>
        <v>0</v>
      </c>
      <c r="F700" s="21">
        <v>0</v>
      </c>
      <c r="G700" s="21">
        <v>0</v>
      </c>
      <c r="H700" s="21">
        <v>0</v>
      </c>
      <c r="I700" s="21">
        <v>0</v>
      </c>
      <c r="J700" s="37"/>
      <c r="K700" s="48"/>
    </row>
    <row r="701" spans="1:11" ht="13.5" customHeight="1" outlineLevel="2">
      <c r="A701" s="36" t="s">
        <v>169</v>
      </c>
      <c r="B701" s="65" t="s">
        <v>151</v>
      </c>
      <c r="C701" s="36" t="s">
        <v>113</v>
      </c>
      <c r="D701" s="24" t="s">
        <v>32</v>
      </c>
      <c r="E701" s="23">
        <f t="shared" si="75"/>
        <v>12000</v>
      </c>
      <c r="F701" s="21">
        <f>SUM(F702:F704)</f>
        <v>12000</v>
      </c>
      <c r="G701" s="21">
        <f>SUM(G702:G704)</f>
        <v>0</v>
      </c>
      <c r="H701" s="21">
        <f>SUM(H702:H704)</f>
        <v>0</v>
      </c>
      <c r="I701" s="21">
        <f>SUM(I702:I704)</f>
        <v>0</v>
      </c>
      <c r="J701" s="37" t="s">
        <v>150</v>
      </c>
      <c r="K701" s="48" t="s">
        <v>102</v>
      </c>
    </row>
    <row r="702" spans="1:11" ht="13.5" customHeight="1" outlineLevel="2">
      <c r="A702" s="36"/>
      <c r="B702" s="65"/>
      <c r="C702" s="36"/>
      <c r="D702" s="24">
        <v>2018</v>
      </c>
      <c r="E702" s="23">
        <f t="shared" si="75"/>
        <v>4000</v>
      </c>
      <c r="F702" s="21">
        <v>4000</v>
      </c>
      <c r="G702" s="21">
        <v>0</v>
      </c>
      <c r="H702" s="21">
        <v>0</v>
      </c>
      <c r="I702" s="21">
        <v>0</v>
      </c>
      <c r="J702" s="37"/>
      <c r="K702" s="48"/>
    </row>
    <row r="703" spans="1:11" ht="13.5" customHeight="1" outlineLevel="2">
      <c r="A703" s="36"/>
      <c r="B703" s="65"/>
      <c r="C703" s="36"/>
      <c r="D703" s="24">
        <v>2019</v>
      </c>
      <c r="E703" s="23">
        <f>SUM(F703:I703)</f>
        <v>4000</v>
      </c>
      <c r="F703" s="21">
        <v>4000</v>
      </c>
      <c r="G703" s="21">
        <v>0</v>
      </c>
      <c r="H703" s="21">
        <v>0</v>
      </c>
      <c r="I703" s="21">
        <v>0</v>
      </c>
      <c r="J703" s="37"/>
      <c r="K703" s="48"/>
    </row>
    <row r="704" spans="1:11" ht="30" customHeight="1" outlineLevel="2">
      <c r="A704" s="36"/>
      <c r="B704" s="65"/>
      <c r="C704" s="36"/>
      <c r="D704" s="24">
        <v>2020</v>
      </c>
      <c r="E704" s="23">
        <f>SUM(F704:I704)</f>
        <v>4000</v>
      </c>
      <c r="F704" s="21">
        <v>4000</v>
      </c>
      <c r="G704" s="21">
        <v>0</v>
      </c>
      <c r="H704" s="21">
        <v>0</v>
      </c>
      <c r="I704" s="21">
        <v>0</v>
      </c>
      <c r="J704" s="37"/>
      <c r="K704" s="48"/>
    </row>
    <row r="705" spans="1:11" ht="12" customHeight="1" outlineLevel="1">
      <c r="A705" s="36" t="s">
        <v>8</v>
      </c>
      <c r="B705" s="65" t="s">
        <v>149</v>
      </c>
      <c r="C705" s="36" t="s">
        <v>113</v>
      </c>
      <c r="D705" s="24" t="s">
        <v>32</v>
      </c>
      <c r="E705" s="21">
        <f>SUM(E706:E708)</f>
        <v>1100</v>
      </c>
      <c r="F705" s="21">
        <f>SUM(F706:F708)</f>
        <v>1100</v>
      </c>
      <c r="G705" s="21">
        <f>SUM(G706:G708)</f>
        <v>0</v>
      </c>
      <c r="H705" s="21">
        <f>SUM(H706:H708)</f>
        <v>0</v>
      </c>
      <c r="I705" s="21">
        <f>SUM(I706:I708)</f>
        <v>0</v>
      </c>
      <c r="J705" s="37" t="s">
        <v>425</v>
      </c>
      <c r="K705" s="48" t="s">
        <v>102</v>
      </c>
    </row>
    <row r="706" spans="1:11" ht="12" customHeight="1" outlineLevel="1">
      <c r="A706" s="36"/>
      <c r="B706" s="65"/>
      <c r="C706" s="36"/>
      <c r="D706" s="24">
        <v>2018</v>
      </c>
      <c r="E706" s="21">
        <f t="shared" ref="E706:I708" si="76">E710+E714</f>
        <v>380</v>
      </c>
      <c r="F706" s="21">
        <f t="shared" si="76"/>
        <v>380</v>
      </c>
      <c r="G706" s="21">
        <f t="shared" si="76"/>
        <v>0</v>
      </c>
      <c r="H706" s="21">
        <f t="shared" si="76"/>
        <v>0</v>
      </c>
      <c r="I706" s="21">
        <f t="shared" si="76"/>
        <v>0</v>
      </c>
      <c r="J706" s="37"/>
      <c r="K706" s="48"/>
    </row>
    <row r="707" spans="1:11" ht="12" customHeight="1" outlineLevel="1">
      <c r="A707" s="36"/>
      <c r="B707" s="65"/>
      <c r="C707" s="36"/>
      <c r="D707" s="24">
        <v>2019</v>
      </c>
      <c r="E707" s="21">
        <f t="shared" si="76"/>
        <v>320</v>
      </c>
      <c r="F707" s="21">
        <f t="shared" si="76"/>
        <v>320</v>
      </c>
      <c r="G707" s="21">
        <f t="shared" si="76"/>
        <v>0</v>
      </c>
      <c r="H707" s="21">
        <f t="shared" si="76"/>
        <v>0</v>
      </c>
      <c r="I707" s="21">
        <f t="shared" si="76"/>
        <v>0</v>
      </c>
      <c r="J707" s="37"/>
      <c r="K707" s="48"/>
    </row>
    <row r="708" spans="1:11" ht="69.75" customHeight="1" outlineLevel="1">
      <c r="A708" s="36"/>
      <c r="B708" s="65"/>
      <c r="C708" s="36"/>
      <c r="D708" s="24">
        <v>2020</v>
      </c>
      <c r="E708" s="21">
        <f t="shared" si="76"/>
        <v>400</v>
      </c>
      <c r="F708" s="21">
        <f t="shared" si="76"/>
        <v>400</v>
      </c>
      <c r="G708" s="21">
        <f t="shared" si="76"/>
        <v>0</v>
      </c>
      <c r="H708" s="21">
        <f t="shared" si="76"/>
        <v>0</v>
      </c>
      <c r="I708" s="21">
        <f t="shared" si="76"/>
        <v>0</v>
      </c>
      <c r="J708" s="37"/>
      <c r="K708" s="48"/>
    </row>
    <row r="709" spans="1:11" outlineLevel="2">
      <c r="A709" s="36" t="s">
        <v>165</v>
      </c>
      <c r="B709" s="65" t="s">
        <v>147</v>
      </c>
      <c r="C709" s="36" t="s">
        <v>113</v>
      </c>
      <c r="D709" s="24" t="s">
        <v>32</v>
      </c>
      <c r="E709" s="21">
        <f>SUM(E710:E712)</f>
        <v>1100</v>
      </c>
      <c r="F709" s="21">
        <f>SUM(F710:F712)</f>
        <v>1100</v>
      </c>
      <c r="G709" s="21">
        <f>SUM(G710:G712)</f>
        <v>0</v>
      </c>
      <c r="H709" s="21">
        <f>SUM(H710:H712)</f>
        <v>0</v>
      </c>
      <c r="I709" s="21">
        <f>SUM(I710:I712)</f>
        <v>0</v>
      </c>
      <c r="J709" s="37" t="s">
        <v>146</v>
      </c>
      <c r="K709" s="48" t="s">
        <v>102</v>
      </c>
    </row>
    <row r="710" spans="1:11" ht="12.75" customHeight="1" outlineLevel="2">
      <c r="A710" s="36"/>
      <c r="B710" s="65"/>
      <c r="C710" s="36"/>
      <c r="D710" s="24">
        <v>2018</v>
      </c>
      <c r="E710" s="21">
        <f>F710+G710+H710+I710</f>
        <v>380</v>
      </c>
      <c r="F710" s="21">
        <v>380</v>
      </c>
      <c r="G710" s="21">
        <v>0</v>
      </c>
      <c r="H710" s="21">
        <v>0</v>
      </c>
      <c r="I710" s="21">
        <v>0</v>
      </c>
      <c r="J710" s="37"/>
      <c r="K710" s="48"/>
    </row>
    <row r="711" spans="1:11" ht="12.75" customHeight="1" outlineLevel="2">
      <c r="A711" s="36"/>
      <c r="B711" s="65"/>
      <c r="C711" s="36"/>
      <c r="D711" s="24">
        <v>2019</v>
      </c>
      <c r="E711" s="21">
        <f>F711+G711+H711+I711</f>
        <v>320</v>
      </c>
      <c r="F711" s="21">
        <v>320</v>
      </c>
      <c r="G711" s="19">
        <v>0</v>
      </c>
      <c r="H711" s="19">
        <v>0</v>
      </c>
      <c r="I711" s="19">
        <v>0</v>
      </c>
      <c r="J711" s="37"/>
      <c r="K711" s="48"/>
    </row>
    <row r="712" spans="1:11" ht="17.25" customHeight="1" outlineLevel="2">
      <c r="A712" s="36"/>
      <c r="B712" s="65"/>
      <c r="C712" s="36"/>
      <c r="D712" s="24">
        <v>2020</v>
      </c>
      <c r="E712" s="21">
        <f>F712+G712+H712+I712</f>
        <v>400</v>
      </c>
      <c r="F712" s="21">
        <v>400</v>
      </c>
      <c r="G712" s="19">
        <v>0</v>
      </c>
      <c r="H712" s="19">
        <v>0</v>
      </c>
      <c r="I712" s="19">
        <v>0</v>
      </c>
      <c r="J712" s="37"/>
      <c r="K712" s="48"/>
    </row>
    <row r="713" spans="1:11" ht="15.75" customHeight="1" outlineLevel="2">
      <c r="A713" s="36" t="s">
        <v>163</v>
      </c>
      <c r="B713" s="65" t="s">
        <v>144</v>
      </c>
      <c r="C713" s="36" t="s">
        <v>113</v>
      </c>
      <c r="D713" s="24" t="s">
        <v>32</v>
      </c>
      <c r="E713" s="21">
        <v>0</v>
      </c>
      <c r="F713" s="21">
        <v>0</v>
      </c>
      <c r="G713" s="21">
        <v>0</v>
      </c>
      <c r="H713" s="21">
        <v>0</v>
      </c>
      <c r="I713" s="21">
        <v>0</v>
      </c>
      <c r="J713" s="37" t="s">
        <v>143</v>
      </c>
      <c r="K713" s="48" t="s">
        <v>102</v>
      </c>
    </row>
    <row r="714" spans="1:11" ht="15.75" customHeight="1" outlineLevel="2">
      <c r="A714" s="36"/>
      <c r="B714" s="65"/>
      <c r="C714" s="36"/>
      <c r="D714" s="24">
        <v>2018</v>
      </c>
      <c r="E714" s="21">
        <v>0</v>
      </c>
      <c r="F714" s="21">
        <v>0</v>
      </c>
      <c r="G714" s="21">
        <v>0</v>
      </c>
      <c r="H714" s="21">
        <v>0</v>
      </c>
      <c r="I714" s="21">
        <v>0</v>
      </c>
      <c r="J714" s="37"/>
      <c r="K714" s="48"/>
    </row>
    <row r="715" spans="1:11" ht="15.75" customHeight="1" outlineLevel="2">
      <c r="A715" s="36"/>
      <c r="B715" s="65"/>
      <c r="C715" s="36"/>
      <c r="D715" s="24">
        <v>2019</v>
      </c>
      <c r="E715" s="21">
        <v>0</v>
      </c>
      <c r="F715" s="21">
        <v>0</v>
      </c>
      <c r="G715" s="21">
        <v>0</v>
      </c>
      <c r="H715" s="21">
        <v>0</v>
      </c>
      <c r="I715" s="21">
        <v>0</v>
      </c>
      <c r="J715" s="37"/>
      <c r="K715" s="48"/>
    </row>
    <row r="716" spans="1:11" ht="84.75" customHeight="1" outlineLevel="2">
      <c r="A716" s="36"/>
      <c r="B716" s="65"/>
      <c r="C716" s="36"/>
      <c r="D716" s="24">
        <v>2020</v>
      </c>
      <c r="E716" s="21">
        <v>0</v>
      </c>
      <c r="F716" s="21">
        <v>0</v>
      </c>
      <c r="G716" s="21">
        <v>0</v>
      </c>
      <c r="H716" s="21">
        <v>0</v>
      </c>
      <c r="I716" s="21">
        <v>0</v>
      </c>
      <c r="J716" s="37"/>
      <c r="K716" s="48"/>
    </row>
    <row r="717" spans="1:11" ht="13.5" customHeight="1" outlineLevel="1">
      <c r="A717" s="36" t="s">
        <v>160</v>
      </c>
      <c r="B717" s="65" t="s">
        <v>473</v>
      </c>
      <c r="C717" s="36" t="s">
        <v>113</v>
      </c>
      <c r="D717" s="24" t="s">
        <v>32</v>
      </c>
      <c r="E717" s="21">
        <f>F717+G717+H717+I717</f>
        <v>3363.9299300000002</v>
      </c>
      <c r="F717" s="21">
        <f>SUM(F718:F720)</f>
        <v>3363.9299300000002</v>
      </c>
      <c r="G717" s="21">
        <f>SUM(G718:G720)</f>
        <v>0</v>
      </c>
      <c r="H717" s="21">
        <f>SUM(H718:H720)</f>
        <v>0</v>
      </c>
      <c r="I717" s="21">
        <f>SUM(I718:I720)</f>
        <v>0</v>
      </c>
      <c r="J717" s="37" t="s">
        <v>142</v>
      </c>
      <c r="K717" s="48" t="s">
        <v>102</v>
      </c>
    </row>
    <row r="718" spans="1:11" ht="13.5" customHeight="1" outlineLevel="1">
      <c r="A718" s="36"/>
      <c r="B718" s="65"/>
      <c r="C718" s="36"/>
      <c r="D718" s="24">
        <v>2018</v>
      </c>
      <c r="E718" s="21">
        <f>F718+G718+H718+I718</f>
        <v>1213.92993</v>
      </c>
      <c r="F718" s="21">
        <f t="shared" ref="F718:I720" si="77">F722+F726</f>
        <v>1213.92993</v>
      </c>
      <c r="G718" s="21">
        <f t="shared" si="77"/>
        <v>0</v>
      </c>
      <c r="H718" s="21">
        <f t="shared" si="77"/>
        <v>0</v>
      </c>
      <c r="I718" s="21">
        <f t="shared" si="77"/>
        <v>0</v>
      </c>
      <c r="J718" s="37"/>
      <c r="K718" s="48"/>
    </row>
    <row r="719" spans="1:11" ht="13.5" customHeight="1" outlineLevel="1">
      <c r="A719" s="36"/>
      <c r="B719" s="65"/>
      <c r="C719" s="36"/>
      <c r="D719" s="24">
        <v>2019</v>
      </c>
      <c r="E719" s="21">
        <f>F719+G719+H719+I719</f>
        <v>850</v>
      </c>
      <c r="F719" s="21">
        <f t="shared" si="77"/>
        <v>850</v>
      </c>
      <c r="G719" s="21">
        <f t="shared" si="77"/>
        <v>0</v>
      </c>
      <c r="H719" s="21">
        <f t="shared" si="77"/>
        <v>0</v>
      </c>
      <c r="I719" s="21">
        <f t="shared" si="77"/>
        <v>0</v>
      </c>
      <c r="J719" s="37"/>
      <c r="K719" s="48"/>
    </row>
    <row r="720" spans="1:11" ht="29.25" customHeight="1" outlineLevel="1">
      <c r="A720" s="36"/>
      <c r="B720" s="65"/>
      <c r="C720" s="36"/>
      <c r="D720" s="24">
        <v>2020</v>
      </c>
      <c r="E720" s="21">
        <f>F720+G720+H720+I720</f>
        <v>1300</v>
      </c>
      <c r="F720" s="21">
        <f t="shared" si="77"/>
        <v>1300</v>
      </c>
      <c r="G720" s="21">
        <f t="shared" si="77"/>
        <v>0</v>
      </c>
      <c r="H720" s="21">
        <f t="shared" si="77"/>
        <v>0</v>
      </c>
      <c r="I720" s="21">
        <f t="shared" si="77"/>
        <v>0</v>
      </c>
      <c r="J720" s="37"/>
      <c r="K720" s="48"/>
    </row>
    <row r="721" spans="1:11" ht="15" customHeight="1" outlineLevel="2">
      <c r="A721" s="36" t="s">
        <v>158</v>
      </c>
      <c r="B721" s="65" t="s">
        <v>460</v>
      </c>
      <c r="C721" s="36" t="s">
        <v>389</v>
      </c>
      <c r="D721" s="24" t="s">
        <v>32</v>
      </c>
      <c r="E721" s="21">
        <f>SUM(E722:E724)</f>
        <v>3363.9299300000002</v>
      </c>
      <c r="F721" s="21">
        <f>SUM(F722:F724)</f>
        <v>3363.9299300000002</v>
      </c>
      <c r="G721" s="21">
        <f>SUM(G722:G724)</f>
        <v>0</v>
      </c>
      <c r="H721" s="21">
        <f>SUM(H722:H724)</f>
        <v>0</v>
      </c>
      <c r="I721" s="21">
        <f>SUM(I722:I724)</f>
        <v>0</v>
      </c>
      <c r="J721" s="37" t="s">
        <v>461</v>
      </c>
      <c r="K721" s="48" t="s">
        <v>102</v>
      </c>
    </row>
    <row r="722" spans="1:11" ht="15" customHeight="1" outlineLevel="2">
      <c r="A722" s="36"/>
      <c r="B722" s="65"/>
      <c r="C722" s="36"/>
      <c r="D722" s="24">
        <v>2018</v>
      </c>
      <c r="E722" s="21">
        <f>F722+G722+H722+I722</f>
        <v>1213.92993</v>
      </c>
      <c r="F722" s="21">
        <v>1213.92993</v>
      </c>
      <c r="G722" s="21">
        <v>0</v>
      </c>
      <c r="H722" s="21">
        <v>0</v>
      </c>
      <c r="I722" s="21">
        <v>0</v>
      </c>
      <c r="J722" s="37"/>
      <c r="K722" s="48"/>
    </row>
    <row r="723" spans="1:11" ht="15" customHeight="1" outlineLevel="2">
      <c r="A723" s="36"/>
      <c r="B723" s="65"/>
      <c r="C723" s="36"/>
      <c r="D723" s="24">
        <v>2019</v>
      </c>
      <c r="E723" s="21">
        <f>F723+G723+H723+I723</f>
        <v>850</v>
      </c>
      <c r="F723" s="21">
        <v>850</v>
      </c>
      <c r="G723" s="21">
        <v>0</v>
      </c>
      <c r="H723" s="21">
        <v>0</v>
      </c>
      <c r="I723" s="21">
        <v>0</v>
      </c>
      <c r="J723" s="37"/>
      <c r="K723" s="48"/>
    </row>
    <row r="724" spans="1:11" ht="48" customHeight="1" outlineLevel="2">
      <c r="A724" s="36"/>
      <c r="B724" s="65"/>
      <c r="C724" s="36"/>
      <c r="D724" s="24">
        <v>2020</v>
      </c>
      <c r="E724" s="21">
        <f>F724+G724+H724+I724</f>
        <v>1300</v>
      </c>
      <c r="F724" s="21">
        <v>1300</v>
      </c>
      <c r="G724" s="21">
        <v>0</v>
      </c>
      <c r="H724" s="21">
        <v>0</v>
      </c>
      <c r="I724" s="21">
        <v>0</v>
      </c>
      <c r="J724" s="37"/>
      <c r="K724" s="48"/>
    </row>
    <row r="725" spans="1:11" ht="15.75" customHeight="1" outlineLevel="2">
      <c r="A725" s="36" t="s">
        <v>155</v>
      </c>
      <c r="B725" s="65" t="s">
        <v>554</v>
      </c>
      <c r="C725" s="36" t="s">
        <v>389</v>
      </c>
      <c r="D725" s="24" t="s">
        <v>32</v>
      </c>
      <c r="E725" s="21">
        <v>0</v>
      </c>
      <c r="F725" s="21">
        <v>0</v>
      </c>
      <c r="G725" s="21">
        <v>0</v>
      </c>
      <c r="H725" s="21">
        <v>0</v>
      </c>
      <c r="I725" s="21">
        <v>0</v>
      </c>
      <c r="J725" s="37" t="s">
        <v>555</v>
      </c>
      <c r="K725" s="48" t="s">
        <v>102</v>
      </c>
    </row>
    <row r="726" spans="1:11" ht="15.75" customHeight="1" outlineLevel="2">
      <c r="A726" s="36"/>
      <c r="B726" s="65"/>
      <c r="C726" s="36"/>
      <c r="D726" s="24">
        <v>2018</v>
      </c>
      <c r="E726" s="21">
        <v>0</v>
      </c>
      <c r="F726" s="21">
        <v>0</v>
      </c>
      <c r="G726" s="21">
        <v>0</v>
      </c>
      <c r="H726" s="21">
        <v>0</v>
      </c>
      <c r="I726" s="21">
        <v>0</v>
      </c>
      <c r="J726" s="37"/>
      <c r="K726" s="48"/>
    </row>
    <row r="727" spans="1:11" ht="15.75" customHeight="1" outlineLevel="2">
      <c r="A727" s="36"/>
      <c r="B727" s="65"/>
      <c r="C727" s="36"/>
      <c r="D727" s="24">
        <v>2019</v>
      </c>
      <c r="E727" s="21">
        <v>0</v>
      </c>
      <c r="F727" s="21">
        <v>0</v>
      </c>
      <c r="G727" s="21">
        <v>0</v>
      </c>
      <c r="H727" s="21">
        <v>0</v>
      </c>
      <c r="I727" s="21">
        <v>0</v>
      </c>
      <c r="J727" s="37"/>
      <c r="K727" s="48"/>
    </row>
    <row r="728" spans="1:11" ht="15.75" customHeight="1" outlineLevel="2">
      <c r="A728" s="36"/>
      <c r="B728" s="65"/>
      <c r="C728" s="36"/>
      <c r="D728" s="24">
        <v>2020</v>
      </c>
      <c r="E728" s="21">
        <v>0</v>
      </c>
      <c r="F728" s="21">
        <v>0</v>
      </c>
      <c r="G728" s="21">
        <v>0</v>
      </c>
      <c r="H728" s="21">
        <v>0</v>
      </c>
      <c r="I728" s="21">
        <v>0</v>
      </c>
      <c r="J728" s="37"/>
      <c r="K728" s="48"/>
    </row>
    <row r="729" spans="1:11" ht="14.25" customHeight="1" outlineLevel="1">
      <c r="A729" s="36" t="s">
        <v>9</v>
      </c>
      <c r="B729" s="30" t="s">
        <v>495</v>
      </c>
      <c r="C729" s="36" t="s">
        <v>113</v>
      </c>
      <c r="D729" s="24" t="s">
        <v>32</v>
      </c>
      <c r="E729" s="21">
        <f>SUM(E730:E732)</f>
        <v>3800</v>
      </c>
      <c r="F729" s="21">
        <f>SUM(F730:F732)</f>
        <v>3800</v>
      </c>
      <c r="G729" s="21">
        <f>SUM(G730:G732)</f>
        <v>0</v>
      </c>
      <c r="H729" s="21">
        <f>SUM(H730:H732)</f>
        <v>0</v>
      </c>
      <c r="I729" s="21">
        <f>SUM(I730:I732)</f>
        <v>0</v>
      </c>
      <c r="J729" s="37" t="s">
        <v>532</v>
      </c>
      <c r="K729" s="48" t="s">
        <v>102</v>
      </c>
    </row>
    <row r="730" spans="1:11" ht="14.25" customHeight="1" outlineLevel="1">
      <c r="A730" s="36"/>
      <c r="B730" s="30"/>
      <c r="C730" s="36"/>
      <c r="D730" s="24">
        <v>2018</v>
      </c>
      <c r="E730" s="21">
        <v>0</v>
      </c>
      <c r="F730" s="23">
        <f t="shared" ref="F730:I732" si="78">F742+F746</f>
        <v>0</v>
      </c>
      <c r="G730" s="23">
        <f t="shared" si="78"/>
        <v>0</v>
      </c>
      <c r="H730" s="23">
        <f t="shared" si="78"/>
        <v>0</v>
      </c>
      <c r="I730" s="23">
        <f t="shared" si="78"/>
        <v>0</v>
      </c>
      <c r="J730" s="37"/>
      <c r="K730" s="48"/>
    </row>
    <row r="731" spans="1:11" ht="14.25" customHeight="1" outlineLevel="1">
      <c r="A731" s="36"/>
      <c r="B731" s="30"/>
      <c r="C731" s="36"/>
      <c r="D731" s="24">
        <v>2019</v>
      </c>
      <c r="E731" s="21">
        <f>SUM(F731:I731)</f>
        <v>1900</v>
      </c>
      <c r="F731" s="23">
        <f t="shared" si="78"/>
        <v>1900</v>
      </c>
      <c r="G731" s="23">
        <f t="shared" si="78"/>
        <v>0</v>
      </c>
      <c r="H731" s="23">
        <f t="shared" si="78"/>
        <v>0</v>
      </c>
      <c r="I731" s="23">
        <f t="shared" si="78"/>
        <v>0</v>
      </c>
      <c r="J731" s="37"/>
      <c r="K731" s="48"/>
    </row>
    <row r="732" spans="1:11" ht="40.5" customHeight="1" outlineLevel="1">
      <c r="A732" s="36"/>
      <c r="B732" s="30"/>
      <c r="C732" s="36"/>
      <c r="D732" s="24">
        <v>2020</v>
      </c>
      <c r="E732" s="21">
        <f>SUM(F732:I732)</f>
        <v>1900</v>
      </c>
      <c r="F732" s="23">
        <f t="shared" si="78"/>
        <v>1900</v>
      </c>
      <c r="G732" s="23">
        <f t="shared" si="78"/>
        <v>0</v>
      </c>
      <c r="H732" s="23">
        <f t="shared" si="78"/>
        <v>0</v>
      </c>
      <c r="I732" s="23">
        <f t="shared" si="78"/>
        <v>0</v>
      </c>
      <c r="J732" s="37"/>
      <c r="K732" s="48"/>
    </row>
    <row r="733" spans="1:11" ht="14.25" customHeight="1" outlineLevel="2">
      <c r="A733" s="36" t="s">
        <v>148</v>
      </c>
      <c r="B733" s="30" t="s">
        <v>141</v>
      </c>
      <c r="C733" s="36" t="s">
        <v>193</v>
      </c>
      <c r="D733" s="24" t="s">
        <v>32</v>
      </c>
      <c r="E733" s="21">
        <v>0</v>
      </c>
      <c r="F733" s="21">
        <v>0</v>
      </c>
      <c r="G733" s="21">
        <v>0</v>
      </c>
      <c r="H733" s="21">
        <v>0</v>
      </c>
      <c r="I733" s="21">
        <v>0</v>
      </c>
      <c r="J733" s="37" t="s">
        <v>494</v>
      </c>
      <c r="K733" s="48" t="s">
        <v>102</v>
      </c>
    </row>
    <row r="734" spans="1:11" ht="14.25" customHeight="1" outlineLevel="2">
      <c r="A734" s="36"/>
      <c r="B734" s="30"/>
      <c r="C734" s="36"/>
      <c r="D734" s="24">
        <v>2018</v>
      </c>
      <c r="E734" s="21">
        <v>0</v>
      </c>
      <c r="F734" s="23">
        <v>0</v>
      </c>
      <c r="G734" s="23">
        <v>0</v>
      </c>
      <c r="H734" s="21">
        <v>0</v>
      </c>
      <c r="I734" s="21">
        <v>0</v>
      </c>
      <c r="J734" s="37"/>
      <c r="K734" s="48"/>
    </row>
    <row r="735" spans="1:11" ht="14.25" customHeight="1" outlineLevel="2">
      <c r="A735" s="36"/>
      <c r="B735" s="30"/>
      <c r="C735" s="36"/>
      <c r="D735" s="24">
        <v>2019</v>
      </c>
      <c r="E735" s="21">
        <v>0</v>
      </c>
      <c r="F735" s="23">
        <v>0</v>
      </c>
      <c r="G735" s="23">
        <v>0</v>
      </c>
      <c r="H735" s="21">
        <v>0</v>
      </c>
      <c r="I735" s="21">
        <v>0</v>
      </c>
      <c r="J735" s="37"/>
      <c r="K735" s="48"/>
    </row>
    <row r="736" spans="1:11" ht="14.25" customHeight="1" outlineLevel="2">
      <c r="A736" s="36"/>
      <c r="B736" s="30"/>
      <c r="C736" s="36"/>
      <c r="D736" s="24">
        <v>2020</v>
      </c>
      <c r="E736" s="21">
        <v>0</v>
      </c>
      <c r="F736" s="23">
        <v>0</v>
      </c>
      <c r="G736" s="23">
        <v>0</v>
      </c>
      <c r="H736" s="21">
        <v>0</v>
      </c>
      <c r="I736" s="21">
        <v>0</v>
      </c>
      <c r="J736" s="37"/>
      <c r="K736" s="48"/>
    </row>
    <row r="737" spans="1:11" ht="16.5" customHeight="1" outlineLevel="2">
      <c r="A737" s="36" t="s">
        <v>145</v>
      </c>
      <c r="B737" s="30" t="s">
        <v>140</v>
      </c>
      <c r="C737" s="36" t="s">
        <v>193</v>
      </c>
      <c r="D737" s="24" t="s">
        <v>32</v>
      </c>
      <c r="E737" s="21">
        <v>0</v>
      </c>
      <c r="F737" s="21">
        <v>0</v>
      </c>
      <c r="G737" s="21">
        <v>0</v>
      </c>
      <c r="H737" s="21">
        <v>0</v>
      </c>
      <c r="I737" s="21">
        <v>0</v>
      </c>
      <c r="J737" s="37" t="s">
        <v>139</v>
      </c>
      <c r="K737" s="48" t="s">
        <v>102</v>
      </c>
    </row>
    <row r="738" spans="1:11" ht="16.5" customHeight="1" outlineLevel="2">
      <c r="A738" s="36"/>
      <c r="B738" s="30"/>
      <c r="C738" s="36"/>
      <c r="D738" s="24">
        <v>2018</v>
      </c>
      <c r="E738" s="21">
        <v>0</v>
      </c>
      <c r="F738" s="23">
        <v>0</v>
      </c>
      <c r="G738" s="23">
        <v>0</v>
      </c>
      <c r="H738" s="21">
        <v>0</v>
      </c>
      <c r="I738" s="21">
        <v>0</v>
      </c>
      <c r="J738" s="37"/>
      <c r="K738" s="48"/>
    </row>
    <row r="739" spans="1:11" ht="16.5" customHeight="1" outlineLevel="2">
      <c r="A739" s="36"/>
      <c r="B739" s="30"/>
      <c r="C739" s="36"/>
      <c r="D739" s="24">
        <v>2019</v>
      </c>
      <c r="E739" s="21">
        <v>0</v>
      </c>
      <c r="F739" s="23">
        <v>0</v>
      </c>
      <c r="G739" s="23">
        <v>0</v>
      </c>
      <c r="H739" s="21">
        <v>0</v>
      </c>
      <c r="I739" s="21">
        <v>0</v>
      </c>
      <c r="J739" s="37"/>
      <c r="K739" s="48"/>
    </row>
    <row r="740" spans="1:11" ht="16.5" customHeight="1" outlineLevel="2">
      <c r="A740" s="36"/>
      <c r="B740" s="30"/>
      <c r="C740" s="36"/>
      <c r="D740" s="24">
        <v>2020</v>
      </c>
      <c r="E740" s="21">
        <v>0</v>
      </c>
      <c r="F740" s="23">
        <v>0</v>
      </c>
      <c r="G740" s="23">
        <v>0</v>
      </c>
      <c r="H740" s="21">
        <v>0</v>
      </c>
      <c r="I740" s="21">
        <v>0</v>
      </c>
      <c r="J740" s="37"/>
      <c r="K740" s="48"/>
    </row>
    <row r="741" spans="1:11" ht="12.75" customHeight="1" outlineLevel="2">
      <c r="A741" s="36" t="s">
        <v>406</v>
      </c>
      <c r="B741" s="65" t="s">
        <v>475</v>
      </c>
      <c r="C741" s="36" t="s">
        <v>267</v>
      </c>
      <c r="D741" s="24" t="s">
        <v>32</v>
      </c>
      <c r="E741" s="21">
        <f>SUM(E742:E744)</f>
        <v>3800</v>
      </c>
      <c r="F741" s="21">
        <f>SUM(F742:F744)</f>
        <v>3800</v>
      </c>
      <c r="G741" s="21">
        <f>SUM(G742:G744)</f>
        <v>0</v>
      </c>
      <c r="H741" s="21">
        <f>SUM(H742:H744)</f>
        <v>0</v>
      </c>
      <c r="I741" s="21">
        <f>SUM(I742:I744)</f>
        <v>0</v>
      </c>
      <c r="J741" s="37" t="s">
        <v>462</v>
      </c>
      <c r="K741" s="48" t="s">
        <v>102</v>
      </c>
    </row>
    <row r="742" spans="1:11" ht="12.75" customHeight="1" outlineLevel="2">
      <c r="A742" s="36"/>
      <c r="B742" s="65"/>
      <c r="C742" s="36"/>
      <c r="D742" s="24">
        <v>2018</v>
      </c>
      <c r="E742" s="21">
        <v>0</v>
      </c>
      <c r="F742" s="23">
        <v>0</v>
      </c>
      <c r="G742" s="23">
        <v>0</v>
      </c>
      <c r="H742" s="21">
        <v>0</v>
      </c>
      <c r="I742" s="21">
        <v>0</v>
      </c>
      <c r="J742" s="37"/>
      <c r="K742" s="48"/>
    </row>
    <row r="743" spans="1:11" ht="12.75" customHeight="1" outlineLevel="2">
      <c r="A743" s="36"/>
      <c r="B743" s="65"/>
      <c r="C743" s="36"/>
      <c r="D743" s="24">
        <v>2019</v>
      </c>
      <c r="E743" s="21">
        <f>SUM(F743:I743)</f>
        <v>1900</v>
      </c>
      <c r="F743" s="23">
        <v>1900</v>
      </c>
      <c r="G743" s="23">
        <v>0</v>
      </c>
      <c r="H743" s="21">
        <v>0</v>
      </c>
      <c r="I743" s="21">
        <v>0</v>
      </c>
      <c r="J743" s="37"/>
      <c r="K743" s="48"/>
    </row>
    <row r="744" spans="1:11" ht="31.5" customHeight="1" outlineLevel="2">
      <c r="A744" s="36"/>
      <c r="B744" s="65"/>
      <c r="C744" s="36"/>
      <c r="D744" s="24">
        <v>2020</v>
      </c>
      <c r="E744" s="21">
        <f>SUM(F744:I744)</f>
        <v>1900</v>
      </c>
      <c r="F744" s="23">
        <v>1900</v>
      </c>
      <c r="G744" s="23">
        <v>0</v>
      </c>
      <c r="H744" s="21">
        <v>0</v>
      </c>
      <c r="I744" s="21">
        <v>0</v>
      </c>
      <c r="J744" s="37"/>
      <c r="K744" s="48"/>
    </row>
    <row r="745" spans="1:11" outlineLevel="2">
      <c r="A745" s="36" t="s">
        <v>407</v>
      </c>
      <c r="B745" s="65" t="s">
        <v>565</v>
      </c>
      <c r="C745" s="36" t="s">
        <v>267</v>
      </c>
      <c r="D745" s="24" t="s">
        <v>32</v>
      </c>
      <c r="E745" s="21">
        <v>0</v>
      </c>
      <c r="F745" s="21">
        <v>0</v>
      </c>
      <c r="G745" s="21">
        <v>0</v>
      </c>
      <c r="H745" s="21">
        <v>0</v>
      </c>
      <c r="I745" s="21">
        <v>0</v>
      </c>
      <c r="J745" s="37" t="s">
        <v>566</v>
      </c>
      <c r="K745" s="48" t="s">
        <v>102</v>
      </c>
    </row>
    <row r="746" spans="1:11" ht="12" customHeight="1" outlineLevel="2">
      <c r="A746" s="36"/>
      <c r="B746" s="65"/>
      <c r="C746" s="36"/>
      <c r="D746" s="24">
        <v>2018</v>
      </c>
      <c r="E746" s="21">
        <v>0</v>
      </c>
      <c r="F746" s="23">
        <v>0</v>
      </c>
      <c r="G746" s="23">
        <v>0</v>
      </c>
      <c r="H746" s="21">
        <v>0</v>
      </c>
      <c r="I746" s="21">
        <v>0</v>
      </c>
      <c r="J746" s="37"/>
      <c r="K746" s="48"/>
    </row>
    <row r="747" spans="1:11" ht="12" customHeight="1" outlineLevel="2">
      <c r="A747" s="36"/>
      <c r="B747" s="65"/>
      <c r="C747" s="36"/>
      <c r="D747" s="24">
        <v>2019</v>
      </c>
      <c r="E747" s="21">
        <v>0</v>
      </c>
      <c r="F747" s="23">
        <v>0</v>
      </c>
      <c r="G747" s="23">
        <v>0</v>
      </c>
      <c r="H747" s="21">
        <v>0</v>
      </c>
      <c r="I747" s="21">
        <v>0</v>
      </c>
      <c r="J747" s="37"/>
      <c r="K747" s="48"/>
    </row>
    <row r="748" spans="1:11" ht="12" customHeight="1" outlineLevel="2">
      <c r="A748" s="36"/>
      <c r="B748" s="65"/>
      <c r="C748" s="36"/>
      <c r="D748" s="24">
        <v>2020</v>
      </c>
      <c r="E748" s="21">
        <v>0</v>
      </c>
      <c r="F748" s="23">
        <v>0</v>
      </c>
      <c r="G748" s="23">
        <v>0</v>
      </c>
      <c r="H748" s="21">
        <v>0</v>
      </c>
      <c r="I748" s="21">
        <v>0</v>
      </c>
      <c r="J748" s="37"/>
      <c r="K748" s="48"/>
    </row>
    <row r="749" spans="1:11" ht="12" customHeight="1">
      <c r="A749" s="36">
        <v>6</v>
      </c>
      <c r="B749" s="54" t="s">
        <v>138</v>
      </c>
      <c r="C749" s="48" t="s">
        <v>113</v>
      </c>
      <c r="D749" s="24" t="s">
        <v>32</v>
      </c>
      <c r="E749" s="23">
        <f>SUM(E750:E752)</f>
        <v>138087.70000000001</v>
      </c>
      <c r="F749" s="23">
        <f>SUM(F750:F752)</f>
        <v>138087.70000000001</v>
      </c>
      <c r="G749" s="23">
        <f>SUM(G750:G752)</f>
        <v>0</v>
      </c>
      <c r="H749" s="23">
        <f>SUM(H750:H752)</f>
        <v>0</v>
      </c>
      <c r="I749" s="23">
        <f>SUM(I750:I752)</f>
        <v>0</v>
      </c>
      <c r="J749" s="57"/>
      <c r="K749" s="48" t="s">
        <v>119</v>
      </c>
    </row>
    <row r="750" spans="1:11" ht="12" customHeight="1">
      <c r="A750" s="36"/>
      <c r="B750" s="54"/>
      <c r="C750" s="48"/>
      <c r="D750" s="24">
        <v>2018</v>
      </c>
      <c r="E750" s="23">
        <f>SUM(F750:I750)</f>
        <v>44469.5</v>
      </c>
      <c r="F750" s="23">
        <f t="shared" ref="F750:I752" si="79">F754+F770+F782</f>
        <v>44469.5</v>
      </c>
      <c r="G750" s="23">
        <f t="shared" si="79"/>
        <v>0</v>
      </c>
      <c r="H750" s="23">
        <f t="shared" si="79"/>
        <v>0</v>
      </c>
      <c r="I750" s="23">
        <f t="shared" si="79"/>
        <v>0</v>
      </c>
      <c r="J750" s="57"/>
      <c r="K750" s="48"/>
    </row>
    <row r="751" spans="1:11" ht="12" customHeight="1">
      <c r="A751" s="36"/>
      <c r="B751" s="54"/>
      <c r="C751" s="48"/>
      <c r="D751" s="24">
        <v>2019</v>
      </c>
      <c r="E751" s="23">
        <f>SUM(F751:I751)</f>
        <v>45714.5</v>
      </c>
      <c r="F751" s="23">
        <f t="shared" si="79"/>
        <v>45714.5</v>
      </c>
      <c r="G751" s="23">
        <f t="shared" si="79"/>
        <v>0</v>
      </c>
      <c r="H751" s="23">
        <f t="shared" si="79"/>
        <v>0</v>
      </c>
      <c r="I751" s="23">
        <f t="shared" si="79"/>
        <v>0</v>
      </c>
      <c r="J751" s="57"/>
      <c r="K751" s="48"/>
    </row>
    <row r="752" spans="1:11" ht="12" customHeight="1">
      <c r="A752" s="36"/>
      <c r="B752" s="54"/>
      <c r="C752" s="48"/>
      <c r="D752" s="24">
        <v>2020</v>
      </c>
      <c r="E752" s="23">
        <f>SUM(F752:I752)</f>
        <v>47903.700000000004</v>
      </c>
      <c r="F752" s="23">
        <f t="shared" si="79"/>
        <v>47903.700000000004</v>
      </c>
      <c r="G752" s="23">
        <f t="shared" si="79"/>
        <v>0</v>
      </c>
      <c r="H752" s="23">
        <f t="shared" si="79"/>
        <v>0</v>
      </c>
      <c r="I752" s="23">
        <f t="shared" si="79"/>
        <v>0</v>
      </c>
      <c r="J752" s="57"/>
      <c r="K752" s="48"/>
    </row>
    <row r="753" spans="1:11" ht="13.5" customHeight="1" outlineLevel="1">
      <c r="A753" s="36" t="s">
        <v>28</v>
      </c>
      <c r="B753" s="65" t="s">
        <v>136</v>
      </c>
      <c r="C753" s="48" t="s">
        <v>113</v>
      </c>
      <c r="D753" s="24" t="s">
        <v>32</v>
      </c>
      <c r="E753" s="23">
        <f>SUM(E754:E756)</f>
        <v>0</v>
      </c>
      <c r="F753" s="21">
        <f>SUM(F754:F756)</f>
        <v>0</v>
      </c>
      <c r="G753" s="21">
        <f>SUM(G754:G756)</f>
        <v>0</v>
      </c>
      <c r="H753" s="21">
        <f>SUM(H754:H756)</f>
        <v>0</v>
      </c>
      <c r="I753" s="21">
        <f>SUM(I754:I756)</f>
        <v>0</v>
      </c>
      <c r="J753" s="37" t="s">
        <v>135</v>
      </c>
      <c r="K753" s="48" t="s">
        <v>119</v>
      </c>
    </row>
    <row r="754" spans="1:11" ht="13.5" customHeight="1" outlineLevel="1">
      <c r="A754" s="36"/>
      <c r="B754" s="65"/>
      <c r="C754" s="48"/>
      <c r="D754" s="24">
        <v>2018</v>
      </c>
      <c r="E754" s="23">
        <f>SUM(F754:I754)</f>
        <v>0</v>
      </c>
      <c r="F754" s="21">
        <f t="shared" ref="F754:I756" si="80">F758+F762+F766</f>
        <v>0</v>
      </c>
      <c r="G754" s="21">
        <f t="shared" si="80"/>
        <v>0</v>
      </c>
      <c r="H754" s="21">
        <f t="shared" si="80"/>
        <v>0</v>
      </c>
      <c r="I754" s="21">
        <f t="shared" si="80"/>
        <v>0</v>
      </c>
      <c r="J754" s="37"/>
      <c r="K754" s="48"/>
    </row>
    <row r="755" spans="1:11" ht="13.5" customHeight="1" outlineLevel="1">
      <c r="A755" s="36"/>
      <c r="B755" s="65"/>
      <c r="C755" s="48"/>
      <c r="D755" s="24">
        <v>2019</v>
      </c>
      <c r="E755" s="23">
        <f>SUM(F755:I755)</f>
        <v>0</v>
      </c>
      <c r="F755" s="21">
        <f t="shared" si="80"/>
        <v>0</v>
      </c>
      <c r="G755" s="21">
        <f t="shared" si="80"/>
        <v>0</v>
      </c>
      <c r="H755" s="21">
        <f t="shared" si="80"/>
        <v>0</v>
      </c>
      <c r="I755" s="21">
        <f t="shared" si="80"/>
        <v>0</v>
      </c>
      <c r="J755" s="37"/>
      <c r="K755" s="48"/>
    </row>
    <row r="756" spans="1:11" ht="14.25" customHeight="1" outlineLevel="1">
      <c r="A756" s="36"/>
      <c r="B756" s="65"/>
      <c r="C756" s="48"/>
      <c r="D756" s="24">
        <v>2020</v>
      </c>
      <c r="E756" s="23">
        <f>SUM(F756:I756)</f>
        <v>0</v>
      </c>
      <c r="F756" s="21">
        <f t="shared" si="80"/>
        <v>0</v>
      </c>
      <c r="G756" s="21">
        <f t="shared" si="80"/>
        <v>0</v>
      </c>
      <c r="H756" s="21">
        <f t="shared" si="80"/>
        <v>0</v>
      </c>
      <c r="I756" s="21">
        <f t="shared" si="80"/>
        <v>0</v>
      </c>
      <c r="J756" s="37"/>
      <c r="K756" s="48"/>
    </row>
    <row r="757" spans="1:11" ht="14.25" customHeight="1" outlineLevel="2">
      <c r="A757" s="36" t="s">
        <v>134</v>
      </c>
      <c r="B757" s="65" t="s">
        <v>442</v>
      </c>
      <c r="C757" s="48" t="s">
        <v>113</v>
      </c>
      <c r="D757" s="24" t="s">
        <v>32</v>
      </c>
      <c r="E757" s="23">
        <f>SUM(E758:E760)</f>
        <v>0</v>
      </c>
      <c r="F757" s="21">
        <f>SUM(F758:F760)</f>
        <v>0</v>
      </c>
      <c r="G757" s="21">
        <f>SUM(G758:G760)</f>
        <v>0</v>
      </c>
      <c r="H757" s="21">
        <f>SUM(H758:H760)</f>
        <v>0</v>
      </c>
      <c r="I757" s="21">
        <f>SUM(I758:I760)</f>
        <v>0</v>
      </c>
      <c r="J757" s="37" t="s">
        <v>443</v>
      </c>
      <c r="K757" s="48" t="s">
        <v>119</v>
      </c>
    </row>
    <row r="758" spans="1:11" ht="14.25" customHeight="1" outlineLevel="2">
      <c r="A758" s="36"/>
      <c r="B758" s="65"/>
      <c r="C758" s="48"/>
      <c r="D758" s="24">
        <v>2018</v>
      </c>
      <c r="E758" s="23">
        <f>SUM(F758:I758)</f>
        <v>0</v>
      </c>
      <c r="F758" s="21">
        <v>0</v>
      </c>
      <c r="G758" s="21">
        <v>0</v>
      </c>
      <c r="H758" s="21">
        <v>0</v>
      </c>
      <c r="I758" s="21">
        <v>0</v>
      </c>
      <c r="J758" s="37"/>
      <c r="K758" s="48"/>
    </row>
    <row r="759" spans="1:11" ht="14.25" customHeight="1" outlineLevel="2">
      <c r="A759" s="36"/>
      <c r="B759" s="65"/>
      <c r="C759" s="48"/>
      <c r="D759" s="24">
        <v>2019</v>
      </c>
      <c r="E759" s="23">
        <f>SUM(F759:I759)</f>
        <v>0</v>
      </c>
      <c r="F759" s="21">
        <v>0</v>
      </c>
      <c r="G759" s="21">
        <v>0</v>
      </c>
      <c r="H759" s="21">
        <v>0</v>
      </c>
      <c r="I759" s="21">
        <v>0</v>
      </c>
      <c r="J759" s="37"/>
      <c r="K759" s="48"/>
    </row>
    <row r="760" spans="1:11" ht="15.75" customHeight="1" outlineLevel="2">
      <c r="A760" s="36"/>
      <c r="B760" s="65"/>
      <c r="C760" s="48"/>
      <c r="D760" s="24">
        <v>2020</v>
      </c>
      <c r="E760" s="23">
        <f>SUM(F760:I760)</f>
        <v>0</v>
      </c>
      <c r="F760" s="21">
        <v>0</v>
      </c>
      <c r="G760" s="21">
        <v>0</v>
      </c>
      <c r="H760" s="21">
        <v>0</v>
      </c>
      <c r="I760" s="21">
        <v>0</v>
      </c>
      <c r="J760" s="37"/>
      <c r="K760" s="48"/>
    </row>
    <row r="761" spans="1:11" ht="13.5" customHeight="1" outlineLevel="2">
      <c r="A761" s="36" t="s">
        <v>133</v>
      </c>
      <c r="B761" s="65" t="s">
        <v>444</v>
      </c>
      <c r="C761" s="48" t="s">
        <v>113</v>
      </c>
      <c r="D761" s="24" t="s">
        <v>32</v>
      </c>
      <c r="E761" s="23">
        <f>SUM(E762:E764)</f>
        <v>0</v>
      </c>
      <c r="F761" s="21">
        <f>SUM(F762:F764)</f>
        <v>0</v>
      </c>
      <c r="G761" s="21">
        <f>SUM(G762:G764)</f>
        <v>0</v>
      </c>
      <c r="H761" s="21">
        <f>SUM(H762:H764)</f>
        <v>0</v>
      </c>
      <c r="I761" s="21">
        <f>SUM(I762:I764)</f>
        <v>0</v>
      </c>
      <c r="J761" s="106" t="s">
        <v>448</v>
      </c>
      <c r="K761" s="48" t="s">
        <v>119</v>
      </c>
    </row>
    <row r="762" spans="1:11" ht="13.5" customHeight="1" outlineLevel="2">
      <c r="A762" s="36"/>
      <c r="B762" s="65"/>
      <c r="C762" s="48"/>
      <c r="D762" s="24">
        <v>2018</v>
      </c>
      <c r="E762" s="23">
        <f>SUM(F762:I762)</f>
        <v>0</v>
      </c>
      <c r="F762" s="21">
        <v>0</v>
      </c>
      <c r="G762" s="21">
        <v>0</v>
      </c>
      <c r="H762" s="21">
        <v>0</v>
      </c>
      <c r="I762" s="21">
        <v>0</v>
      </c>
      <c r="J762" s="106"/>
      <c r="K762" s="48"/>
    </row>
    <row r="763" spans="1:11" ht="13.5" customHeight="1" outlineLevel="2">
      <c r="A763" s="36"/>
      <c r="B763" s="65"/>
      <c r="C763" s="48"/>
      <c r="D763" s="24">
        <v>2019</v>
      </c>
      <c r="E763" s="23">
        <f>SUM(F763:I763)</f>
        <v>0</v>
      </c>
      <c r="F763" s="21">
        <v>0</v>
      </c>
      <c r="G763" s="21">
        <v>0</v>
      </c>
      <c r="H763" s="21">
        <v>0</v>
      </c>
      <c r="I763" s="21">
        <v>0</v>
      </c>
      <c r="J763" s="106"/>
      <c r="K763" s="48"/>
    </row>
    <row r="764" spans="1:11" ht="14.25" customHeight="1" outlineLevel="2">
      <c r="A764" s="36"/>
      <c r="B764" s="65"/>
      <c r="C764" s="48"/>
      <c r="D764" s="24">
        <v>2020</v>
      </c>
      <c r="E764" s="23">
        <f>SUM(F764:I764)</f>
        <v>0</v>
      </c>
      <c r="F764" s="21">
        <v>0</v>
      </c>
      <c r="G764" s="21">
        <v>0</v>
      </c>
      <c r="H764" s="21">
        <v>0</v>
      </c>
      <c r="I764" s="21">
        <v>0</v>
      </c>
      <c r="J764" s="106"/>
      <c r="K764" s="48"/>
    </row>
    <row r="765" spans="1:11" ht="13.5" customHeight="1" outlineLevel="2">
      <c r="A765" s="36" t="s">
        <v>132</v>
      </c>
      <c r="B765" s="65" t="s">
        <v>131</v>
      </c>
      <c r="C765" s="48" t="s">
        <v>113</v>
      </c>
      <c r="D765" s="24" t="s">
        <v>32</v>
      </c>
      <c r="E765" s="23">
        <f>SUM(E766:E768)</f>
        <v>0</v>
      </c>
      <c r="F765" s="21">
        <f>SUM(F766:F768)</f>
        <v>0</v>
      </c>
      <c r="G765" s="21">
        <f>SUM(G766:G768)</f>
        <v>0</v>
      </c>
      <c r="H765" s="21">
        <f>SUM(H766:H768)</f>
        <v>0</v>
      </c>
      <c r="I765" s="21">
        <f>SUM(I766:I768)</f>
        <v>0</v>
      </c>
      <c r="J765" s="106" t="s">
        <v>131</v>
      </c>
      <c r="K765" s="48" t="s">
        <v>119</v>
      </c>
    </row>
    <row r="766" spans="1:11" ht="13.5" customHeight="1" outlineLevel="2">
      <c r="A766" s="36"/>
      <c r="B766" s="65"/>
      <c r="C766" s="48"/>
      <c r="D766" s="24">
        <v>2018</v>
      </c>
      <c r="E766" s="23">
        <f>SUM(F766:I766)</f>
        <v>0</v>
      </c>
      <c r="F766" s="21">
        <v>0</v>
      </c>
      <c r="G766" s="21">
        <v>0</v>
      </c>
      <c r="H766" s="21">
        <v>0</v>
      </c>
      <c r="I766" s="21">
        <v>0</v>
      </c>
      <c r="J766" s="106"/>
      <c r="K766" s="48"/>
    </row>
    <row r="767" spans="1:11" ht="13.5" customHeight="1" outlineLevel="2">
      <c r="A767" s="36"/>
      <c r="B767" s="65"/>
      <c r="C767" s="48"/>
      <c r="D767" s="24">
        <v>2019</v>
      </c>
      <c r="E767" s="23">
        <f>SUM(F767:I767)</f>
        <v>0</v>
      </c>
      <c r="F767" s="21">
        <v>0</v>
      </c>
      <c r="G767" s="21">
        <v>0</v>
      </c>
      <c r="H767" s="21">
        <v>0</v>
      </c>
      <c r="I767" s="21">
        <v>0</v>
      </c>
      <c r="J767" s="106"/>
      <c r="K767" s="48"/>
    </row>
    <row r="768" spans="1:11" ht="18" customHeight="1" outlineLevel="2">
      <c r="A768" s="36"/>
      <c r="B768" s="65"/>
      <c r="C768" s="48"/>
      <c r="D768" s="24">
        <v>2020</v>
      </c>
      <c r="E768" s="23">
        <f>SUM(F768:I768)</f>
        <v>0</v>
      </c>
      <c r="F768" s="21">
        <v>0</v>
      </c>
      <c r="G768" s="21">
        <v>0</v>
      </c>
      <c r="H768" s="21">
        <v>0</v>
      </c>
      <c r="I768" s="21">
        <v>0</v>
      </c>
      <c r="J768" s="106"/>
      <c r="K768" s="48"/>
    </row>
    <row r="769" spans="1:11" ht="12.75" customHeight="1" outlineLevel="1">
      <c r="A769" s="36" t="s">
        <v>30</v>
      </c>
      <c r="B769" s="65" t="s">
        <v>130</v>
      </c>
      <c r="C769" s="48" t="s">
        <v>113</v>
      </c>
      <c r="D769" s="24" t="s">
        <v>32</v>
      </c>
      <c r="E769" s="23">
        <f>SUM(E770:E772)</f>
        <v>0</v>
      </c>
      <c r="F769" s="21">
        <f>SUM(F770:F772)</f>
        <v>0</v>
      </c>
      <c r="G769" s="21">
        <f>SUM(G770:G772)</f>
        <v>0</v>
      </c>
      <c r="H769" s="21">
        <f>SUM(H770:H772)</f>
        <v>0</v>
      </c>
      <c r="I769" s="21">
        <f>SUM(I770:I772)</f>
        <v>0</v>
      </c>
      <c r="J769" s="37" t="s">
        <v>29</v>
      </c>
      <c r="K769" s="48" t="s">
        <v>119</v>
      </c>
    </row>
    <row r="770" spans="1:11" ht="12.75" customHeight="1" outlineLevel="1">
      <c r="A770" s="36"/>
      <c r="B770" s="65"/>
      <c r="C770" s="48"/>
      <c r="D770" s="24">
        <v>2018</v>
      </c>
      <c r="E770" s="23">
        <f>SUM(F770:I770)</f>
        <v>0</v>
      </c>
      <c r="F770" s="21">
        <f t="shared" ref="F770:I772" si="81">F774+F778</f>
        <v>0</v>
      </c>
      <c r="G770" s="21">
        <f t="shared" si="81"/>
        <v>0</v>
      </c>
      <c r="H770" s="21">
        <f t="shared" si="81"/>
        <v>0</v>
      </c>
      <c r="I770" s="21">
        <f t="shared" si="81"/>
        <v>0</v>
      </c>
      <c r="J770" s="37"/>
      <c r="K770" s="48"/>
    </row>
    <row r="771" spans="1:11" ht="12.75" customHeight="1" outlineLevel="1">
      <c r="A771" s="36"/>
      <c r="B771" s="65"/>
      <c r="C771" s="48"/>
      <c r="D771" s="24">
        <v>2019</v>
      </c>
      <c r="E771" s="23">
        <f>SUM(F771:I771)</f>
        <v>0</v>
      </c>
      <c r="F771" s="21">
        <f t="shared" si="81"/>
        <v>0</v>
      </c>
      <c r="G771" s="21">
        <f t="shared" si="81"/>
        <v>0</v>
      </c>
      <c r="H771" s="21">
        <f t="shared" si="81"/>
        <v>0</v>
      </c>
      <c r="I771" s="21">
        <f t="shared" si="81"/>
        <v>0</v>
      </c>
      <c r="J771" s="37"/>
      <c r="K771" s="48"/>
    </row>
    <row r="772" spans="1:11" ht="33" customHeight="1" outlineLevel="1">
      <c r="A772" s="36"/>
      <c r="B772" s="65"/>
      <c r="C772" s="48"/>
      <c r="D772" s="24">
        <v>2020</v>
      </c>
      <c r="E772" s="23">
        <f>SUM(F772:I772)</f>
        <v>0</v>
      </c>
      <c r="F772" s="21">
        <f t="shared" si="81"/>
        <v>0</v>
      </c>
      <c r="G772" s="21">
        <f t="shared" si="81"/>
        <v>0</v>
      </c>
      <c r="H772" s="21">
        <f t="shared" si="81"/>
        <v>0</v>
      </c>
      <c r="I772" s="21">
        <f t="shared" si="81"/>
        <v>0</v>
      </c>
      <c r="J772" s="37"/>
      <c r="K772" s="48"/>
    </row>
    <row r="773" spans="1:11" ht="12.75" customHeight="1" outlineLevel="2">
      <c r="A773" s="67" t="s">
        <v>129</v>
      </c>
      <c r="B773" s="65" t="s">
        <v>128</v>
      </c>
      <c r="C773" s="48" t="s">
        <v>113</v>
      </c>
      <c r="D773" s="24" t="s">
        <v>32</v>
      </c>
      <c r="E773" s="23">
        <f>SUM(E774:E776)</f>
        <v>0</v>
      </c>
      <c r="F773" s="21">
        <f>SUM(F774:F776)</f>
        <v>0</v>
      </c>
      <c r="G773" s="21">
        <f>SUM(G774:G776)</f>
        <v>0</v>
      </c>
      <c r="H773" s="21">
        <f>SUM(H774:H776)</f>
        <v>0</v>
      </c>
      <c r="I773" s="21">
        <f>SUM(I774:I776)</f>
        <v>0</v>
      </c>
      <c r="J773" s="107" t="s">
        <v>548</v>
      </c>
      <c r="K773" s="48" t="s">
        <v>119</v>
      </c>
    </row>
    <row r="774" spans="1:11" ht="12.75" customHeight="1" outlineLevel="2">
      <c r="A774" s="36"/>
      <c r="B774" s="65"/>
      <c r="C774" s="48"/>
      <c r="D774" s="24">
        <v>2018</v>
      </c>
      <c r="E774" s="23">
        <f>SUM(F774:I774)</f>
        <v>0</v>
      </c>
      <c r="F774" s="21">
        <v>0</v>
      </c>
      <c r="G774" s="21">
        <v>0</v>
      </c>
      <c r="H774" s="21">
        <v>0</v>
      </c>
      <c r="I774" s="21">
        <v>0</v>
      </c>
      <c r="J774" s="107"/>
      <c r="K774" s="48"/>
    </row>
    <row r="775" spans="1:11" ht="12.75" customHeight="1" outlineLevel="2">
      <c r="A775" s="36"/>
      <c r="B775" s="65"/>
      <c r="C775" s="48"/>
      <c r="D775" s="24">
        <v>2019</v>
      </c>
      <c r="E775" s="23">
        <f>SUM(F775:I775)</f>
        <v>0</v>
      </c>
      <c r="F775" s="21">
        <v>0</v>
      </c>
      <c r="G775" s="21">
        <v>0</v>
      </c>
      <c r="H775" s="21">
        <v>0</v>
      </c>
      <c r="I775" s="21">
        <v>0</v>
      </c>
      <c r="J775" s="107"/>
      <c r="K775" s="48"/>
    </row>
    <row r="776" spans="1:11" ht="11.25" customHeight="1" outlineLevel="2">
      <c r="A776" s="36"/>
      <c r="B776" s="65"/>
      <c r="C776" s="48"/>
      <c r="D776" s="24">
        <v>2020</v>
      </c>
      <c r="E776" s="23">
        <f>SUM(F776:I776)</f>
        <v>0</v>
      </c>
      <c r="F776" s="21">
        <v>0</v>
      </c>
      <c r="G776" s="21">
        <v>0</v>
      </c>
      <c r="H776" s="21">
        <v>0</v>
      </c>
      <c r="I776" s="21">
        <v>0</v>
      </c>
      <c r="J776" s="107"/>
      <c r="K776" s="48"/>
    </row>
    <row r="777" spans="1:11" ht="12.75" customHeight="1" outlineLevel="2">
      <c r="A777" s="67" t="s">
        <v>127</v>
      </c>
      <c r="B777" s="65" t="s">
        <v>126</v>
      </c>
      <c r="C777" s="48" t="s">
        <v>113</v>
      </c>
      <c r="D777" s="24" t="s">
        <v>32</v>
      </c>
      <c r="E777" s="23">
        <f>SUM(E778:E780)</f>
        <v>0</v>
      </c>
      <c r="F777" s="21">
        <f>SUM(F778:F780)</f>
        <v>0</v>
      </c>
      <c r="G777" s="21">
        <f>SUM(G778:G780)</f>
        <v>0</v>
      </c>
      <c r="H777" s="21">
        <f>SUM(H778:H780)</f>
        <v>0</v>
      </c>
      <c r="I777" s="21">
        <f>SUM(I778:I780)</f>
        <v>0</v>
      </c>
      <c r="J777" s="106" t="s">
        <v>125</v>
      </c>
      <c r="K777" s="48" t="s">
        <v>119</v>
      </c>
    </row>
    <row r="778" spans="1:11" ht="12.75" customHeight="1" outlineLevel="2">
      <c r="A778" s="36"/>
      <c r="B778" s="65"/>
      <c r="C778" s="48"/>
      <c r="D778" s="24">
        <v>2018</v>
      </c>
      <c r="E778" s="23">
        <f>SUM(F778:I778)</f>
        <v>0</v>
      </c>
      <c r="F778" s="21">
        <v>0</v>
      </c>
      <c r="G778" s="21">
        <v>0</v>
      </c>
      <c r="H778" s="21">
        <v>0</v>
      </c>
      <c r="I778" s="21">
        <v>0</v>
      </c>
      <c r="J778" s="106"/>
      <c r="K778" s="48"/>
    </row>
    <row r="779" spans="1:11" ht="12.75" customHeight="1" outlineLevel="2">
      <c r="A779" s="36"/>
      <c r="B779" s="65"/>
      <c r="C779" s="48"/>
      <c r="D779" s="24">
        <v>2019</v>
      </c>
      <c r="E779" s="23">
        <f>SUM(F779:I779)</f>
        <v>0</v>
      </c>
      <c r="F779" s="21">
        <v>0</v>
      </c>
      <c r="G779" s="21">
        <v>0</v>
      </c>
      <c r="H779" s="21">
        <v>0</v>
      </c>
      <c r="I779" s="21">
        <v>0</v>
      </c>
      <c r="J779" s="106"/>
      <c r="K779" s="48"/>
    </row>
    <row r="780" spans="1:11" ht="12.75" customHeight="1" outlineLevel="2">
      <c r="A780" s="36"/>
      <c r="B780" s="65"/>
      <c r="C780" s="48"/>
      <c r="D780" s="24">
        <v>2020</v>
      </c>
      <c r="E780" s="23">
        <f>SUM(F780:I780)</f>
        <v>0</v>
      </c>
      <c r="F780" s="21">
        <v>0</v>
      </c>
      <c r="G780" s="21">
        <v>0</v>
      </c>
      <c r="H780" s="21">
        <v>0</v>
      </c>
      <c r="I780" s="21">
        <v>0</v>
      </c>
      <c r="J780" s="106"/>
      <c r="K780" s="48"/>
    </row>
    <row r="781" spans="1:11" ht="15" customHeight="1" outlineLevel="1">
      <c r="A781" s="36" t="s">
        <v>31</v>
      </c>
      <c r="B781" s="65" t="s">
        <v>124</v>
      </c>
      <c r="C781" s="48" t="s">
        <v>113</v>
      </c>
      <c r="D781" s="24" t="s">
        <v>32</v>
      </c>
      <c r="E781" s="21">
        <f>SUM(E782:E784)</f>
        <v>138087.70000000001</v>
      </c>
      <c r="F781" s="21">
        <f>SUM(F782:F784)</f>
        <v>138087.70000000001</v>
      </c>
      <c r="G781" s="21">
        <f>SUM(G782:G784)</f>
        <v>0</v>
      </c>
      <c r="H781" s="21">
        <f>SUM(H782:H784)</f>
        <v>0</v>
      </c>
      <c r="I781" s="21">
        <f>SUM(I782:I784)</f>
        <v>0</v>
      </c>
      <c r="J781" s="37" t="s">
        <v>123</v>
      </c>
      <c r="K781" s="48" t="s">
        <v>119</v>
      </c>
    </row>
    <row r="782" spans="1:11" ht="13.5" customHeight="1" outlineLevel="1">
      <c r="A782" s="36"/>
      <c r="B782" s="65"/>
      <c r="C782" s="48"/>
      <c r="D782" s="24">
        <v>2018</v>
      </c>
      <c r="E782" s="21">
        <f>E786+E790</f>
        <v>44469.5</v>
      </c>
      <c r="F782" s="21">
        <f>F786+F790</f>
        <v>44469.5</v>
      </c>
      <c r="G782" s="21">
        <f>G786+G790</f>
        <v>0</v>
      </c>
      <c r="H782" s="21">
        <f>H786+H790</f>
        <v>0</v>
      </c>
      <c r="I782" s="21">
        <f>I786+I790</f>
        <v>0</v>
      </c>
      <c r="J782" s="37"/>
      <c r="K782" s="48"/>
    </row>
    <row r="783" spans="1:11" ht="13.5" customHeight="1" outlineLevel="1">
      <c r="A783" s="36"/>
      <c r="B783" s="65"/>
      <c r="C783" s="48"/>
      <c r="D783" s="24">
        <v>2019</v>
      </c>
      <c r="E783" s="21">
        <f>E787+E791</f>
        <v>45714.5</v>
      </c>
      <c r="F783" s="21">
        <f t="shared" ref="F783:I784" si="82">F787+F791</f>
        <v>45714.5</v>
      </c>
      <c r="G783" s="21">
        <f t="shared" si="82"/>
        <v>0</v>
      </c>
      <c r="H783" s="21">
        <f t="shared" si="82"/>
        <v>0</v>
      </c>
      <c r="I783" s="21">
        <f t="shared" si="82"/>
        <v>0</v>
      </c>
      <c r="J783" s="37"/>
      <c r="K783" s="48"/>
    </row>
    <row r="784" spans="1:11" ht="37.5" customHeight="1" outlineLevel="1">
      <c r="A784" s="36"/>
      <c r="B784" s="65"/>
      <c r="C784" s="48"/>
      <c r="D784" s="24">
        <v>2020</v>
      </c>
      <c r="E784" s="21">
        <f>E788+E792</f>
        <v>47903.700000000004</v>
      </c>
      <c r="F784" s="21">
        <f t="shared" si="82"/>
        <v>47903.700000000004</v>
      </c>
      <c r="G784" s="21">
        <f t="shared" si="82"/>
        <v>0</v>
      </c>
      <c r="H784" s="21">
        <f t="shared" si="82"/>
        <v>0</v>
      </c>
      <c r="I784" s="21">
        <f t="shared" si="82"/>
        <v>0</v>
      </c>
      <c r="J784" s="37"/>
      <c r="K784" s="48"/>
    </row>
    <row r="785" spans="1:11" ht="12" customHeight="1" outlineLevel="2">
      <c r="A785" s="67" t="s">
        <v>122</v>
      </c>
      <c r="B785" s="65" t="s">
        <v>121</v>
      </c>
      <c r="C785" s="48" t="s">
        <v>113</v>
      </c>
      <c r="D785" s="24" t="s">
        <v>32</v>
      </c>
      <c r="E785" s="21">
        <f>SUM(E786:E788)</f>
        <v>133623.1</v>
      </c>
      <c r="F785" s="21">
        <f>SUM(F786:F788)</f>
        <v>133623.1</v>
      </c>
      <c r="G785" s="21">
        <f>SUM(G786:G786)</f>
        <v>0</v>
      </c>
      <c r="H785" s="21">
        <f>SUM(H786:H786)</f>
        <v>0</v>
      </c>
      <c r="I785" s="21">
        <f>SUM(I786:I786)</f>
        <v>0</v>
      </c>
      <c r="J785" s="107" t="s">
        <v>537</v>
      </c>
      <c r="K785" s="48" t="s">
        <v>119</v>
      </c>
    </row>
    <row r="786" spans="1:11" ht="12" customHeight="1" outlineLevel="2">
      <c r="A786" s="36"/>
      <c r="B786" s="65"/>
      <c r="C786" s="48"/>
      <c r="D786" s="24">
        <v>2018</v>
      </c>
      <c r="E786" s="21">
        <f>SUM(F786:I786)</f>
        <v>42731.4</v>
      </c>
      <c r="F786" s="15">
        <v>42731.4</v>
      </c>
      <c r="G786" s="21">
        <v>0</v>
      </c>
      <c r="H786" s="21">
        <v>0</v>
      </c>
      <c r="I786" s="21">
        <v>0</v>
      </c>
      <c r="J786" s="107"/>
      <c r="K786" s="48"/>
    </row>
    <row r="787" spans="1:11" ht="12" customHeight="1" outlineLevel="2">
      <c r="A787" s="36"/>
      <c r="B787" s="65"/>
      <c r="C787" s="48"/>
      <c r="D787" s="24">
        <v>2019</v>
      </c>
      <c r="E787" s="21">
        <v>44483.3</v>
      </c>
      <c r="F787" s="15">
        <v>44483.3</v>
      </c>
      <c r="G787" s="19">
        <v>0</v>
      </c>
      <c r="H787" s="19">
        <v>0</v>
      </c>
      <c r="I787" s="19">
        <v>0</v>
      </c>
      <c r="J787" s="107"/>
      <c r="K787" s="48"/>
    </row>
    <row r="788" spans="1:11" ht="12" customHeight="1" outlineLevel="2">
      <c r="A788" s="36"/>
      <c r="B788" s="65"/>
      <c r="C788" s="48"/>
      <c r="D788" s="24">
        <v>2020</v>
      </c>
      <c r="E788" s="21">
        <v>46408.4</v>
      </c>
      <c r="F788" s="15">
        <v>46408.4</v>
      </c>
      <c r="G788" s="19">
        <v>0</v>
      </c>
      <c r="H788" s="19">
        <v>0</v>
      </c>
      <c r="I788" s="19">
        <v>0</v>
      </c>
      <c r="J788" s="107"/>
      <c r="K788" s="48"/>
    </row>
    <row r="789" spans="1:11" ht="12" customHeight="1" outlineLevel="2">
      <c r="A789" s="67" t="s">
        <v>120</v>
      </c>
      <c r="B789" s="65" t="s">
        <v>451</v>
      </c>
      <c r="C789" s="48" t="s">
        <v>389</v>
      </c>
      <c r="D789" s="24" t="s">
        <v>32</v>
      </c>
      <c r="E789" s="21">
        <f>SUM(E790:E792)</f>
        <v>4464.6000000000004</v>
      </c>
      <c r="F789" s="21">
        <f>SUM(F790:F792)</f>
        <v>4464.6000000000004</v>
      </c>
      <c r="G789" s="21">
        <f>SUM(G790:G792)</f>
        <v>0</v>
      </c>
      <c r="H789" s="21">
        <f>SUM(H790:H792)</f>
        <v>0</v>
      </c>
      <c r="I789" s="21">
        <f>SUM(I790:I792)</f>
        <v>0</v>
      </c>
      <c r="J789" s="106" t="s">
        <v>452</v>
      </c>
      <c r="K789" s="48" t="s">
        <v>119</v>
      </c>
    </row>
    <row r="790" spans="1:11" ht="12" customHeight="1" outlineLevel="2">
      <c r="A790" s="36"/>
      <c r="B790" s="65"/>
      <c r="C790" s="48"/>
      <c r="D790" s="24">
        <v>2018</v>
      </c>
      <c r="E790" s="21">
        <f>F790+G790+H790+I790</f>
        <v>1738.1</v>
      </c>
      <c r="F790" s="23">
        <v>1738.1</v>
      </c>
      <c r="G790" s="21">
        <v>0</v>
      </c>
      <c r="H790" s="21">
        <v>0</v>
      </c>
      <c r="I790" s="21">
        <v>0</v>
      </c>
      <c r="J790" s="106"/>
      <c r="K790" s="48"/>
    </row>
    <row r="791" spans="1:11" ht="12" customHeight="1" outlineLevel="2">
      <c r="A791" s="36"/>
      <c r="B791" s="65"/>
      <c r="C791" s="48"/>
      <c r="D791" s="24">
        <v>2019</v>
      </c>
      <c r="E791" s="21">
        <f>F791+G791+H791+I791</f>
        <v>1231.2</v>
      </c>
      <c r="F791" s="23">
        <v>1231.2</v>
      </c>
      <c r="G791" s="19">
        <v>0</v>
      </c>
      <c r="H791" s="19">
        <v>0</v>
      </c>
      <c r="I791" s="19">
        <v>0</v>
      </c>
      <c r="J791" s="106"/>
      <c r="K791" s="48"/>
    </row>
    <row r="792" spans="1:11" ht="36.75" customHeight="1" outlineLevel="2">
      <c r="A792" s="36"/>
      <c r="B792" s="65"/>
      <c r="C792" s="48"/>
      <c r="D792" s="24">
        <v>2020</v>
      </c>
      <c r="E792" s="21">
        <f>F792+G792+H792+I792</f>
        <v>1495.3</v>
      </c>
      <c r="F792" s="23">
        <v>1495.3</v>
      </c>
      <c r="G792" s="19">
        <v>0</v>
      </c>
      <c r="H792" s="19">
        <v>0</v>
      </c>
      <c r="I792" s="19">
        <v>0</v>
      </c>
      <c r="J792" s="106"/>
      <c r="K792" s="48"/>
    </row>
    <row r="793" spans="1:11" ht="13.5" customHeight="1">
      <c r="A793" s="36" t="s">
        <v>40</v>
      </c>
      <c r="B793" s="54" t="s">
        <v>39</v>
      </c>
      <c r="C793" s="48" t="s">
        <v>113</v>
      </c>
      <c r="D793" s="24" t="s">
        <v>32</v>
      </c>
      <c r="E793" s="23">
        <f>SUM(E794:E796)</f>
        <v>466216.39887999999</v>
      </c>
      <c r="F793" s="23">
        <f>SUM(F794:F796)</f>
        <v>452194.39887999999</v>
      </c>
      <c r="G793" s="23">
        <f>SUM(G794:G796)</f>
        <v>14022</v>
      </c>
      <c r="H793" s="23">
        <f>SUM(H794:H796)</f>
        <v>0</v>
      </c>
      <c r="I793" s="23">
        <f>SUM(I794:I796)</f>
        <v>0</v>
      </c>
      <c r="J793" s="57"/>
      <c r="K793" s="29" t="s">
        <v>615</v>
      </c>
    </row>
    <row r="794" spans="1:11" ht="13.5" customHeight="1">
      <c r="A794" s="36"/>
      <c r="B794" s="54"/>
      <c r="C794" s="48"/>
      <c r="D794" s="24">
        <v>2018</v>
      </c>
      <c r="E794" s="23">
        <f t="shared" ref="E794:I796" si="83">E798+E814</f>
        <v>123872.76082000001</v>
      </c>
      <c r="F794" s="23">
        <f t="shared" si="83"/>
        <v>123872.76082000001</v>
      </c>
      <c r="G794" s="23">
        <f t="shared" si="83"/>
        <v>0</v>
      </c>
      <c r="H794" s="23">
        <f t="shared" si="83"/>
        <v>0</v>
      </c>
      <c r="I794" s="23">
        <f t="shared" si="83"/>
        <v>0</v>
      </c>
      <c r="J794" s="57"/>
      <c r="K794" s="29"/>
    </row>
    <row r="795" spans="1:11" ht="13.5" customHeight="1">
      <c r="A795" s="36"/>
      <c r="B795" s="54"/>
      <c r="C795" s="48"/>
      <c r="D795" s="24">
        <v>2019</v>
      </c>
      <c r="E795" s="23">
        <f t="shared" si="83"/>
        <v>130463.35302000001</v>
      </c>
      <c r="F795" s="23">
        <f t="shared" si="83"/>
        <v>130463.35302000001</v>
      </c>
      <c r="G795" s="23">
        <f t="shared" si="83"/>
        <v>0</v>
      </c>
      <c r="H795" s="23">
        <f t="shared" si="83"/>
        <v>0</v>
      </c>
      <c r="I795" s="23">
        <f t="shared" si="83"/>
        <v>0</v>
      </c>
      <c r="J795" s="57"/>
      <c r="K795" s="29"/>
    </row>
    <row r="796" spans="1:11" ht="22.5" customHeight="1">
      <c r="A796" s="36"/>
      <c r="B796" s="54"/>
      <c r="C796" s="48"/>
      <c r="D796" s="24">
        <v>2020</v>
      </c>
      <c r="E796" s="23">
        <f t="shared" si="83"/>
        <v>211880.28503999999</v>
      </c>
      <c r="F796" s="23">
        <f t="shared" si="83"/>
        <v>197858.28503999999</v>
      </c>
      <c r="G796" s="23">
        <f t="shared" si="83"/>
        <v>14022</v>
      </c>
      <c r="H796" s="23">
        <f t="shared" si="83"/>
        <v>0</v>
      </c>
      <c r="I796" s="23">
        <f t="shared" si="83"/>
        <v>0</v>
      </c>
      <c r="J796" s="57"/>
      <c r="K796" s="29"/>
    </row>
    <row r="797" spans="1:11" ht="16.5" customHeight="1" outlineLevel="1">
      <c r="A797" s="36" t="s">
        <v>38</v>
      </c>
      <c r="B797" s="65" t="s">
        <v>37</v>
      </c>
      <c r="C797" s="48" t="s">
        <v>113</v>
      </c>
      <c r="D797" s="24" t="s">
        <v>32</v>
      </c>
      <c r="E797" s="21">
        <f>SUM(E798:E800)</f>
        <v>258055.44488000002</v>
      </c>
      <c r="F797" s="21">
        <f>SUM(F798:F800)</f>
        <v>244033.44488000002</v>
      </c>
      <c r="G797" s="21">
        <f>SUM(G798:G800)</f>
        <v>14022</v>
      </c>
      <c r="H797" s="21">
        <f>SUM(H798:H800)</f>
        <v>0</v>
      </c>
      <c r="I797" s="21">
        <f>SUM(I798:I800)</f>
        <v>0</v>
      </c>
      <c r="J797" s="37"/>
      <c r="K797" s="48" t="s">
        <v>102</v>
      </c>
    </row>
    <row r="798" spans="1:11" ht="15" customHeight="1" outlineLevel="1">
      <c r="A798" s="36"/>
      <c r="B798" s="65"/>
      <c r="C798" s="48"/>
      <c r="D798" s="24">
        <v>2018</v>
      </c>
      <c r="E798" s="21">
        <f>SUM(F798:I798)</f>
        <v>70045.960820000008</v>
      </c>
      <c r="F798" s="21">
        <f>F802+F806+F810</f>
        <v>70045.960820000008</v>
      </c>
      <c r="G798" s="21">
        <f>G802+G806+G810</f>
        <v>0</v>
      </c>
      <c r="H798" s="21">
        <f>H802+H806+H810</f>
        <v>0</v>
      </c>
      <c r="I798" s="21">
        <f>I802+I806+I810</f>
        <v>0</v>
      </c>
      <c r="J798" s="37"/>
      <c r="K798" s="48"/>
    </row>
    <row r="799" spans="1:11" ht="15" customHeight="1" outlineLevel="1">
      <c r="A799" s="36"/>
      <c r="B799" s="65"/>
      <c r="C799" s="48"/>
      <c r="D799" s="24">
        <v>2019</v>
      </c>
      <c r="E799" s="21">
        <f>SUM(F799:I799)</f>
        <v>74021.003020000004</v>
      </c>
      <c r="F799" s="21">
        <f t="shared" ref="F799:I800" si="84">F803+F807+F811</f>
        <v>74021.003020000004</v>
      </c>
      <c r="G799" s="21">
        <f t="shared" si="84"/>
        <v>0</v>
      </c>
      <c r="H799" s="21">
        <f t="shared" si="84"/>
        <v>0</v>
      </c>
      <c r="I799" s="21">
        <f t="shared" si="84"/>
        <v>0</v>
      </c>
      <c r="J799" s="37"/>
      <c r="K799" s="48"/>
    </row>
    <row r="800" spans="1:11" ht="26.25" customHeight="1" outlineLevel="1">
      <c r="A800" s="36"/>
      <c r="B800" s="65"/>
      <c r="C800" s="48"/>
      <c r="D800" s="24">
        <v>2020</v>
      </c>
      <c r="E800" s="21">
        <f>SUM(F800:I800)</f>
        <v>113988.48104</v>
      </c>
      <c r="F800" s="21">
        <f t="shared" si="84"/>
        <v>99966.481039999999</v>
      </c>
      <c r="G800" s="21">
        <f t="shared" si="84"/>
        <v>14022</v>
      </c>
      <c r="H800" s="21">
        <f t="shared" si="84"/>
        <v>0</v>
      </c>
      <c r="I800" s="21">
        <f t="shared" si="84"/>
        <v>0</v>
      </c>
      <c r="J800" s="37"/>
      <c r="K800" s="48"/>
    </row>
    <row r="801" spans="1:11" outlineLevel="2">
      <c r="A801" s="36" t="s">
        <v>36</v>
      </c>
      <c r="B801" s="65" t="s">
        <v>35</v>
      </c>
      <c r="C801" s="48" t="s">
        <v>113</v>
      </c>
      <c r="D801" s="24" t="s">
        <v>32</v>
      </c>
      <c r="E801" s="21">
        <f>SUM(E802:E804)</f>
        <v>238209.37488000002</v>
      </c>
      <c r="F801" s="21">
        <f>SUM(F802:F804)</f>
        <v>238209.37488000002</v>
      </c>
      <c r="G801" s="21">
        <f>SUM(G802:G804)</f>
        <v>0</v>
      </c>
      <c r="H801" s="21">
        <f>SUM(H802:H804)</f>
        <v>0</v>
      </c>
      <c r="I801" s="21">
        <f>SUM(I802:I804)</f>
        <v>0</v>
      </c>
      <c r="J801" s="37" t="s">
        <v>453</v>
      </c>
      <c r="K801" s="48" t="s">
        <v>102</v>
      </c>
    </row>
    <row r="802" spans="1:11" ht="13.5" customHeight="1" outlineLevel="2">
      <c r="A802" s="36"/>
      <c r="B802" s="65"/>
      <c r="C802" s="48"/>
      <c r="D802" s="24">
        <v>2018</v>
      </c>
      <c r="E802" s="21">
        <f>F802+G802+H802+I802</f>
        <v>68253.390820000001</v>
      </c>
      <c r="F802" s="19">
        <v>68253.390820000001</v>
      </c>
      <c r="G802" s="21">
        <v>0</v>
      </c>
      <c r="H802" s="21">
        <v>0</v>
      </c>
      <c r="I802" s="21">
        <v>0</v>
      </c>
      <c r="J802" s="37"/>
      <c r="K802" s="48"/>
    </row>
    <row r="803" spans="1:11" ht="13.5" customHeight="1" outlineLevel="2">
      <c r="A803" s="36"/>
      <c r="B803" s="65"/>
      <c r="C803" s="48"/>
      <c r="D803" s="24">
        <v>2019</v>
      </c>
      <c r="E803" s="21">
        <f>F803+G803+H803+I803</f>
        <v>72080.303020000007</v>
      </c>
      <c r="F803" s="21">
        <v>72080.303020000007</v>
      </c>
      <c r="G803" s="21">
        <v>0</v>
      </c>
      <c r="H803" s="21">
        <v>0</v>
      </c>
      <c r="I803" s="21">
        <v>0</v>
      </c>
      <c r="J803" s="37"/>
      <c r="K803" s="48"/>
    </row>
    <row r="804" spans="1:11" ht="13.5" customHeight="1" outlineLevel="2">
      <c r="A804" s="36"/>
      <c r="B804" s="65"/>
      <c r="C804" s="48"/>
      <c r="D804" s="24">
        <v>2020</v>
      </c>
      <c r="E804" s="21">
        <f>F804+G804+H804+I804</f>
        <v>97875.681039999996</v>
      </c>
      <c r="F804" s="19">
        <v>97875.681039999996</v>
      </c>
      <c r="G804" s="21">
        <v>0</v>
      </c>
      <c r="H804" s="21">
        <v>0</v>
      </c>
      <c r="I804" s="21">
        <v>0</v>
      </c>
      <c r="J804" s="37"/>
      <c r="K804" s="48"/>
    </row>
    <row r="805" spans="1:11" ht="13.5" customHeight="1" outlineLevel="2">
      <c r="A805" s="36" t="s">
        <v>34</v>
      </c>
      <c r="B805" s="65" t="s">
        <v>33</v>
      </c>
      <c r="C805" s="48" t="s">
        <v>113</v>
      </c>
      <c r="D805" s="24" t="s">
        <v>32</v>
      </c>
      <c r="E805" s="21">
        <f>SUM(E806:E808)</f>
        <v>5824.07</v>
      </c>
      <c r="F805" s="21">
        <f>SUM(F806:F808)</f>
        <v>5824.07</v>
      </c>
      <c r="G805" s="21">
        <f>SUM(G806:G808)</f>
        <v>0</v>
      </c>
      <c r="H805" s="21">
        <f>SUM(H806:H808)</f>
        <v>0</v>
      </c>
      <c r="I805" s="21">
        <f>SUM(I806:I808)</f>
        <v>0</v>
      </c>
      <c r="J805" s="106" t="s">
        <v>118</v>
      </c>
      <c r="K805" s="48" t="s">
        <v>102</v>
      </c>
    </row>
    <row r="806" spans="1:11" ht="13.5" customHeight="1" outlineLevel="2">
      <c r="A806" s="36"/>
      <c r="B806" s="65"/>
      <c r="C806" s="48"/>
      <c r="D806" s="24">
        <v>2018</v>
      </c>
      <c r="E806" s="21">
        <f>SUM(F806:I806)</f>
        <v>1792.57</v>
      </c>
      <c r="F806" s="21">
        <v>1792.57</v>
      </c>
      <c r="G806" s="21">
        <v>0</v>
      </c>
      <c r="H806" s="21">
        <v>0</v>
      </c>
      <c r="I806" s="21">
        <v>0</v>
      </c>
      <c r="J806" s="106"/>
      <c r="K806" s="48"/>
    </row>
    <row r="807" spans="1:11" ht="13.5" customHeight="1" outlineLevel="2">
      <c r="A807" s="36"/>
      <c r="B807" s="65"/>
      <c r="C807" s="48"/>
      <c r="D807" s="24">
        <v>2019</v>
      </c>
      <c r="E807" s="19">
        <v>1940.7</v>
      </c>
      <c r="F807" s="19">
        <v>1940.7</v>
      </c>
      <c r="G807" s="19">
        <v>0</v>
      </c>
      <c r="H807" s="19">
        <v>0</v>
      </c>
      <c r="I807" s="19">
        <v>0</v>
      </c>
      <c r="J807" s="106"/>
      <c r="K807" s="48"/>
    </row>
    <row r="808" spans="1:11" ht="21" customHeight="1" outlineLevel="2">
      <c r="A808" s="36"/>
      <c r="B808" s="65"/>
      <c r="C808" s="48"/>
      <c r="D808" s="24">
        <v>2020</v>
      </c>
      <c r="E808" s="19">
        <f>SUM(F808:I808)</f>
        <v>2090.8000000000002</v>
      </c>
      <c r="F808" s="19">
        <v>2090.8000000000002</v>
      </c>
      <c r="G808" s="19">
        <v>0</v>
      </c>
      <c r="H808" s="19">
        <v>0</v>
      </c>
      <c r="I808" s="19">
        <v>0</v>
      </c>
      <c r="J808" s="106"/>
      <c r="K808" s="48"/>
    </row>
    <row r="809" spans="1:11" ht="15.75" customHeight="1" outlineLevel="2">
      <c r="A809" s="36" t="s">
        <v>556</v>
      </c>
      <c r="B809" s="65" t="s">
        <v>557</v>
      </c>
      <c r="C809" s="48">
        <v>2020</v>
      </c>
      <c r="D809" s="24" t="s">
        <v>32</v>
      </c>
      <c r="E809" s="21">
        <f>SUM(E810:E812)</f>
        <v>14022</v>
      </c>
      <c r="F809" s="21">
        <f>SUM(F810:F812)</f>
        <v>0</v>
      </c>
      <c r="G809" s="21">
        <f>SUM(G810:G812)</f>
        <v>14022</v>
      </c>
      <c r="H809" s="21">
        <f>SUM(H810:H812)</f>
        <v>0</v>
      </c>
      <c r="I809" s="21">
        <f>SUM(I810:I812)</f>
        <v>0</v>
      </c>
      <c r="J809" s="106" t="s">
        <v>558</v>
      </c>
      <c r="K809" s="48" t="s">
        <v>102</v>
      </c>
    </row>
    <row r="810" spans="1:11" ht="15.75" customHeight="1" outlineLevel="2">
      <c r="A810" s="36"/>
      <c r="B810" s="65"/>
      <c r="C810" s="48"/>
      <c r="D810" s="24">
        <v>2018</v>
      </c>
      <c r="E810" s="21">
        <v>0</v>
      </c>
      <c r="F810" s="21">
        <v>0</v>
      </c>
      <c r="G810" s="21">
        <v>0</v>
      </c>
      <c r="H810" s="21">
        <v>0</v>
      </c>
      <c r="I810" s="21">
        <v>0</v>
      </c>
      <c r="J810" s="106"/>
      <c r="K810" s="48"/>
    </row>
    <row r="811" spans="1:11" ht="15.75" customHeight="1" outlineLevel="2">
      <c r="A811" s="36"/>
      <c r="B811" s="65"/>
      <c r="C811" s="48"/>
      <c r="D811" s="24">
        <v>2019</v>
      </c>
      <c r="E811" s="19">
        <v>0</v>
      </c>
      <c r="F811" s="19">
        <v>0</v>
      </c>
      <c r="G811" s="19">
        <v>0</v>
      </c>
      <c r="H811" s="19">
        <v>0</v>
      </c>
      <c r="I811" s="19">
        <v>0</v>
      </c>
      <c r="J811" s="106"/>
      <c r="K811" s="48"/>
    </row>
    <row r="812" spans="1:11" ht="15.75" customHeight="1" outlineLevel="2">
      <c r="A812" s="36"/>
      <c r="B812" s="65"/>
      <c r="C812" s="48"/>
      <c r="D812" s="24">
        <v>2020</v>
      </c>
      <c r="E812" s="19">
        <f>SUM(F812:I812)</f>
        <v>14022</v>
      </c>
      <c r="F812" s="19">
        <v>0</v>
      </c>
      <c r="G812" s="19">
        <v>14022</v>
      </c>
      <c r="H812" s="19">
        <v>0</v>
      </c>
      <c r="I812" s="19">
        <v>0</v>
      </c>
      <c r="J812" s="106"/>
      <c r="K812" s="48"/>
    </row>
    <row r="813" spans="1:11" ht="13.5" customHeight="1" outlineLevel="1">
      <c r="A813" s="36" t="s">
        <v>117</v>
      </c>
      <c r="B813" s="65" t="s">
        <v>116</v>
      </c>
      <c r="C813" s="48" t="s">
        <v>113</v>
      </c>
      <c r="D813" s="24" t="s">
        <v>32</v>
      </c>
      <c r="E813" s="21">
        <f>F813+G813+H813+I813</f>
        <v>208160.954</v>
      </c>
      <c r="F813" s="21">
        <f>SUM(F814:F816)</f>
        <v>208160.954</v>
      </c>
      <c r="G813" s="21">
        <f t="shared" ref="G813:I816" si="85">G817+G821</f>
        <v>0</v>
      </c>
      <c r="H813" s="21">
        <f t="shared" si="85"/>
        <v>0</v>
      </c>
      <c r="I813" s="21">
        <f t="shared" si="85"/>
        <v>0</v>
      </c>
      <c r="J813" s="37"/>
      <c r="K813" s="29" t="s">
        <v>602</v>
      </c>
    </row>
    <row r="814" spans="1:11" ht="13.5" customHeight="1" outlineLevel="1">
      <c r="A814" s="36"/>
      <c r="B814" s="65"/>
      <c r="C814" s="48"/>
      <c r="D814" s="24">
        <v>2018</v>
      </c>
      <c r="E814" s="21">
        <f>F814+G814+H814+I814</f>
        <v>53826.8</v>
      </c>
      <c r="F814" s="21">
        <f>F818+F822</f>
        <v>53826.8</v>
      </c>
      <c r="G814" s="21">
        <f t="shared" si="85"/>
        <v>0</v>
      </c>
      <c r="H814" s="21">
        <f t="shared" si="85"/>
        <v>0</v>
      </c>
      <c r="I814" s="21">
        <f t="shared" si="85"/>
        <v>0</v>
      </c>
      <c r="J814" s="37"/>
      <c r="K814" s="29"/>
    </row>
    <row r="815" spans="1:11" ht="13.5" customHeight="1" outlineLevel="1">
      <c r="A815" s="36"/>
      <c r="B815" s="65"/>
      <c r="C815" s="48"/>
      <c r="D815" s="24">
        <v>2019</v>
      </c>
      <c r="E815" s="21">
        <f>F815+G815+H815+I815</f>
        <v>56442.35</v>
      </c>
      <c r="F815" s="21">
        <f>F819+F823</f>
        <v>56442.35</v>
      </c>
      <c r="G815" s="21">
        <f t="shared" si="85"/>
        <v>0</v>
      </c>
      <c r="H815" s="21">
        <f t="shared" si="85"/>
        <v>0</v>
      </c>
      <c r="I815" s="21">
        <f t="shared" si="85"/>
        <v>0</v>
      </c>
      <c r="J815" s="37"/>
      <c r="K815" s="29"/>
    </row>
    <row r="816" spans="1:11" ht="32.25" customHeight="1" outlineLevel="1">
      <c r="A816" s="36"/>
      <c r="B816" s="65"/>
      <c r="C816" s="48"/>
      <c r="D816" s="24">
        <v>2020</v>
      </c>
      <c r="E816" s="21">
        <f>F816+G816+H816+I816</f>
        <v>97891.804000000004</v>
      </c>
      <c r="F816" s="21">
        <f>F820+F824+F828</f>
        <v>97891.804000000004</v>
      </c>
      <c r="G816" s="21">
        <f t="shared" si="85"/>
        <v>0</v>
      </c>
      <c r="H816" s="21">
        <f t="shared" si="85"/>
        <v>0</v>
      </c>
      <c r="I816" s="21">
        <f t="shared" si="85"/>
        <v>0</v>
      </c>
      <c r="J816" s="37"/>
      <c r="K816" s="29"/>
    </row>
    <row r="817" spans="1:11" ht="12.75" customHeight="1" outlineLevel="2">
      <c r="A817" s="36" t="s">
        <v>115</v>
      </c>
      <c r="B817" s="65" t="s">
        <v>572</v>
      </c>
      <c r="C817" s="48" t="s">
        <v>113</v>
      </c>
      <c r="D817" s="24" t="s">
        <v>32</v>
      </c>
      <c r="E817" s="21">
        <f>SUM(E818:E820)</f>
        <v>183296.65999999997</v>
      </c>
      <c r="F817" s="21">
        <f>SUM(F818:F820)</f>
        <v>183296.65999999997</v>
      </c>
      <c r="G817" s="21">
        <f>SUM(G818:G820)</f>
        <v>0</v>
      </c>
      <c r="H817" s="21">
        <f>SUM(H818:H820)</f>
        <v>0</v>
      </c>
      <c r="I817" s="21">
        <f>SUM(I818:I820)</f>
        <v>0</v>
      </c>
      <c r="J817" s="109" t="s">
        <v>618</v>
      </c>
      <c r="K817" s="29" t="s">
        <v>571</v>
      </c>
    </row>
    <row r="818" spans="1:11" ht="13.5" customHeight="1" outlineLevel="2">
      <c r="A818" s="36"/>
      <c r="B818" s="65"/>
      <c r="C818" s="48"/>
      <c r="D818" s="24">
        <v>2018</v>
      </c>
      <c r="E818" s="21">
        <f>SUM(F818:I818)</f>
        <v>53564.3</v>
      </c>
      <c r="F818" s="19">
        <v>53564.3</v>
      </c>
      <c r="G818" s="21">
        <v>0</v>
      </c>
      <c r="H818" s="21">
        <v>0</v>
      </c>
      <c r="I818" s="21">
        <v>0</v>
      </c>
      <c r="J818" s="110"/>
      <c r="K818" s="29"/>
    </row>
    <row r="819" spans="1:11" ht="13.5" customHeight="1" outlineLevel="2">
      <c r="A819" s="36"/>
      <c r="B819" s="65"/>
      <c r="C819" s="48"/>
      <c r="D819" s="24">
        <v>2019</v>
      </c>
      <c r="E819" s="21">
        <v>56442.35</v>
      </c>
      <c r="F819" s="19">
        <v>56442.35</v>
      </c>
      <c r="G819" s="21">
        <v>0</v>
      </c>
      <c r="H819" s="21">
        <v>0</v>
      </c>
      <c r="I819" s="21">
        <v>0</v>
      </c>
      <c r="J819" s="110"/>
      <c r="K819" s="29"/>
    </row>
    <row r="820" spans="1:11" ht="53.25" customHeight="1" outlineLevel="2">
      <c r="A820" s="36"/>
      <c r="B820" s="65"/>
      <c r="C820" s="48"/>
      <c r="D820" s="24">
        <v>2020</v>
      </c>
      <c r="E820" s="21">
        <v>73290.009999999995</v>
      </c>
      <c r="F820" s="21">
        <v>73290.009999999995</v>
      </c>
      <c r="G820" s="21">
        <v>0</v>
      </c>
      <c r="H820" s="21">
        <v>0</v>
      </c>
      <c r="I820" s="21">
        <v>0</v>
      </c>
      <c r="J820" s="111"/>
      <c r="K820" s="29"/>
    </row>
    <row r="821" spans="1:11" outlineLevel="2">
      <c r="A821" s="36" t="s">
        <v>110</v>
      </c>
      <c r="B821" s="65" t="s">
        <v>114</v>
      </c>
      <c r="C821" s="48" t="s">
        <v>193</v>
      </c>
      <c r="D821" s="24" t="s">
        <v>32</v>
      </c>
      <c r="E821" s="21">
        <f>SUM(E822:E824)</f>
        <v>262.5</v>
      </c>
      <c r="F821" s="21">
        <f>SUM(F822:F824)</f>
        <v>262.5</v>
      </c>
      <c r="G821" s="21">
        <f>SUM(G822:G824)</f>
        <v>0</v>
      </c>
      <c r="H821" s="21">
        <f>SUM(H822:H824)</f>
        <v>0</v>
      </c>
      <c r="I821" s="21">
        <f>SUM(I822:I824)</f>
        <v>0</v>
      </c>
      <c r="J821" s="106" t="s">
        <v>112</v>
      </c>
      <c r="K821" s="48" t="s">
        <v>111</v>
      </c>
    </row>
    <row r="822" spans="1:11" ht="13.5" customHeight="1" outlineLevel="2">
      <c r="A822" s="36"/>
      <c r="B822" s="65"/>
      <c r="C822" s="48"/>
      <c r="D822" s="24">
        <v>2018</v>
      </c>
      <c r="E822" s="21">
        <f>F822+G822+H822+I822</f>
        <v>262.5</v>
      </c>
      <c r="F822" s="21">
        <v>262.5</v>
      </c>
      <c r="G822" s="21">
        <v>0</v>
      </c>
      <c r="H822" s="21">
        <v>0</v>
      </c>
      <c r="I822" s="21">
        <v>0</v>
      </c>
      <c r="J822" s="106"/>
      <c r="K822" s="48"/>
    </row>
    <row r="823" spans="1:11" ht="13.5" customHeight="1" outlineLevel="2">
      <c r="A823" s="36"/>
      <c r="B823" s="65"/>
      <c r="C823" s="48"/>
      <c r="D823" s="24">
        <v>2019</v>
      </c>
      <c r="E823" s="21">
        <f>F823+G823+H823+I823</f>
        <v>0</v>
      </c>
      <c r="F823" s="21">
        <v>0</v>
      </c>
      <c r="G823" s="21">
        <v>0</v>
      </c>
      <c r="H823" s="21">
        <v>0</v>
      </c>
      <c r="I823" s="21">
        <v>0</v>
      </c>
      <c r="J823" s="106"/>
      <c r="K823" s="48"/>
    </row>
    <row r="824" spans="1:11" ht="14.25" customHeight="1" outlineLevel="2">
      <c r="A824" s="36"/>
      <c r="B824" s="65"/>
      <c r="C824" s="48"/>
      <c r="D824" s="24">
        <v>2020</v>
      </c>
      <c r="E824" s="21">
        <f>F824+G824+H824+I824</f>
        <v>0</v>
      </c>
      <c r="F824" s="21">
        <v>0</v>
      </c>
      <c r="G824" s="21">
        <v>0</v>
      </c>
      <c r="H824" s="21">
        <v>0</v>
      </c>
      <c r="I824" s="21">
        <v>0</v>
      </c>
      <c r="J824" s="106"/>
      <c r="K824" s="48"/>
    </row>
    <row r="825" spans="1:11" ht="14.25" customHeight="1" outlineLevel="2">
      <c r="A825" s="36" t="s">
        <v>610</v>
      </c>
      <c r="B825" s="65" t="s">
        <v>611</v>
      </c>
      <c r="C825" s="48">
        <v>2020</v>
      </c>
      <c r="D825" s="24" t="s">
        <v>32</v>
      </c>
      <c r="E825" s="21">
        <f>E828</f>
        <v>24601.794000000002</v>
      </c>
      <c r="F825" s="21">
        <f>F828</f>
        <v>24601.794000000002</v>
      </c>
      <c r="G825" s="21">
        <f>SUM(G826:G828)</f>
        <v>0</v>
      </c>
      <c r="H825" s="21">
        <f>SUM(H826:H828)</f>
        <v>0</v>
      </c>
      <c r="I825" s="21">
        <f>SUM(I826:I828)</f>
        <v>0</v>
      </c>
      <c r="J825" s="106" t="s">
        <v>612</v>
      </c>
      <c r="K825" s="48" t="s">
        <v>613</v>
      </c>
    </row>
    <row r="826" spans="1:11" ht="14.25" customHeight="1" outlineLevel="2">
      <c r="A826" s="36"/>
      <c r="B826" s="65"/>
      <c r="C826" s="48"/>
      <c r="D826" s="24">
        <v>2018</v>
      </c>
      <c r="E826" s="21">
        <v>0</v>
      </c>
      <c r="F826" s="21">
        <v>0</v>
      </c>
      <c r="G826" s="21">
        <v>0</v>
      </c>
      <c r="H826" s="21">
        <v>0</v>
      </c>
      <c r="I826" s="21">
        <v>0</v>
      </c>
      <c r="J826" s="106"/>
      <c r="K826" s="48"/>
    </row>
    <row r="827" spans="1:11" ht="14.25" customHeight="1" outlineLevel="2">
      <c r="A827" s="36"/>
      <c r="B827" s="65"/>
      <c r="C827" s="48"/>
      <c r="D827" s="24">
        <v>2019</v>
      </c>
      <c r="E827" s="21">
        <f>F827+G827+H827+I827</f>
        <v>0</v>
      </c>
      <c r="F827" s="21">
        <v>0</v>
      </c>
      <c r="G827" s="21">
        <v>0</v>
      </c>
      <c r="H827" s="21">
        <v>0</v>
      </c>
      <c r="I827" s="21">
        <v>0</v>
      </c>
      <c r="J827" s="106"/>
      <c r="K827" s="48"/>
    </row>
    <row r="828" spans="1:11" ht="14.25" customHeight="1" outlineLevel="2">
      <c r="A828" s="36"/>
      <c r="B828" s="65"/>
      <c r="C828" s="48"/>
      <c r="D828" s="24">
        <v>2020</v>
      </c>
      <c r="E828" s="21">
        <f>F828+G828+H828+I828</f>
        <v>24601.794000000002</v>
      </c>
      <c r="F828" s="21">
        <v>24601.794000000002</v>
      </c>
      <c r="G828" s="21">
        <v>0</v>
      </c>
      <c r="H828" s="21">
        <v>0</v>
      </c>
      <c r="I828" s="21">
        <v>0</v>
      </c>
      <c r="J828" s="106"/>
      <c r="K828" s="48"/>
    </row>
    <row r="829" spans="1:11" s="7" customFormat="1" ht="12" customHeight="1">
      <c r="A829" s="10"/>
      <c r="B829" s="11"/>
      <c r="C829" s="12"/>
      <c r="D829" s="13"/>
      <c r="E829" s="14"/>
      <c r="F829" s="14"/>
      <c r="G829" s="14"/>
      <c r="H829" s="14"/>
      <c r="I829" s="14"/>
      <c r="K829" s="22"/>
    </row>
    <row r="830" spans="1:11" s="7" customFormat="1" ht="14.25" customHeight="1">
      <c r="A830" s="108" t="s">
        <v>109</v>
      </c>
      <c r="B830" s="108"/>
      <c r="C830" s="108"/>
      <c r="D830" s="108"/>
      <c r="E830" s="108"/>
      <c r="F830" s="108"/>
      <c r="G830" s="108"/>
      <c r="H830" s="108"/>
      <c r="I830" s="108"/>
      <c r="J830" s="108"/>
      <c r="K830" s="108"/>
    </row>
  </sheetData>
  <mergeCells count="1038">
    <mergeCell ref="A825:A828"/>
    <mergeCell ref="B825:B828"/>
    <mergeCell ref="C825:C828"/>
    <mergeCell ref="J825:J828"/>
    <mergeCell ref="K825:K828"/>
    <mergeCell ref="A45:A48"/>
    <mergeCell ref="B45:B48"/>
    <mergeCell ref="C45:C48"/>
    <mergeCell ref="J45:J48"/>
    <mergeCell ref="K45:K48"/>
    <mergeCell ref="A117:A120"/>
    <mergeCell ref="C117:C120"/>
    <mergeCell ref="J117:J120"/>
    <mergeCell ref="K117:K120"/>
    <mergeCell ref="B117:B120"/>
    <mergeCell ref="A317:A320"/>
    <mergeCell ref="B317:B320"/>
    <mergeCell ref="C317:C320"/>
    <mergeCell ref="J317:J320"/>
    <mergeCell ref="K317:K320"/>
    <mergeCell ref="A321:A324"/>
    <mergeCell ref="B321:B324"/>
    <mergeCell ref="C321:C324"/>
    <mergeCell ref="J321:J324"/>
    <mergeCell ref="K321:K324"/>
    <mergeCell ref="A305:A308"/>
    <mergeCell ref="B305:B308"/>
    <mergeCell ref="C305:C308"/>
    <mergeCell ref="J305:J308"/>
    <mergeCell ref="K305:K308"/>
    <mergeCell ref="A313:A316"/>
    <mergeCell ref="B313:B316"/>
    <mergeCell ref="C313:C316"/>
    <mergeCell ref="J313:J316"/>
    <mergeCell ref="K313:K316"/>
    <mergeCell ref="A309:A312"/>
    <mergeCell ref="B309:B312"/>
    <mergeCell ref="C309:C312"/>
    <mergeCell ref="J309:J312"/>
    <mergeCell ref="K309:K312"/>
    <mergeCell ref="K285:K288"/>
    <mergeCell ref="A269:A272"/>
    <mergeCell ref="B269:B272"/>
    <mergeCell ref="C269:C272"/>
    <mergeCell ref="J269:J272"/>
    <mergeCell ref="K269:K272"/>
    <mergeCell ref="A273:A276"/>
    <mergeCell ref="B273:B276"/>
    <mergeCell ref="C273:C276"/>
    <mergeCell ref="J273:J276"/>
    <mergeCell ref="K273:K276"/>
    <mergeCell ref="A297:A300"/>
    <mergeCell ref="B297:B300"/>
    <mergeCell ref="C297:C300"/>
    <mergeCell ref="J297:J300"/>
    <mergeCell ref="K297:K300"/>
    <mergeCell ref="A301:A304"/>
    <mergeCell ref="B301:B304"/>
    <mergeCell ref="C301:C304"/>
    <mergeCell ref="J301:J304"/>
    <mergeCell ref="A289:A292"/>
    <mergeCell ref="B289:B292"/>
    <mergeCell ref="C289:C292"/>
    <mergeCell ref="J289:J292"/>
    <mergeCell ref="K289:K292"/>
    <mergeCell ref="A293:A296"/>
    <mergeCell ref="B293:B296"/>
    <mergeCell ref="C293:C296"/>
    <mergeCell ref="J293:J296"/>
    <mergeCell ref="K293:K296"/>
    <mergeCell ref="K301:K304"/>
    <mergeCell ref="K821:K824"/>
    <mergeCell ref="A801:A804"/>
    <mergeCell ref="B801:B804"/>
    <mergeCell ref="C801:C804"/>
    <mergeCell ref="J801:J804"/>
    <mergeCell ref="K801:K804"/>
    <mergeCell ref="A805:A808"/>
    <mergeCell ref="B805:B808"/>
    <mergeCell ref="C805:C808"/>
    <mergeCell ref="J805:J808"/>
    <mergeCell ref="K805:K808"/>
    <mergeCell ref="A797:A800"/>
    <mergeCell ref="B797:B800"/>
    <mergeCell ref="C797:C800"/>
    <mergeCell ref="A781:A784"/>
    <mergeCell ref="B781:B784"/>
    <mergeCell ref="C781:C784"/>
    <mergeCell ref="J781:J784"/>
    <mergeCell ref="K781:K784"/>
    <mergeCell ref="A809:A812"/>
    <mergeCell ref="B809:B812"/>
    <mergeCell ref="C809:C812"/>
    <mergeCell ref="J809:J812"/>
    <mergeCell ref="K809:K812"/>
    <mergeCell ref="J769:J772"/>
    <mergeCell ref="A830:K830"/>
    <mergeCell ref="A813:A816"/>
    <mergeCell ref="B813:B816"/>
    <mergeCell ref="C813:C816"/>
    <mergeCell ref="J813:J816"/>
    <mergeCell ref="K813:K816"/>
    <mergeCell ref="A817:A820"/>
    <mergeCell ref="B817:B820"/>
    <mergeCell ref="C817:C820"/>
    <mergeCell ref="J817:J820"/>
    <mergeCell ref="K817:K820"/>
    <mergeCell ref="J797:J800"/>
    <mergeCell ref="K797:K800"/>
    <mergeCell ref="A785:A788"/>
    <mergeCell ref="B785:B788"/>
    <mergeCell ref="C785:C788"/>
    <mergeCell ref="J785:J788"/>
    <mergeCell ref="K785:K788"/>
    <mergeCell ref="A789:A792"/>
    <mergeCell ref="B789:B792"/>
    <mergeCell ref="C789:C792"/>
    <mergeCell ref="J789:J792"/>
    <mergeCell ref="K789:K792"/>
    <mergeCell ref="A793:A796"/>
    <mergeCell ref="B793:B796"/>
    <mergeCell ref="C793:C796"/>
    <mergeCell ref="J793:J796"/>
    <mergeCell ref="K793:K796"/>
    <mergeCell ref="A821:A824"/>
    <mergeCell ref="B821:B824"/>
    <mergeCell ref="C821:C824"/>
    <mergeCell ref="J821:J824"/>
    <mergeCell ref="K769:K772"/>
    <mergeCell ref="A773:A776"/>
    <mergeCell ref="B773:B776"/>
    <mergeCell ref="C773:C776"/>
    <mergeCell ref="J773:J776"/>
    <mergeCell ref="K773:K776"/>
    <mergeCell ref="A777:A780"/>
    <mergeCell ref="B777:B780"/>
    <mergeCell ref="C777:C780"/>
    <mergeCell ref="J777:J780"/>
    <mergeCell ref="K777:K780"/>
    <mergeCell ref="A765:A768"/>
    <mergeCell ref="B765:B768"/>
    <mergeCell ref="C765:C768"/>
    <mergeCell ref="J765:J768"/>
    <mergeCell ref="K765:K768"/>
    <mergeCell ref="A769:A772"/>
    <mergeCell ref="B769:B772"/>
    <mergeCell ref="C769:C772"/>
    <mergeCell ref="A753:A756"/>
    <mergeCell ref="B753:B756"/>
    <mergeCell ref="C753:C756"/>
    <mergeCell ref="J753:J756"/>
    <mergeCell ref="K753:K756"/>
    <mergeCell ref="A757:A760"/>
    <mergeCell ref="B757:B760"/>
    <mergeCell ref="C757:C760"/>
    <mergeCell ref="J757:J760"/>
    <mergeCell ref="K757:K760"/>
    <mergeCell ref="A761:A764"/>
    <mergeCell ref="B761:B764"/>
    <mergeCell ref="C761:C764"/>
    <mergeCell ref="J761:J764"/>
    <mergeCell ref="K761:K764"/>
    <mergeCell ref="A749:A752"/>
    <mergeCell ref="B749:B752"/>
    <mergeCell ref="C749:C752"/>
    <mergeCell ref="J749:J752"/>
    <mergeCell ref="K749:K752"/>
    <mergeCell ref="A729:A732"/>
    <mergeCell ref="B729:B732"/>
    <mergeCell ref="C729:C732"/>
    <mergeCell ref="J729:J732"/>
    <mergeCell ref="K729:K732"/>
    <mergeCell ref="A741:A744"/>
    <mergeCell ref="B741:B744"/>
    <mergeCell ref="C741:C744"/>
    <mergeCell ref="J741:J744"/>
    <mergeCell ref="K741:K744"/>
    <mergeCell ref="A745:A748"/>
    <mergeCell ref="B745:B748"/>
    <mergeCell ref="C745:C748"/>
    <mergeCell ref="J745:J748"/>
    <mergeCell ref="K745:K748"/>
    <mergeCell ref="A733:A736"/>
    <mergeCell ref="B733:B736"/>
    <mergeCell ref="C733:C736"/>
    <mergeCell ref="J733:J736"/>
    <mergeCell ref="K733:K736"/>
    <mergeCell ref="A737:A740"/>
    <mergeCell ref="B737:B740"/>
    <mergeCell ref="C737:C740"/>
    <mergeCell ref="J737:J740"/>
    <mergeCell ref="K737:K740"/>
    <mergeCell ref="B693:B696"/>
    <mergeCell ref="C693:C696"/>
    <mergeCell ref="J693:J696"/>
    <mergeCell ref="K693:K696"/>
    <mergeCell ref="A697:A700"/>
    <mergeCell ref="B697:B700"/>
    <mergeCell ref="C697:C700"/>
    <mergeCell ref="J697:J700"/>
    <mergeCell ref="K697:K700"/>
    <mergeCell ref="A725:A728"/>
    <mergeCell ref="B725:B728"/>
    <mergeCell ref="C725:C728"/>
    <mergeCell ref="J725:J728"/>
    <mergeCell ref="K725:K728"/>
    <mergeCell ref="A713:A716"/>
    <mergeCell ref="B713:B716"/>
    <mergeCell ref="C713:C716"/>
    <mergeCell ref="J713:J716"/>
    <mergeCell ref="K713:K716"/>
    <mergeCell ref="A721:A724"/>
    <mergeCell ref="B721:B724"/>
    <mergeCell ref="C721:C724"/>
    <mergeCell ref="J721:J724"/>
    <mergeCell ref="K721:K724"/>
    <mergeCell ref="A717:A720"/>
    <mergeCell ref="B717:B720"/>
    <mergeCell ref="C717:C720"/>
    <mergeCell ref="J717:J720"/>
    <mergeCell ref="K717:K720"/>
    <mergeCell ref="K673:K676"/>
    <mergeCell ref="A661:A664"/>
    <mergeCell ref="B661:B664"/>
    <mergeCell ref="C661:C664"/>
    <mergeCell ref="J661:J664"/>
    <mergeCell ref="K661:K664"/>
    <mergeCell ref="A665:A668"/>
    <mergeCell ref="B665:B668"/>
    <mergeCell ref="C665:C668"/>
    <mergeCell ref="J665:J668"/>
    <mergeCell ref="K665:K668"/>
    <mergeCell ref="A709:A712"/>
    <mergeCell ref="B709:B712"/>
    <mergeCell ref="C709:C712"/>
    <mergeCell ref="J709:J712"/>
    <mergeCell ref="K709:K712"/>
    <mergeCell ref="A705:A708"/>
    <mergeCell ref="B705:B708"/>
    <mergeCell ref="C705:C708"/>
    <mergeCell ref="J705:J708"/>
    <mergeCell ref="K705:K708"/>
    <mergeCell ref="A689:A692"/>
    <mergeCell ref="B689:B692"/>
    <mergeCell ref="C689:C692"/>
    <mergeCell ref="J689:J692"/>
    <mergeCell ref="K689:K692"/>
    <mergeCell ref="A701:A704"/>
    <mergeCell ref="B701:B704"/>
    <mergeCell ref="C701:C704"/>
    <mergeCell ref="J701:J704"/>
    <mergeCell ref="K701:K704"/>
    <mergeCell ref="A693:A696"/>
    <mergeCell ref="C649:C652"/>
    <mergeCell ref="J649:J652"/>
    <mergeCell ref="K649:K652"/>
    <mergeCell ref="A685:A688"/>
    <mergeCell ref="B685:B688"/>
    <mergeCell ref="C685:C688"/>
    <mergeCell ref="J685:J688"/>
    <mergeCell ref="K685:K688"/>
    <mergeCell ref="A657:A660"/>
    <mergeCell ref="B657:B660"/>
    <mergeCell ref="C657:C660"/>
    <mergeCell ref="J657:J660"/>
    <mergeCell ref="K657:K660"/>
    <mergeCell ref="A669:A672"/>
    <mergeCell ref="B669:B672"/>
    <mergeCell ref="C669:C672"/>
    <mergeCell ref="J669:J672"/>
    <mergeCell ref="K669:K672"/>
    <mergeCell ref="A673:A676"/>
    <mergeCell ref="B673:B676"/>
    <mergeCell ref="C673:C676"/>
    <mergeCell ref="J673:J676"/>
    <mergeCell ref="A677:A680"/>
    <mergeCell ref="B677:B680"/>
    <mergeCell ref="C677:C680"/>
    <mergeCell ref="J677:J680"/>
    <mergeCell ref="K677:K680"/>
    <mergeCell ref="A681:A684"/>
    <mergeCell ref="B681:B684"/>
    <mergeCell ref="C681:C684"/>
    <mergeCell ref="J681:J684"/>
    <mergeCell ref="K681:K684"/>
    <mergeCell ref="A637:A640"/>
    <mergeCell ref="B637:B640"/>
    <mergeCell ref="C637:C640"/>
    <mergeCell ref="J637:J640"/>
    <mergeCell ref="K637:K640"/>
    <mergeCell ref="A653:A656"/>
    <mergeCell ref="B653:B656"/>
    <mergeCell ref="C653:C656"/>
    <mergeCell ref="J653:J656"/>
    <mergeCell ref="K653:K656"/>
    <mergeCell ref="A629:A632"/>
    <mergeCell ref="B629:B632"/>
    <mergeCell ref="C629:C632"/>
    <mergeCell ref="J629:J632"/>
    <mergeCell ref="K629:K632"/>
    <mergeCell ref="A641:A644"/>
    <mergeCell ref="B641:B644"/>
    <mergeCell ref="C641:C644"/>
    <mergeCell ref="J641:J644"/>
    <mergeCell ref="K641:K644"/>
    <mergeCell ref="A645:A648"/>
    <mergeCell ref="B645:B648"/>
    <mergeCell ref="C645:C648"/>
    <mergeCell ref="J645:J648"/>
    <mergeCell ref="K645:K648"/>
    <mergeCell ref="A633:A636"/>
    <mergeCell ref="A649:A652"/>
    <mergeCell ref="B633:B636"/>
    <mergeCell ref="C633:C636"/>
    <mergeCell ref="J633:J636"/>
    <mergeCell ref="K633:K636"/>
    <mergeCell ref="B649:B652"/>
    <mergeCell ref="A625:A628"/>
    <mergeCell ref="B625:B628"/>
    <mergeCell ref="C625:C628"/>
    <mergeCell ref="J625:J628"/>
    <mergeCell ref="K625:K628"/>
    <mergeCell ref="A613:A616"/>
    <mergeCell ref="B613:B616"/>
    <mergeCell ref="C613:C616"/>
    <mergeCell ref="J613:J616"/>
    <mergeCell ref="K613:K616"/>
    <mergeCell ref="A617:A620"/>
    <mergeCell ref="B617:B620"/>
    <mergeCell ref="C617:C620"/>
    <mergeCell ref="J617:J620"/>
    <mergeCell ref="K617:K620"/>
    <mergeCell ref="A621:A624"/>
    <mergeCell ref="B621:B624"/>
    <mergeCell ref="C621:C624"/>
    <mergeCell ref="J621:J624"/>
    <mergeCell ref="K621:K624"/>
    <mergeCell ref="A609:A612"/>
    <mergeCell ref="B609:B612"/>
    <mergeCell ref="C609:C612"/>
    <mergeCell ref="J609:J612"/>
    <mergeCell ref="K609:K612"/>
    <mergeCell ref="A605:A608"/>
    <mergeCell ref="B605:B608"/>
    <mergeCell ref="C605:C608"/>
    <mergeCell ref="J605:J608"/>
    <mergeCell ref="K605:K608"/>
    <mergeCell ref="A593:A596"/>
    <mergeCell ref="B593:B596"/>
    <mergeCell ref="C593:C596"/>
    <mergeCell ref="J593:J596"/>
    <mergeCell ref="K593:K596"/>
    <mergeCell ref="A597:A600"/>
    <mergeCell ref="B597:B600"/>
    <mergeCell ref="C597:C600"/>
    <mergeCell ref="J597:J600"/>
    <mergeCell ref="A581:A584"/>
    <mergeCell ref="B581:B584"/>
    <mergeCell ref="C581:C584"/>
    <mergeCell ref="J581:J584"/>
    <mergeCell ref="K581:K584"/>
    <mergeCell ref="A601:A604"/>
    <mergeCell ref="B601:B604"/>
    <mergeCell ref="C601:C604"/>
    <mergeCell ref="J601:J604"/>
    <mergeCell ref="K601:K604"/>
    <mergeCell ref="A589:A592"/>
    <mergeCell ref="B589:B592"/>
    <mergeCell ref="C589:C592"/>
    <mergeCell ref="J589:J592"/>
    <mergeCell ref="K589:K592"/>
    <mergeCell ref="K597:K600"/>
    <mergeCell ref="A585:A588"/>
    <mergeCell ref="B585:B588"/>
    <mergeCell ref="C585:C588"/>
    <mergeCell ref="J585:J588"/>
    <mergeCell ref="K585:K588"/>
    <mergeCell ref="A573:A576"/>
    <mergeCell ref="B573:B576"/>
    <mergeCell ref="C573:C576"/>
    <mergeCell ref="J573:J576"/>
    <mergeCell ref="K573:K576"/>
    <mergeCell ref="A577:A580"/>
    <mergeCell ref="B577:B580"/>
    <mergeCell ref="C577:C580"/>
    <mergeCell ref="J577:J580"/>
    <mergeCell ref="K577:K580"/>
    <mergeCell ref="A557:A560"/>
    <mergeCell ref="B557:B560"/>
    <mergeCell ref="C557:C560"/>
    <mergeCell ref="J557:J560"/>
    <mergeCell ref="K557:K560"/>
    <mergeCell ref="A569:A572"/>
    <mergeCell ref="B569:B572"/>
    <mergeCell ref="C569:C572"/>
    <mergeCell ref="J569:J572"/>
    <mergeCell ref="K569:K572"/>
    <mergeCell ref="A561:A564"/>
    <mergeCell ref="B561:B564"/>
    <mergeCell ref="C561:C564"/>
    <mergeCell ref="J561:J564"/>
    <mergeCell ref="K561:K564"/>
    <mergeCell ref="A565:A568"/>
    <mergeCell ref="B565:B568"/>
    <mergeCell ref="C565:C568"/>
    <mergeCell ref="J565:J568"/>
    <mergeCell ref="K565:K568"/>
    <mergeCell ref="A549:A552"/>
    <mergeCell ref="B549:B552"/>
    <mergeCell ref="C549:C552"/>
    <mergeCell ref="J549:J552"/>
    <mergeCell ref="K549:K552"/>
    <mergeCell ref="A553:A556"/>
    <mergeCell ref="B553:B556"/>
    <mergeCell ref="C553:C556"/>
    <mergeCell ref="J553:J556"/>
    <mergeCell ref="K553:K556"/>
    <mergeCell ref="A545:A548"/>
    <mergeCell ref="B545:B548"/>
    <mergeCell ref="C545:C548"/>
    <mergeCell ref="J545:J548"/>
    <mergeCell ref="K545:K548"/>
    <mergeCell ref="A541:A544"/>
    <mergeCell ref="B541:B544"/>
    <mergeCell ref="C541:C544"/>
    <mergeCell ref="J541:J544"/>
    <mergeCell ref="K541:K544"/>
    <mergeCell ref="A537:A540"/>
    <mergeCell ref="B537:B540"/>
    <mergeCell ref="C537:C540"/>
    <mergeCell ref="J537:J540"/>
    <mergeCell ref="K537:K540"/>
    <mergeCell ref="A521:A524"/>
    <mergeCell ref="B521:B524"/>
    <mergeCell ref="C521:C524"/>
    <mergeCell ref="J521:J524"/>
    <mergeCell ref="K521:K524"/>
    <mergeCell ref="A525:A528"/>
    <mergeCell ref="B525:B528"/>
    <mergeCell ref="C525:C528"/>
    <mergeCell ref="J525:J528"/>
    <mergeCell ref="K525:K528"/>
    <mergeCell ref="A517:A520"/>
    <mergeCell ref="B517:B520"/>
    <mergeCell ref="C517:C520"/>
    <mergeCell ref="J517:J520"/>
    <mergeCell ref="K517:K520"/>
    <mergeCell ref="A529:A532"/>
    <mergeCell ref="B529:B532"/>
    <mergeCell ref="C529:C532"/>
    <mergeCell ref="J529:J532"/>
    <mergeCell ref="K529:K532"/>
    <mergeCell ref="A533:A536"/>
    <mergeCell ref="B533:B536"/>
    <mergeCell ref="C533:C536"/>
    <mergeCell ref="J533:J536"/>
    <mergeCell ref="K533:K536"/>
    <mergeCell ref="C485:C488"/>
    <mergeCell ref="J485:J488"/>
    <mergeCell ref="K485:K488"/>
    <mergeCell ref="A509:A512"/>
    <mergeCell ref="B509:B512"/>
    <mergeCell ref="C509:C512"/>
    <mergeCell ref="J509:J512"/>
    <mergeCell ref="K509:K512"/>
    <mergeCell ref="A513:A516"/>
    <mergeCell ref="B513:B516"/>
    <mergeCell ref="C513:C516"/>
    <mergeCell ref="J513:J516"/>
    <mergeCell ref="K513:K516"/>
    <mergeCell ref="A501:A504"/>
    <mergeCell ref="B501:B504"/>
    <mergeCell ref="C501:C504"/>
    <mergeCell ref="J501:J504"/>
    <mergeCell ref="K501:K504"/>
    <mergeCell ref="A505:A508"/>
    <mergeCell ref="B505:B508"/>
    <mergeCell ref="C505:C508"/>
    <mergeCell ref="J505:J508"/>
    <mergeCell ref="K505:K508"/>
    <mergeCell ref="A481:A484"/>
    <mergeCell ref="B481:B484"/>
    <mergeCell ref="C481:C484"/>
    <mergeCell ref="J481:J484"/>
    <mergeCell ref="K481:K484"/>
    <mergeCell ref="A469:A472"/>
    <mergeCell ref="B469:B472"/>
    <mergeCell ref="C469:C472"/>
    <mergeCell ref="J469:J472"/>
    <mergeCell ref="K469:K472"/>
    <mergeCell ref="A473:A476"/>
    <mergeCell ref="B473:B476"/>
    <mergeCell ref="C473:C476"/>
    <mergeCell ref="J473:J476"/>
    <mergeCell ref="K473:K476"/>
    <mergeCell ref="A497:A500"/>
    <mergeCell ref="B497:B500"/>
    <mergeCell ref="C497:C500"/>
    <mergeCell ref="J497:J500"/>
    <mergeCell ref="K497:K500"/>
    <mergeCell ref="A493:A496"/>
    <mergeCell ref="B493:B496"/>
    <mergeCell ref="C493:C496"/>
    <mergeCell ref="J493:J496"/>
    <mergeCell ref="K493:K496"/>
    <mergeCell ref="A489:A492"/>
    <mergeCell ref="B489:B492"/>
    <mergeCell ref="C489:C492"/>
    <mergeCell ref="J489:J492"/>
    <mergeCell ref="K489:K492"/>
    <mergeCell ref="A485:A488"/>
    <mergeCell ref="B485:B488"/>
    <mergeCell ref="A465:A468"/>
    <mergeCell ref="B465:B468"/>
    <mergeCell ref="C465:C468"/>
    <mergeCell ref="J465:J468"/>
    <mergeCell ref="K465:K468"/>
    <mergeCell ref="A453:A456"/>
    <mergeCell ref="B453:B456"/>
    <mergeCell ref="C453:C456"/>
    <mergeCell ref="J453:J456"/>
    <mergeCell ref="K453:K456"/>
    <mergeCell ref="A457:A460"/>
    <mergeCell ref="B457:B460"/>
    <mergeCell ref="C457:C460"/>
    <mergeCell ref="J457:J460"/>
    <mergeCell ref="K457:K460"/>
    <mergeCell ref="A477:A480"/>
    <mergeCell ref="B477:B480"/>
    <mergeCell ref="C477:C480"/>
    <mergeCell ref="J477:J480"/>
    <mergeCell ref="K477:K480"/>
    <mergeCell ref="A449:A452"/>
    <mergeCell ref="B449:B452"/>
    <mergeCell ref="C449:C452"/>
    <mergeCell ref="J449:J452"/>
    <mergeCell ref="K449:K452"/>
    <mergeCell ref="A441:A444"/>
    <mergeCell ref="B441:B444"/>
    <mergeCell ref="C441:C444"/>
    <mergeCell ref="J441:J444"/>
    <mergeCell ref="K441:K444"/>
    <mergeCell ref="A445:A448"/>
    <mergeCell ref="B445:B448"/>
    <mergeCell ref="C445:C448"/>
    <mergeCell ref="J445:J448"/>
    <mergeCell ref="K445:K448"/>
    <mergeCell ref="A461:A464"/>
    <mergeCell ref="B461:B464"/>
    <mergeCell ref="C461:C464"/>
    <mergeCell ref="J461:J464"/>
    <mergeCell ref="K461:K464"/>
    <mergeCell ref="A437:A440"/>
    <mergeCell ref="B437:B440"/>
    <mergeCell ref="C437:C440"/>
    <mergeCell ref="J437:J440"/>
    <mergeCell ref="K437:K440"/>
    <mergeCell ref="A433:A436"/>
    <mergeCell ref="B433:B436"/>
    <mergeCell ref="C433:C436"/>
    <mergeCell ref="J433:J436"/>
    <mergeCell ref="K433:K436"/>
    <mergeCell ref="A429:A432"/>
    <mergeCell ref="B429:B432"/>
    <mergeCell ref="C429:C432"/>
    <mergeCell ref="J429:J432"/>
    <mergeCell ref="K429:K432"/>
    <mergeCell ref="A425:A428"/>
    <mergeCell ref="B425:B428"/>
    <mergeCell ref="C425:C428"/>
    <mergeCell ref="J425:J428"/>
    <mergeCell ref="K425:K428"/>
    <mergeCell ref="A417:A420"/>
    <mergeCell ref="B417:B420"/>
    <mergeCell ref="C417:C420"/>
    <mergeCell ref="J417:J420"/>
    <mergeCell ref="K417:K420"/>
    <mergeCell ref="A421:A424"/>
    <mergeCell ref="B421:B424"/>
    <mergeCell ref="C421:C424"/>
    <mergeCell ref="J421:J424"/>
    <mergeCell ref="K421:K424"/>
    <mergeCell ref="A409:A412"/>
    <mergeCell ref="B409:B412"/>
    <mergeCell ref="C409:C412"/>
    <mergeCell ref="J409:J412"/>
    <mergeCell ref="K409:K412"/>
    <mergeCell ref="A413:A416"/>
    <mergeCell ref="B413:B416"/>
    <mergeCell ref="C413:C416"/>
    <mergeCell ref="J413:J416"/>
    <mergeCell ref="K413:K416"/>
    <mergeCell ref="A393:A396"/>
    <mergeCell ref="B393:B396"/>
    <mergeCell ref="C393:C396"/>
    <mergeCell ref="J393:J396"/>
    <mergeCell ref="K393:K396"/>
    <mergeCell ref="A397:A400"/>
    <mergeCell ref="B397:B400"/>
    <mergeCell ref="C397:C400"/>
    <mergeCell ref="J397:J400"/>
    <mergeCell ref="K397:K400"/>
    <mergeCell ref="A385:A388"/>
    <mergeCell ref="B385:B388"/>
    <mergeCell ref="C385:C388"/>
    <mergeCell ref="J385:J388"/>
    <mergeCell ref="K385:K388"/>
    <mergeCell ref="A389:A392"/>
    <mergeCell ref="B389:B392"/>
    <mergeCell ref="C389:C392"/>
    <mergeCell ref="J389:J392"/>
    <mergeCell ref="K389:K392"/>
    <mergeCell ref="A377:A380"/>
    <mergeCell ref="B377:B380"/>
    <mergeCell ref="C377:C380"/>
    <mergeCell ref="J377:J380"/>
    <mergeCell ref="K377:K380"/>
    <mergeCell ref="A381:A384"/>
    <mergeCell ref="B381:B384"/>
    <mergeCell ref="C381:C384"/>
    <mergeCell ref="J381:J384"/>
    <mergeCell ref="K381:K384"/>
    <mergeCell ref="A369:A372"/>
    <mergeCell ref="B369:B372"/>
    <mergeCell ref="C369:C372"/>
    <mergeCell ref="J369:J372"/>
    <mergeCell ref="K369:K372"/>
    <mergeCell ref="A373:A376"/>
    <mergeCell ref="B373:B376"/>
    <mergeCell ref="C373:C376"/>
    <mergeCell ref="J373:J376"/>
    <mergeCell ref="K373:K376"/>
    <mergeCell ref="A361:A364"/>
    <mergeCell ref="B361:B364"/>
    <mergeCell ref="C361:C364"/>
    <mergeCell ref="J361:J364"/>
    <mergeCell ref="K361:K364"/>
    <mergeCell ref="A365:A368"/>
    <mergeCell ref="B365:B368"/>
    <mergeCell ref="C365:C368"/>
    <mergeCell ref="J365:J368"/>
    <mergeCell ref="K365:K368"/>
    <mergeCell ref="A353:A356"/>
    <mergeCell ref="B353:B356"/>
    <mergeCell ref="C353:C356"/>
    <mergeCell ref="J353:J356"/>
    <mergeCell ref="K353:K356"/>
    <mergeCell ref="A357:A360"/>
    <mergeCell ref="B357:B360"/>
    <mergeCell ref="C357:C360"/>
    <mergeCell ref="J357:J360"/>
    <mergeCell ref="K357:K360"/>
    <mergeCell ref="C265:C268"/>
    <mergeCell ref="J265:J268"/>
    <mergeCell ref="K265:K268"/>
    <mergeCell ref="A337:A340"/>
    <mergeCell ref="B337:B340"/>
    <mergeCell ref="C337:C340"/>
    <mergeCell ref="J337:J340"/>
    <mergeCell ref="K337:K340"/>
    <mergeCell ref="A325:A328"/>
    <mergeCell ref="B325:B328"/>
    <mergeCell ref="C325:C328"/>
    <mergeCell ref="J325:J328"/>
    <mergeCell ref="K325:K328"/>
    <mergeCell ref="A329:A332"/>
    <mergeCell ref="B329:B332"/>
    <mergeCell ref="C329:C332"/>
    <mergeCell ref="J329:J332"/>
    <mergeCell ref="K329:K332"/>
    <mergeCell ref="A333:A336"/>
    <mergeCell ref="B333:B336"/>
    <mergeCell ref="C333:C336"/>
    <mergeCell ref="J333:J336"/>
    <mergeCell ref="K333:K336"/>
    <mergeCell ref="A281:A284"/>
    <mergeCell ref="B281:B284"/>
    <mergeCell ref="C281:C284"/>
    <mergeCell ref="J281:J284"/>
    <mergeCell ref="K281:K284"/>
    <mergeCell ref="A285:A288"/>
    <mergeCell ref="B285:B288"/>
    <mergeCell ref="C285:C288"/>
    <mergeCell ref="J285:J288"/>
    <mergeCell ref="A257:A260"/>
    <mergeCell ref="B257:B260"/>
    <mergeCell ref="C257:C260"/>
    <mergeCell ref="J257:J260"/>
    <mergeCell ref="K257:K260"/>
    <mergeCell ref="A261:A264"/>
    <mergeCell ref="B261:B264"/>
    <mergeCell ref="C261:C264"/>
    <mergeCell ref="J261:J264"/>
    <mergeCell ref="K261:K264"/>
    <mergeCell ref="A249:A252"/>
    <mergeCell ref="B249:B252"/>
    <mergeCell ref="C249:C252"/>
    <mergeCell ref="J249:J252"/>
    <mergeCell ref="K249:K252"/>
    <mergeCell ref="A349:A352"/>
    <mergeCell ref="B349:B352"/>
    <mergeCell ref="C349:C352"/>
    <mergeCell ref="J349:J352"/>
    <mergeCell ref="K349:K352"/>
    <mergeCell ref="A341:A344"/>
    <mergeCell ref="B341:B344"/>
    <mergeCell ref="C341:C344"/>
    <mergeCell ref="J341:J344"/>
    <mergeCell ref="K341:K344"/>
    <mergeCell ref="A345:A348"/>
    <mergeCell ref="B345:B348"/>
    <mergeCell ref="C345:C348"/>
    <mergeCell ref="J345:J348"/>
    <mergeCell ref="K345:K348"/>
    <mergeCell ref="A265:A268"/>
    <mergeCell ref="B265:B268"/>
    <mergeCell ref="A241:A244"/>
    <mergeCell ref="B241:B244"/>
    <mergeCell ref="C241:C244"/>
    <mergeCell ref="J241:J244"/>
    <mergeCell ref="K241:K244"/>
    <mergeCell ref="A245:A248"/>
    <mergeCell ref="B245:B248"/>
    <mergeCell ref="C245:C248"/>
    <mergeCell ref="J245:J248"/>
    <mergeCell ref="K245:K248"/>
    <mergeCell ref="A233:A236"/>
    <mergeCell ref="B233:B236"/>
    <mergeCell ref="C233:C236"/>
    <mergeCell ref="J233:J236"/>
    <mergeCell ref="K233:K236"/>
    <mergeCell ref="A253:A256"/>
    <mergeCell ref="B253:B256"/>
    <mergeCell ref="C253:C256"/>
    <mergeCell ref="J253:J256"/>
    <mergeCell ref="K253:K256"/>
    <mergeCell ref="A221:A224"/>
    <mergeCell ref="B221:B224"/>
    <mergeCell ref="C221:C224"/>
    <mergeCell ref="J221:J224"/>
    <mergeCell ref="K221:K224"/>
    <mergeCell ref="A229:A232"/>
    <mergeCell ref="B229:B232"/>
    <mergeCell ref="C229:C232"/>
    <mergeCell ref="J229:J232"/>
    <mergeCell ref="K229:K232"/>
    <mergeCell ref="A225:A228"/>
    <mergeCell ref="B225:B228"/>
    <mergeCell ref="C225:C228"/>
    <mergeCell ref="J225:J228"/>
    <mergeCell ref="K225:K228"/>
    <mergeCell ref="A237:A240"/>
    <mergeCell ref="B237:B240"/>
    <mergeCell ref="C237:C240"/>
    <mergeCell ref="J237:J240"/>
    <mergeCell ref="K237:K240"/>
    <mergeCell ref="A213:A216"/>
    <mergeCell ref="B213:B216"/>
    <mergeCell ref="C213:C216"/>
    <mergeCell ref="J213:J216"/>
    <mergeCell ref="K213:K216"/>
    <mergeCell ref="A201:A204"/>
    <mergeCell ref="B201:B204"/>
    <mergeCell ref="C201:C204"/>
    <mergeCell ref="J201:J204"/>
    <mergeCell ref="K201:K204"/>
    <mergeCell ref="A205:A208"/>
    <mergeCell ref="B205:B208"/>
    <mergeCell ref="C205:C208"/>
    <mergeCell ref="A217:A220"/>
    <mergeCell ref="B217:B220"/>
    <mergeCell ref="C217:C220"/>
    <mergeCell ref="J217:J220"/>
    <mergeCell ref="K217:K220"/>
    <mergeCell ref="A185:A188"/>
    <mergeCell ref="B185:B188"/>
    <mergeCell ref="C185:C188"/>
    <mergeCell ref="J185:J188"/>
    <mergeCell ref="K185:K188"/>
    <mergeCell ref="A209:A212"/>
    <mergeCell ref="B209:B212"/>
    <mergeCell ref="C209:C212"/>
    <mergeCell ref="J209:J212"/>
    <mergeCell ref="K209:K212"/>
    <mergeCell ref="A189:A192"/>
    <mergeCell ref="B189:B192"/>
    <mergeCell ref="C189:C192"/>
    <mergeCell ref="J189:J192"/>
    <mergeCell ref="K189:K192"/>
    <mergeCell ref="J205:J208"/>
    <mergeCell ref="K205:K208"/>
    <mergeCell ref="A193:A196"/>
    <mergeCell ref="B193:B196"/>
    <mergeCell ref="C193:C196"/>
    <mergeCell ref="J193:J196"/>
    <mergeCell ref="K193:K196"/>
    <mergeCell ref="A197:A200"/>
    <mergeCell ref="B197:B200"/>
    <mergeCell ref="C197:C200"/>
    <mergeCell ref="J197:J200"/>
    <mergeCell ref="K197:K200"/>
    <mergeCell ref="A177:A180"/>
    <mergeCell ref="B177:B180"/>
    <mergeCell ref="C177:C180"/>
    <mergeCell ref="J177:J180"/>
    <mergeCell ref="K177:K180"/>
    <mergeCell ref="A181:A184"/>
    <mergeCell ref="B181:B184"/>
    <mergeCell ref="C181:C184"/>
    <mergeCell ref="J181:J184"/>
    <mergeCell ref="K181:K184"/>
    <mergeCell ref="A169:A172"/>
    <mergeCell ref="B169:B172"/>
    <mergeCell ref="C169:C172"/>
    <mergeCell ref="J169:J172"/>
    <mergeCell ref="K169:K172"/>
    <mergeCell ref="A173:A176"/>
    <mergeCell ref="B173:B176"/>
    <mergeCell ref="C173:C176"/>
    <mergeCell ref="J173:J176"/>
    <mergeCell ref="K173:K176"/>
    <mergeCell ref="A161:A164"/>
    <mergeCell ref="B161:B164"/>
    <mergeCell ref="C161:C164"/>
    <mergeCell ref="J161:J164"/>
    <mergeCell ref="K161:K164"/>
    <mergeCell ref="A165:A168"/>
    <mergeCell ref="B165:B168"/>
    <mergeCell ref="C165:C168"/>
    <mergeCell ref="J165:J168"/>
    <mergeCell ref="K165:K168"/>
    <mergeCell ref="A153:A156"/>
    <mergeCell ref="B153:B156"/>
    <mergeCell ref="C153:C156"/>
    <mergeCell ref="J153:J156"/>
    <mergeCell ref="K153:K156"/>
    <mergeCell ref="A157:A160"/>
    <mergeCell ref="B157:B160"/>
    <mergeCell ref="C157:C160"/>
    <mergeCell ref="J157:J160"/>
    <mergeCell ref="K157:K160"/>
    <mergeCell ref="A145:A148"/>
    <mergeCell ref="B145:B148"/>
    <mergeCell ref="C145:C148"/>
    <mergeCell ref="J145:J148"/>
    <mergeCell ref="K145:K148"/>
    <mergeCell ref="A149:A152"/>
    <mergeCell ref="B149:B152"/>
    <mergeCell ref="C149:C152"/>
    <mergeCell ref="J149:J152"/>
    <mergeCell ref="K149:K152"/>
    <mergeCell ref="A137:A140"/>
    <mergeCell ref="B137:B140"/>
    <mergeCell ref="C137:C140"/>
    <mergeCell ref="J137:J140"/>
    <mergeCell ref="K137:K140"/>
    <mergeCell ref="A141:A144"/>
    <mergeCell ref="B141:B144"/>
    <mergeCell ref="C141:C144"/>
    <mergeCell ref="J141:J144"/>
    <mergeCell ref="K141:K144"/>
    <mergeCell ref="A129:A132"/>
    <mergeCell ref="B129:B132"/>
    <mergeCell ref="C129:C132"/>
    <mergeCell ref="J129:J132"/>
    <mergeCell ref="K129:K132"/>
    <mergeCell ref="A133:A136"/>
    <mergeCell ref="B133:B136"/>
    <mergeCell ref="C133:C136"/>
    <mergeCell ref="J133:J136"/>
    <mergeCell ref="K133:K136"/>
    <mergeCell ref="A125:A128"/>
    <mergeCell ref="B125:B128"/>
    <mergeCell ref="C125:C128"/>
    <mergeCell ref="J125:J128"/>
    <mergeCell ref="K125:K128"/>
    <mergeCell ref="A121:A124"/>
    <mergeCell ref="B121:B124"/>
    <mergeCell ref="C121:C124"/>
    <mergeCell ref="J121:J124"/>
    <mergeCell ref="K121:K124"/>
    <mergeCell ref="A69:A72"/>
    <mergeCell ref="A113:A116"/>
    <mergeCell ref="B113:B116"/>
    <mergeCell ref="C113:C116"/>
    <mergeCell ref="J113:J116"/>
    <mergeCell ref="K113:K116"/>
    <mergeCell ref="A109:A112"/>
    <mergeCell ref="B109:B112"/>
    <mergeCell ref="C109:C112"/>
    <mergeCell ref="J109:J112"/>
    <mergeCell ref="K109:K112"/>
    <mergeCell ref="A101:A104"/>
    <mergeCell ref="B101:B104"/>
    <mergeCell ref="C101:C104"/>
    <mergeCell ref="J101:J104"/>
    <mergeCell ref="K101:K104"/>
    <mergeCell ref="A105:A108"/>
    <mergeCell ref="B105:B108"/>
    <mergeCell ref="C105:C108"/>
    <mergeCell ref="J105:J108"/>
    <mergeCell ref="K105:K108"/>
    <mergeCell ref="A93:A96"/>
    <mergeCell ref="K93:K96"/>
    <mergeCell ref="A97:A100"/>
    <mergeCell ref="B97:B100"/>
    <mergeCell ref="C97:C100"/>
    <mergeCell ref="J97:J100"/>
    <mergeCell ref="K97:K100"/>
    <mergeCell ref="A89:A92"/>
    <mergeCell ref="B89:B92"/>
    <mergeCell ref="C89:C92"/>
    <mergeCell ref="J89:J92"/>
    <mergeCell ref="K89:K92"/>
    <mergeCell ref="A85:A88"/>
    <mergeCell ref="B85:B88"/>
    <mergeCell ref="C85:C88"/>
    <mergeCell ref="J85:J88"/>
    <mergeCell ref="K85:K88"/>
    <mergeCell ref="A77:A80"/>
    <mergeCell ref="B77:B80"/>
    <mergeCell ref="C77:C80"/>
    <mergeCell ref="J77:J80"/>
    <mergeCell ref="K77:K80"/>
    <mergeCell ref="A81:A84"/>
    <mergeCell ref="B81:B84"/>
    <mergeCell ref="C81:C84"/>
    <mergeCell ref="J81:J84"/>
    <mergeCell ref="K81:K84"/>
    <mergeCell ref="C25:C28"/>
    <mergeCell ref="J25:J28"/>
    <mergeCell ref="K25:K28"/>
    <mergeCell ref="A29:A32"/>
    <mergeCell ref="B29:B32"/>
    <mergeCell ref="C29:C32"/>
    <mergeCell ref="J29:J32"/>
    <mergeCell ref="K29:K32"/>
    <mergeCell ref="A65:A68"/>
    <mergeCell ref="B65:B68"/>
    <mergeCell ref="C65:C68"/>
    <mergeCell ref="J65:J68"/>
    <mergeCell ref="K65:K68"/>
    <mergeCell ref="A57:A60"/>
    <mergeCell ref="B57:B60"/>
    <mergeCell ref="C57:C60"/>
    <mergeCell ref="J57:J60"/>
    <mergeCell ref="K57:K60"/>
    <mergeCell ref="A61:A64"/>
    <mergeCell ref="B61:B64"/>
    <mergeCell ref="C61:C64"/>
    <mergeCell ref="J61:J64"/>
    <mergeCell ref="K61:K64"/>
    <mergeCell ref="A49:A52"/>
    <mergeCell ref="B49:B52"/>
    <mergeCell ref="C49:C52"/>
    <mergeCell ref="J49:J52"/>
    <mergeCell ref="K49:K52"/>
    <mergeCell ref="A21:A24"/>
    <mergeCell ref="B21:B24"/>
    <mergeCell ref="C21:C24"/>
    <mergeCell ref="J21:J24"/>
    <mergeCell ref="K21:K24"/>
    <mergeCell ref="A9:A12"/>
    <mergeCell ref="B9:B12"/>
    <mergeCell ref="C9:C12"/>
    <mergeCell ref="J9:J12"/>
    <mergeCell ref="K9:K12"/>
    <mergeCell ref="A13:A16"/>
    <mergeCell ref="B13:B16"/>
    <mergeCell ref="C13:C16"/>
    <mergeCell ref="J13:J16"/>
    <mergeCell ref="K13:K16"/>
    <mergeCell ref="A41:A44"/>
    <mergeCell ref="B41:B44"/>
    <mergeCell ref="C41:C44"/>
    <mergeCell ref="J41:J44"/>
    <mergeCell ref="K41:K44"/>
    <mergeCell ref="A33:A36"/>
    <mergeCell ref="B33:B36"/>
    <mergeCell ref="C33:C36"/>
    <mergeCell ref="J33:J36"/>
    <mergeCell ref="K33:K36"/>
    <mergeCell ref="A37:A40"/>
    <mergeCell ref="B37:B40"/>
    <mergeCell ref="C37:C40"/>
    <mergeCell ref="J37:J40"/>
    <mergeCell ref="K37:K40"/>
    <mergeCell ref="A25:A28"/>
    <mergeCell ref="B25:B28"/>
    <mergeCell ref="A405:A408"/>
    <mergeCell ref="B405:B408"/>
    <mergeCell ref="C405:C408"/>
    <mergeCell ref="J405:J408"/>
    <mergeCell ref="K405:K408"/>
    <mergeCell ref="A277:A280"/>
    <mergeCell ref="B277:B280"/>
    <mergeCell ref="C277:C280"/>
    <mergeCell ref="J277:J280"/>
    <mergeCell ref="K277:K280"/>
    <mergeCell ref="A401:A404"/>
    <mergeCell ref="B401:B404"/>
    <mergeCell ref="C401:C404"/>
    <mergeCell ref="J401:J404"/>
    <mergeCell ref="K401:K404"/>
    <mergeCell ref="A53:A56"/>
    <mergeCell ref="B53:B56"/>
    <mergeCell ref="C53:C56"/>
    <mergeCell ref="J53:J56"/>
    <mergeCell ref="K53:K56"/>
    <mergeCell ref="B69:B72"/>
    <mergeCell ref="C69:C72"/>
    <mergeCell ref="J69:J72"/>
    <mergeCell ref="K69:K72"/>
    <mergeCell ref="A73:A76"/>
    <mergeCell ref="B73:B76"/>
    <mergeCell ref="C73:C76"/>
    <mergeCell ref="J73:J76"/>
    <mergeCell ref="K73:K76"/>
    <mergeCell ref="B93:B96"/>
    <mergeCell ref="C93:C96"/>
    <mergeCell ref="J93:J96"/>
    <mergeCell ref="A1:K1"/>
    <mergeCell ref="A3:A4"/>
    <mergeCell ref="B3:B4"/>
    <mergeCell ref="C3:C4"/>
    <mergeCell ref="D3:I3"/>
    <mergeCell ref="J3:J4"/>
    <mergeCell ref="K3:K4"/>
    <mergeCell ref="A5:A8"/>
    <mergeCell ref="B5:B8"/>
    <mergeCell ref="C5:C8"/>
    <mergeCell ref="J5:J8"/>
    <mergeCell ref="K5:K8"/>
    <mergeCell ref="A17:A20"/>
    <mergeCell ref="B17:B20"/>
    <mergeCell ref="C17:C20"/>
    <mergeCell ref="J17:J20"/>
    <mergeCell ref="K17:K20"/>
  </mergeCells>
  <pageMargins left="0.19685039370078741" right="0.19685039370078741" top="0.43307086614173229" bottom="0.15748031496062992" header="0.23622047244094491" footer="0.11811023622047245"/>
  <pageSetup paperSize="9" scale="68" orientation="landscape" r:id="rId1"/>
  <headerFooter differentFirst="1">
    <oddHeader>&amp;C&amp;P</oddHeader>
    <firstHeader>&amp;C</firstHeader>
  </headerFooter>
  <rowBreaks count="18" manualBreakCount="18">
    <brk id="44" max="10" man="1"/>
    <brk id="92" max="10" man="1"/>
    <brk id="140" max="10" man="1"/>
    <brk id="168" max="10" man="1"/>
    <brk id="200" max="10" man="1"/>
    <brk id="248" max="10" man="1"/>
    <brk id="284" max="10" man="1"/>
    <brk id="324" max="10" man="1"/>
    <brk id="372" max="10" man="1"/>
    <brk id="416" max="10" man="1"/>
    <brk id="456" max="10" man="1"/>
    <brk id="500" max="10" man="1"/>
    <brk id="552" max="10" man="1"/>
    <brk id="592" max="10" man="1"/>
    <brk id="688" max="10" man="1"/>
    <brk id="728" max="10" man="1"/>
    <brk id="780" max="10" man="1"/>
    <brk id="82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 Реализации (2018-2020)</vt:lpstr>
      <vt:lpstr>'План Реализации (2018-2020)'!Заголовки_для_печати</vt:lpstr>
      <vt:lpstr>'План Реализации (2018-2020)'!Область_печати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odmitrieva</dc:creator>
  <cp:lastModifiedBy>odmitrieva</cp:lastModifiedBy>
  <cp:lastPrinted>2019-12-26T13:48:27Z</cp:lastPrinted>
  <dcterms:created xsi:type="dcterms:W3CDTF">2017-04-15T07:34:07Z</dcterms:created>
  <dcterms:modified xsi:type="dcterms:W3CDTF">2020-01-09T06:11:24Z</dcterms:modified>
</cp:coreProperties>
</file>