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440" windowHeight="11640"/>
  </bookViews>
  <sheets>
    <sheet name="План Реализации (2018-2020)" sheetId="7" r:id="rId1"/>
  </sheets>
  <definedNames>
    <definedName name="_xlnm.Print_Titles" localSheetId="0">'План Реализации (2018-2020)'!$3:$4</definedName>
    <definedName name="_xlnm.Print_Area" localSheetId="0">'План Реализации (2018-2020)'!$A$1:$K$830</definedName>
  </definedNames>
  <calcPr calcId="124519"/>
</workbook>
</file>

<file path=xl/calcChain.xml><?xml version="1.0" encoding="utf-8"?>
<calcChain xmlns="http://schemas.openxmlformats.org/spreadsheetml/2006/main">
  <c r="G634" i="7"/>
  <c r="H634"/>
  <c r="I634"/>
  <c r="G635"/>
  <c r="H635"/>
  <c r="I635"/>
  <c r="G636"/>
  <c r="H636"/>
  <c r="I636"/>
  <c r="F635"/>
  <c r="F636"/>
  <c r="F634"/>
  <c r="E644"/>
  <c r="E643"/>
  <c r="E642"/>
  <c r="E641"/>
  <c r="G438"/>
  <c r="H438"/>
  <c r="I438"/>
  <c r="G439"/>
  <c r="H439"/>
  <c r="I439"/>
  <c r="G440"/>
  <c r="H440"/>
  <c r="I440"/>
  <c r="F439"/>
  <c r="F440"/>
  <c r="F438"/>
  <c r="F312"/>
  <c r="E48"/>
  <c r="F100"/>
  <c r="F49" l="1"/>
  <c r="E408" l="1"/>
  <c r="E407"/>
  <c r="E406"/>
  <c r="I405"/>
  <c r="H405"/>
  <c r="G405"/>
  <c r="F405"/>
  <c r="E405" l="1"/>
  <c r="F44" l="1"/>
  <c r="I47"/>
  <c r="E47" s="1"/>
  <c r="H47"/>
  <c r="G47"/>
  <c r="I46"/>
  <c r="H46"/>
  <c r="G46"/>
  <c r="F46"/>
  <c r="H45"/>
  <c r="G45"/>
  <c r="F45"/>
  <c r="G606"/>
  <c r="H606"/>
  <c r="I606"/>
  <c r="G607"/>
  <c r="H607"/>
  <c r="I607"/>
  <c r="G608"/>
  <c r="H608"/>
  <c r="I608"/>
  <c r="F607"/>
  <c r="F608"/>
  <c r="F606"/>
  <c r="E556"/>
  <c r="E232"/>
  <c r="E804"/>
  <c r="F816"/>
  <c r="E828"/>
  <c r="E827"/>
  <c r="I825"/>
  <c r="H825"/>
  <c r="G825"/>
  <c r="F825"/>
  <c r="E825"/>
  <c r="I45" l="1"/>
  <c r="E46"/>
  <c r="E45"/>
  <c r="F518" l="1"/>
  <c r="G518"/>
  <c r="H518"/>
  <c r="I518"/>
  <c r="G519"/>
  <c r="H519"/>
  <c r="I519"/>
  <c r="G520"/>
  <c r="H520"/>
  <c r="I520"/>
  <c r="F519"/>
  <c r="F520"/>
  <c r="E531"/>
  <c r="E532"/>
  <c r="G529"/>
  <c r="H529"/>
  <c r="I529"/>
  <c r="E534"/>
  <c r="E535"/>
  <c r="E536"/>
  <c r="G533"/>
  <c r="H533"/>
  <c r="I533"/>
  <c r="F533"/>
  <c r="H517" l="1"/>
  <c r="E520"/>
  <c r="G517"/>
  <c r="I517"/>
  <c r="F517"/>
  <c r="E533"/>
  <c r="G315" l="1"/>
  <c r="G316"/>
  <c r="F316"/>
  <c r="F315"/>
  <c r="G270" l="1"/>
  <c r="H270"/>
  <c r="I270"/>
  <c r="G271"/>
  <c r="H271"/>
  <c r="I271"/>
  <c r="G272"/>
  <c r="H272"/>
  <c r="I272"/>
  <c r="F271"/>
  <c r="F272"/>
  <c r="F270"/>
  <c r="I277"/>
  <c r="H277"/>
  <c r="G277"/>
  <c r="F277"/>
  <c r="E276"/>
  <c r="E277" l="1"/>
  <c r="E270"/>
  <c r="E291" l="1"/>
  <c r="E295"/>
  <c r="E311"/>
  <c r="E824" l="1"/>
  <c r="E823"/>
  <c r="E822"/>
  <c r="I821"/>
  <c r="I813" s="1"/>
  <c r="H821"/>
  <c r="G821"/>
  <c r="F821"/>
  <c r="E818"/>
  <c r="E817" s="1"/>
  <c r="I817"/>
  <c r="H817"/>
  <c r="G817"/>
  <c r="F817"/>
  <c r="I816"/>
  <c r="H816"/>
  <c r="G816"/>
  <c r="I815"/>
  <c r="H815"/>
  <c r="G815"/>
  <c r="F815"/>
  <c r="I814"/>
  <c r="H814"/>
  <c r="G814"/>
  <c r="F814"/>
  <c r="E812"/>
  <c r="I809"/>
  <c r="H809"/>
  <c r="G809"/>
  <c r="F809"/>
  <c r="E809" s="1"/>
  <c r="E808"/>
  <c r="E806"/>
  <c r="I805"/>
  <c r="H805"/>
  <c r="G805"/>
  <c r="F805"/>
  <c r="E803"/>
  <c r="E802"/>
  <c r="I801"/>
  <c r="H801"/>
  <c r="G801"/>
  <c r="F801"/>
  <c r="I800"/>
  <c r="H800"/>
  <c r="G800"/>
  <c r="F800"/>
  <c r="I799"/>
  <c r="H799"/>
  <c r="E816" l="1"/>
  <c r="H813"/>
  <c r="G813"/>
  <c r="E821"/>
  <c r="E800"/>
  <c r="E814"/>
  <c r="E805"/>
  <c r="E801"/>
  <c r="F813"/>
  <c r="E813" s="1"/>
  <c r="E815"/>
  <c r="G799"/>
  <c r="F799"/>
  <c r="I798"/>
  <c r="I794" s="1"/>
  <c r="H798"/>
  <c r="H794" s="1"/>
  <c r="G798"/>
  <c r="G797" s="1"/>
  <c r="F798"/>
  <c r="F794" s="1"/>
  <c r="H797"/>
  <c r="I796"/>
  <c r="H796"/>
  <c r="G796"/>
  <c r="F796"/>
  <c r="I795"/>
  <c r="H795"/>
  <c r="G795"/>
  <c r="G794"/>
  <c r="E796" l="1"/>
  <c r="I797"/>
  <c r="E799"/>
  <c r="E795" s="1"/>
  <c r="F797"/>
  <c r="F795"/>
  <c r="F793" s="1"/>
  <c r="I793"/>
  <c r="E798"/>
  <c r="H793"/>
  <c r="G793"/>
  <c r="E792"/>
  <c r="E797" l="1"/>
  <c r="E794"/>
  <c r="E793" s="1"/>
  <c r="E791"/>
  <c r="E790"/>
  <c r="I789"/>
  <c r="H789"/>
  <c r="G789"/>
  <c r="F789"/>
  <c r="E789" l="1"/>
  <c r="E786"/>
  <c r="E785" s="1"/>
  <c r="I785"/>
  <c r="H785"/>
  <c r="G785"/>
  <c r="F785"/>
  <c r="I784"/>
  <c r="H784"/>
  <c r="G784"/>
  <c r="F784"/>
  <c r="E784"/>
  <c r="I783"/>
  <c r="H783"/>
  <c r="G783"/>
  <c r="F783"/>
  <c r="E783" l="1"/>
  <c r="I782"/>
  <c r="H782"/>
  <c r="G782"/>
  <c r="F782"/>
  <c r="E782" l="1"/>
  <c r="I781"/>
  <c r="H781" l="1"/>
  <c r="G781"/>
  <c r="F781"/>
  <c r="E781"/>
  <c r="E780"/>
  <c r="E779"/>
  <c r="E778"/>
  <c r="I777"/>
  <c r="H777"/>
  <c r="G777"/>
  <c r="F777"/>
  <c r="E776"/>
  <c r="E775"/>
  <c r="E774"/>
  <c r="I773"/>
  <c r="H773"/>
  <c r="G773"/>
  <c r="F773"/>
  <c r="I772"/>
  <c r="H772"/>
  <c r="G772"/>
  <c r="F772"/>
  <c r="I771"/>
  <c r="H771"/>
  <c r="G771"/>
  <c r="F771"/>
  <c r="I770"/>
  <c r="H770"/>
  <c r="H769" s="1"/>
  <c r="G770"/>
  <c r="F770"/>
  <c r="I769"/>
  <c r="E768"/>
  <c r="E767"/>
  <c r="E766"/>
  <c r="I765"/>
  <c r="H765"/>
  <c r="G765"/>
  <c r="F765"/>
  <c r="E764"/>
  <c r="E763"/>
  <c r="E762"/>
  <c r="I761"/>
  <c r="H761"/>
  <c r="G761"/>
  <c r="F761"/>
  <c r="E760"/>
  <c r="E759"/>
  <c r="E758"/>
  <c r="I757"/>
  <c r="H757"/>
  <c r="G757"/>
  <c r="F757"/>
  <c r="I756"/>
  <c r="I752" s="1"/>
  <c r="H756"/>
  <c r="G756"/>
  <c r="F756"/>
  <c r="I755"/>
  <c r="I751" s="1"/>
  <c r="H755"/>
  <c r="G755"/>
  <c r="F755"/>
  <c r="I754"/>
  <c r="I750" s="1"/>
  <c r="H754"/>
  <c r="H753" s="1"/>
  <c r="G754"/>
  <c r="F754"/>
  <c r="I753"/>
  <c r="F752"/>
  <c r="E744"/>
  <c r="E743"/>
  <c r="I741"/>
  <c r="H741"/>
  <c r="G741"/>
  <c r="F741"/>
  <c r="I732"/>
  <c r="H732"/>
  <c r="G732"/>
  <c r="F732"/>
  <c r="I731"/>
  <c r="H731"/>
  <c r="G731"/>
  <c r="F731"/>
  <c r="I730"/>
  <c r="H730"/>
  <c r="G730"/>
  <c r="F730"/>
  <c r="E724"/>
  <c r="E723"/>
  <c r="E722"/>
  <c r="I721"/>
  <c r="H721"/>
  <c r="G721"/>
  <c r="F721"/>
  <c r="I720"/>
  <c r="H720"/>
  <c r="G720"/>
  <c r="F720"/>
  <c r="I719"/>
  <c r="H719"/>
  <c r="G719"/>
  <c r="F719"/>
  <c r="I718"/>
  <c r="H718"/>
  <c r="F750" l="1"/>
  <c r="F751"/>
  <c r="F749" s="1"/>
  <c r="E773"/>
  <c r="E719"/>
  <c r="E777"/>
  <c r="E757"/>
  <c r="H751"/>
  <c r="H752"/>
  <c r="E752" s="1"/>
  <c r="E761"/>
  <c r="E731"/>
  <c r="G750"/>
  <c r="E755"/>
  <c r="G752"/>
  <c r="E765"/>
  <c r="E770"/>
  <c r="E771"/>
  <c r="E772"/>
  <c r="I729"/>
  <c r="H729" s="1"/>
  <c r="G729" s="1"/>
  <c r="G769"/>
  <c r="E732"/>
  <c r="E720"/>
  <c r="E721"/>
  <c r="E741"/>
  <c r="E754"/>
  <c r="E756"/>
  <c r="G751"/>
  <c r="F753"/>
  <c r="F769"/>
  <c r="H750"/>
  <c r="G753"/>
  <c r="F729"/>
  <c r="I749"/>
  <c r="G718"/>
  <c r="F718"/>
  <c r="I717"/>
  <c r="H717"/>
  <c r="G717"/>
  <c r="E712"/>
  <c r="E711"/>
  <c r="E710"/>
  <c r="I709"/>
  <c r="H709"/>
  <c r="G709"/>
  <c r="F709"/>
  <c r="I708"/>
  <c r="H708"/>
  <c r="G708"/>
  <c r="F708"/>
  <c r="I707"/>
  <c r="H707"/>
  <c r="G707"/>
  <c r="F707"/>
  <c r="I706"/>
  <c r="H706"/>
  <c r="G706"/>
  <c r="G705" s="1"/>
  <c r="F706"/>
  <c r="E706" s="1"/>
  <c r="I705"/>
  <c r="H705"/>
  <c r="E704"/>
  <c r="E703"/>
  <c r="E702"/>
  <c r="I701"/>
  <c r="H701"/>
  <c r="G701"/>
  <c r="F701"/>
  <c r="E700"/>
  <c r="E699"/>
  <c r="E698"/>
  <c r="I697"/>
  <c r="H697"/>
  <c r="G697"/>
  <c r="F697"/>
  <c r="E696"/>
  <c r="E695"/>
  <c r="E694"/>
  <c r="I693"/>
  <c r="H693"/>
  <c r="G693"/>
  <c r="F693"/>
  <c r="E692"/>
  <c r="E691"/>
  <c r="E690"/>
  <c r="I689"/>
  <c r="H689"/>
  <c r="G689"/>
  <c r="F689"/>
  <c r="I688"/>
  <c r="H688"/>
  <c r="G688"/>
  <c r="F688"/>
  <c r="I687"/>
  <c r="H687"/>
  <c r="G687"/>
  <c r="F687"/>
  <c r="I686"/>
  <c r="H686"/>
  <c r="H685" s="1"/>
  <c r="G686"/>
  <c r="F686"/>
  <c r="E684"/>
  <c r="E683"/>
  <c r="E682"/>
  <c r="E681"/>
  <c r="E680"/>
  <c r="E679"/>
  <c r="E678"/>
  <c r="E677"/>
  <c r="I676"/>
  <c r="H676"/>
  <c r="G676"/>
  <c r="F676"/>
  <c r="I675"/>
  <c r="H675"/>
  <c r="G675"/>
  <c r="F675"/>
  <c r="I674"/>
  <c r="H674"/>
  <c r="G674"/>
  <c r="G673" s="1"/>
  <c r="F674"/>
  <c r="E672"/>
  <c r="E671"/>
  <c r="E670"/>
  <c r="E669"/>
  <c r="E668"/>
  <c r="E667"/>
  <c r="E666"/>
  <c r="E665"/>
  <c r="E664"/>
  <c r="E663"/>
  <c r="E662"/>
  <c r="E661"/>
  <c r="E660"/>
  <c r="E659"/>
  <c r="E658"/>
  <c r="E657"/>
  <c r="E656"/>
  <c r="E655"/>
  <c r="E654"/>
  <c r="E653"/>
  <c r="I652"/>
  <c r="H652"/>
  <c r="G652"/>
  <c r="F652"/>
  <c r="I651"/>
  <c r="H651"/>
  <c r="G651"/>
  <c r="F651"/>
  <c r="I650"/>
  <c r="H650"/>
  <c r="G650"/>
  <c r="F650"/>
  <c r="E649"/>
  <c r="E648"/>
  <c r="E647"/>
  <c r="E646"/>
  <c r="E645"/>
  <c r="E640"/>
  <c r="E639"/>
  <c r="E638"/>
  <c r="E637"/>
  <c r="F571"/>
  <c r="E633"/>
  <c r="E632"/>
  <c r="E631"/>
  <c r="E630"/>
  <c r="E629"/>
  <c r="E628"/>
  <c r="E627"/>
  <c r="E626"/>
  <c r="E625"/>
  <c r="E624"/>
  <c r="E623"/>
  <c r="E622"/>
  <c r="E621"/>
  <c r="I620"/>
  <c r="H620"/>
  <c r="G620"/>
  <c r="F620"/>
  <c r="I619"/>
  <c r="H619"/>
  <c r="G619"/>
  <c r="F619"/>
  <c r="I618"/>
  <c r="H618"/>
  <c r="G618"/>
  <c r="F618"/>
  <c r="E617"/>
  <c r="E616"/>
  <c r="E615"/>
  <c r="E614"/>
  <c r="E613"/>
  <c r="E612"/>
  <c r="E611"/>
  <c r="E610"/>
  <c r="E609"/>
  <c r="E608"/>
  <c r="E607"/>
  <c r="E606"/>
  <c r="E605"/>
  <c r="E604"/>
  <c r="E603"/>
  <c r="E602"/>
  <c r="E601"/>
  <c r="E600"/>
  <c r="E599"/>
  <c r="E598"/>
  <c r="E597"/>
  <c r="E596"/>
  <c r="E595"/>
  <c r="E594"/>
  <c r="I593"/>
  <c r="H593"/>
  <c r="G593"/>
  <c r="F593"/>
  <c r="E592"/>
  <c r="E591"/>
  <c r="E590"/>
  <c r="E589"/>
  <c r="E588"/>
  <c r="E587"/>
  <c r="E586"/>
  <c r="E585"/>
  <c r="E584"/>
  <c r="E583"/>
  <c r="E582"/>
  <c r="E581"/>
  <c r="E580"/>
  <c r="E579"/>
  <c r="E578"/>
  <c r="E577"/>
  <c r="I576"/>
  <c r="H576"/>
  <c r="G576"/>
  <c r="F576"/>
  <c r="I575"/>
  <c r="H575"/>
  <c r="G575"/>
  <c r="F575"/>
  <c r="I574"/>
  <c r="H574"/>
  <c r="G574"/>
  <c r="G573" s="1"/>
  <c r="F574"/>
  <c r="E553"/>
  <c r="E555"/>
  <c r="E554"/>
  <c r="I553"/>
  <c r="H553"/>
  <c r="G553"/>
  <c r="F553"/>
  <c r="I552"/>
  <c r="H552"/>
  <c r="H549" s="1"/>
  <c r="G552"/>
  <c r="F552"/>
  <c r="E552"/>
  <c r="I551"/>
  <c r="H551"/>
  <c r="G551"/>
  <c r="F551"/>
  <c r="I550"/>
  <c r="H550"/>
  <c r="G550"/>
  <c r="F550"/>
  <c r="G549"/>
  <c r="E550" l="1"/>
  <c r="G571"/>
  <c r="G570"/>
  <c r="E688"/>
  <c r="F705"/>
  <c r="H749"/>
  <c r="I571"/>
  <c r="E650"/>
  <c r="E651"/>
  <c r="E652"/>
  <c r="E708"/>
  <c r="G685"/>
  <c r="G749"/>
  <c r="E618"/>
  <c r="E619"/>
  <c r="E687"/>
  <c r="I685"/>
  <c r="E693"/>
  <c r="E769"/>
  <c r="F572"/>
  <c r="H571"/>
  <c r="E635"/>
  <c r="E551"/>
  <c r="E675"/>
  <c r="E753"/>
  <c r="E729"/>
  <c r="E676"/>
  <c r="E574"/>
  <c r="E634"/>
  <c r="E674"/>
  <c r="I673"/>
  <c r="E701"/>
  <c r="E709"/>
  <c r="I549"/>
  <c r="I573"/>
  <c r="F549"/>
  <c r="E593"/>
  <c r="E620"/>
  <c r="E636"/>
  <c r="E689"/>
  <c r="E697"/>
  <c r="H570"/>
  <c r="E718"/>
  <c r="E575"/>
  <c r="H573"/>
  <c r="E576"/>
  <c r="H673"/>
  <c r="I570"/>
  <c r="F685"/>
  <c r="E686"/>
  <c r="E707"/>
  <c r="E705" s="1"/>
  <c r="F570"/>
  <c r="F573"/>
  <c r="F673"/>
  <c r="F717"/>
  <c r="E717" s="1"/>
  <c r="E751"/>
  <c r="E750"/>
  <c r="E526"/>
  <c r="I525"/>
  <c r="H525"/>
  <c r="G525"/>
  <c r="F525"/>
  <c r="E549" l="1"/>
  <c r="E571"/>
  <c r="E749"/>
  <c r="E673"/>
  <c r="E573"/>
  <c r="I572" s="1"/>
  <c r="H572" s="1"/>
  <c r="G572" s="1"/>
  <c r="E572" s="1"/>
  <c r="E685"/>
  <c r="E570"/>
  <c r="F569"/>
  <c r="E525"/>
  <c r="I521"/>
  <c r="H521"/>
  <c r="G521"/>
  <c r="F521"/>
  <c r="E521"/>
  <c r="E519"/>
  <c r="E512"/>
  <c r="E504" s="1"/>
  <c r="E511"/>
  <c r="I509"/>
  <c r="H509"/>
  <c r="G509"/>
  <c r="F509"/>
  <c r="E508"/>
  <c r="E507"/>
  <c r="E506"/>
  <c r="I505"/>
  <c r="H505"/>
  <c r="G505"/>
  <c r="F505"/>
  <c r="I504"/>
  <c r="H504"/>
  <c r="G504"/>
  <c r="F504"/>
  <c r="I503"/>
  <c r="H503"/>
  <c r="G503"/>
  <c r="F503"/>
  <c r="I502"/>
  <c r="H502"/>
  <c r="G502"/>
  <c r="F502"/>
  <c r="I501"/>
  <c r="E500"/>
  <c r="E499"/>
  <c r="E498"/>
  <c r="I497"/>
  <c r="H497"/>
  <c r="G497"/>
  <c r="F497"/>
  <c r="E496"/>
  <c r="E495"/>
  <c r="E494"/>
  <c r="I493"/>
  <c r="H493"/>
  <c r="G493"/>
  <c r="F493"/>
  <c r="E492"/>
  <c r="E491"/>
  <c r="E490"/>
  <c r="I489"/>
  <c r="H489"/>
  <c r="G489"/>
  <c r="F489"/>
  <c r="E488"/>
  <c r="E487"/>
  <c r="E486"/>
  <c r="I485"/>
  <c r="H485"/>
  <c r="G485"/>
  <c r="F485"/>
  <c r="E484"/>
  <c r="E483"/>
  <c r="E482"/>
  <c r="I481"/>
  <c r="H481"/>
  <c r="G481"/>
  <c r="F481"/>
  <c r="E480"/>
  <c r="E478"/>
  <c r="I477"/>
  <c r="H477"/>
  <c r="G477"/>
  <c r="F477"/>
  <c r="F476"/>
  <c r="I475"/>
  <c r="H475"/>
  <c r="G475"/>
  <c r="F475"/>
  <c r="I474"/>
  <c r="H474"/>
  <c r="G474"/>
  <c r="F474"/>
  <c r="E472"/>
  <c r="E471"/>
  <c r="E470"/>
  <c r="I469"/>
  <c r="H469"/>
  <c r="G469"/>
  <c r="F469"/>
  <c r="E468"/>
  <c r="E467"/>
  <c r="E466"/>
  <c r="I465"/>
  <c r="H465"/>
  <c r="G465"/>
  <c r="F465"/>
  <c r="I461"/>
  <c r="H461"/>
  <c r="G461"/>
  <c r="E460"/>
  <c r="E459"/>
  <c r="E458"/>
  <c r="I457"/>
  <c r="H457"/>
  <c r="G457"/>
  <c r="F457"/>
  <c r="E456"/>
  <c r="E455"/>
  <c r="E454"/>
  <c r="I453"/>
  <c r="H453"/>
  <c r="G453"/>
  <c r="F453"/>
  <c r="E452"/>
  <c r="E451"/>
  <c r="E450"/>
  <c r="I449"/>
  <c r="H449"/>
  <c r="G449"/>
  <c r="F449"/>
  <c r="E448"/>
  <c r="E447"/>
  <c r="E446"/>
  <c r="E445" s="1"/>
  <c r="I445"/>
  <c r="H445"/>
  <c r="G445"/>
  <c r="F445"/>
  <c r="E444"/>
  <c r="E443"/>
  <c r="E442"/>
  <c r="I441"/>
  <c r="H441"/>
  <c r="G441"/>
  <c r="F441"/>
  <c r="I437"/>
  <c r="H437"/>
  <c r="G437"/>
  <c r="E457" l="1"/>
  <c r="E481"/>
  <c r="E497"/>
  <c r="E477"/>
  <c r="E485"/>
  <c r="E505"/>
  <c r="E469"/>
  <c r="E493"/>
  <c r="I569"/>
  <c r="H569"/>
  <c r="E449"/>
  <c r="G569"/>
  <c r="E465"/>
  <c r="E489"/>
  <c r="G501"/>
  <c r="E441"/>
  <c r="E453"/>
  <c r="E440"/>
  <c r="E509"/>
  <c r="H501"/>
  <c r="H476" s="1"/>
  <c r="E439"/>
  <c r="E474"/>
  <c r="F501"/>
  <c r="E475"/>
  <c r="I476"/>
  <c r="I473" s="1"/>
  <c r="F473"/>
  <c r="E502"/>
  <c r="E503"/>
  <c r="E438"/>
  <c r="F437"/>
  <c r="E436"/>
  <c r="E435"/>
  <c r="E434"/>
  <c r="I433"/>
  <c r="H433"/>
  <c r="G433"/>
  <c r="F433"/>
  <c r="E569" l="1"/>
  <c r="G476"/>
  <c r="G473" s="1"/>
  <c r="E437"/>
  <c r="E501"/>
  <c r="E433"/>
  <c r="H473"/>
  <c r="E432"/>
  <c r="E431"/>
  <c r="E430"/>
  <c r="I429"/>
  <c r="H429"/>
  <c r="G429"/>
  <c r="E473" l="1"/>
  <c r="E476"/>
  <c r="F429"/>
  <c r="E429"/>
  <c r="E428"/>
  <c r="E427"/>
  <c r="E426"/>
  <c r="I425"/>
  <c r="H425"/>
  <c r="G425"/>
  <c r="F425"/>
  <c r="E424"/>
  <c r="E423"/>
  <c r="E422"/>
  <c r="I421"/>
  <c r="H421"/>
  <c r="G421"/>
  <c r="F421"/>
  <c r="E420"/>
  <c r="E419"/>
  <c r="E418"/>
  <c r="I417"/>
  <c r="H417"/>
  <c r="F417"/>
  <c r="I416"/>
  <c r="H416"/>
  <c r="H412" s="1"/>
  <c r="G416"/>
  <c r="G412" s="1"/>
  <c r="F416"/>
  <c r="F412" s="1"/>
  <c r="I415"/>
  <c r="I411" s="1"/>
  <c r="H415"/>
  <c r="H411" s="1"/>
  <c r="G415"/>
  <c r="F415"/>
  <c r="I414"/>
  <c r="I410" s="1"/>
  <c r="H414"/>
  <c r="H413" s="1"/>
  <c r="G414"/>
  <c r="G413" s="1"/>
  <c r="F414"/>
  <c r="G411"/>
  <c r="E403"/>
  <c r="E402"/>
  <c r="I401"/>
  <c r="H401"/>
  <c r="G401"/>
  <c r="F401"/>
  <c r="I413" l="1"/>
  <c r="H410"/>
  <c r="H409" s="1"/>
  <c r="G410"/>
  <c r="G409" s="1"/>
  <c r="E417"/>
  <c r="E421"/>
  <c r="E425"/>
  <c r="E416"/>
  <c r="E414"/>
  <c r="F413"/>
  <c r="F411"/>
  <c r="E411" s="1"/>
  <c r="E415"/>
  <c r="E401"/>
  <c r="E400"/>
  <c r="E399"/>
  <c r="E398"/>
  <c r="I397"/>
  <c r="H397"/>
  <c r="G397"/>
  <c r="F397"/>
  <c r="E396"/>
  <c r="E395"/>
  <c r="E394"/>
  <c r="I393"/>
  <c r="H393"/>
  <c r="G393"/>
  <c r="F393"/>
  <c r="E392"/>
  <c r="E391"/>
  <c r="E390"/>
  <c r="I389"/>
  <c r="H389"/>
  <c r="G389"/>
  <c r="F389"/>
  <c r="E388"/>
  <c r="E387"/>
  <c r="E386"/>
  <c r="I385"/>
  <c r="H385"/>
  <c r="G385"/>
  <c r="F385"/>
  <c r="E384"/>
  <c r="E383"/>
  <c r="E382"/>
  <c r="I381"/>
  <c r="H381"/>
  <c r="G381"/>
  <c r="F381"/>
  <c r="I380"/>
  <c r="H380"/>
  <c r="G380"/>
  <c r="E397" l="1"/>
  <c r="E389"/>
  <c r="E393"/>
  <c r="E381"/>
  <c r="E385"/>
  <c r="E413"/>
  <c r="I412" s="1"/>
  <c r="F380"/>
  <c r="E380" s="1"/>
  <c r="I379"/>
  <c r="H379"/>
  <c r="G379"/>
  <c r="F379"/>
  <c r="I378"/>
  <c r="I377" s="1"/>
  <c r="H378"/>
  <c r="H377" s="1"/>
  <c r="G378"/>
  <c r="G377" s="1"/>
  <c r="F378"/>
  <c r="E378" l="1"/>
  <c r="E412"/>
  <c r="I409"/>
  <c r="F377"/>
  <c r="E377" s="1"/>
  <c r="E379"/>
  <c r="I373"/>
  <c r="H373"/>
  <c r="G373"/>
  <c r="F373"/>
  <c r="E373" l="1"/>
  <c r="E372"/>
  <c r="E371"/>
  <c r="E370"/>
  <c r="I369"/>
  <c r="H369"/>
  <c r="G369"/>
  <c r="F369"/>
  <c r="E366"/>
  <c r="I365"/>
  <c r="H365"/>
  <c r="G365"/>
  <c r="F365"/>
  <c r="I364"/>
  <c r="H364"/>
  <c r="G364"/>
  <c r="F364"/>
  <c r="I363"/>
  <c r="H363"/>
  <c r="G363"/>
  <c r="F363"/>
  <c r="E369" l="1"/>
  <c r="E365"/>
  <c r="E364"/>
  <c r="E363"/>
  <c r="I362"/>
  <c r="I361" s="1"/>
  <c r="H362"/>
  <c r="H361" s="1"/>
  <c r="G362"/>
  <c r="G361" s="1"/>
  <c r="F362"/>
  <c r="F361" s="1"/>
  <c r="E362"/>
  <c r="E352"/>
  <c r="E351"/>
  <c r="E350"/>
  <c r="I349"/>
  <c r="H349"/>
  <c r="G349"/>
  <c r="F349"/>
  <c r="E348"/>
  <c r="E347"/>
  <c r="E346"/>
  <c r="I345"/>
  <c r="H345"/>
  <c r="G345"/>
  <c r="F345"/>
  <c r="E344"/>
  <c r="E343"/>
  <c r="E342"/>
  <c r="I341"/>
  <c r="H341"/>
  <c r="G341"/>
  <c r="F341"/>
  <c r="E340"/>
  <c r="E339"/>
  <c r="I337"/>
  <c r="H337"/>
  <c r="G337"/>
  <c r="F337"/>
  <c r="E336"/>
  <c r="E335"/>
  <c r="E334"/>
  <c r="I333"/>
  <c r="H333"/>
  <c r="G333"/>
  <c r="F333"/>
  <c r="I332"/>
  <c r="I328" s="1"/>
  <c r="H332"/>
  <c r="H328" s="1"/>
  <c r="G332"/>
  <c r="G328" s="1"/>
  <c r="F332"/>
  <c r="F16" s="1"/>
  <c r="I331"/>
  <c r="I327" s="1"/>
  <c r="H331"/>
  <c r="G331"/>
  <c r="G327" s="1"/>
  <c r="F331"/>
  <c r="F327" s="1"/>
  <c r="I330"/>
  <c r="I329" s="1"/>
  <c r="H330"/>
  <c r="G330"/>
  <c r="F330"/>
  <c r="F326" s="1"/>
  <c r="G329"/>
  <c r="H327"/>
  <c r="E324"/>
  <c r="E323"/>
  <c r="E322"/>
  <c r="I321"/>
  <c r="H321"/>
  <c r="G321"/>
  <c r="F321"/>
  <c r="E319"/>
  <c r="E318"/>
  <c r="I317"/>
  <c r="H317"/>
  <c r="G317"/>
  <c r="F317"/>
  <c r="I316"/>
  <c r="H316"/>
  <c r="E316"/>
  <c r="I315"/>
  <c r="H315"/>
  <c r="E317" l="1"/>
  <c r="H326"/>
  <c r="H325" s="1"/>
  <c r="I326"/>
  <c r="I325" s="1"/>
  <c r="F328"/>
  <c r="E321"/>
  <c r="G326"/>
  <c r="G325" s="1"/>
  <c r="E349"/>
  <c r="E345"/>
  <c r="E341"/>
  <c r="E330"/>
  <c r="E332"/>
  <c r="E333"/>
  <c r="F329"/>
  <c r="H329"/>
  <c r="E361"/>
  <c r="E331"/>
  <c r="E328"/>
  <c r="F325"/>
  <c r="E327"/>
  <c r="E315"/>
  <c r="I314"/>
  <c r="H314"/>
  <c r="G314"/>
  <c r="F314"/>
  <c r="E314" s="1"/>
  <c r="I313"/>
  <c r="H313" s="1"/>
  <c r="E326" l="1"/>
  <c r="G313"/>
  <c r="F313" s="1"/>
  <c r="E329"/>
  <c r="E325"/>
  <c r="E313"/>
  <c r="E310"/>
  <c r="I309"/>
  <c r="H309"/>
  <c r="G309"/>
  <c r="F309" l="1"/>
  <c r="E309"/>
  <c r="E307"/>
  <c r="E306"/>
  <c r="I305"/>
  <c r="H305"/>
  <c r="G305"/>
  <c r="F305"/>
  <c r="E305" l="1"/>
  <c r="E303"/>
  <c r="E301" s="1"/>
  <c r="E302"/>
  <c r="I301"/>
  <c r="H301"/>
  <c r="G301"/>
  <c r="F301"/>
  <c r="E299"/>
  <c r="E298"/>
  <c r="I297"/>
  <c r="H297"/>
  <c r="G297"/>
  <c r="F297"/>
  <c r="E294"/>
  <c r="E293" s="1"/>
  <c r="I293"/>
  <c r="H293"/>
  <c r="G293"/>
  <c r="F293"/>
  <c r="I289"/>
  <c r="H289"/>
  <c r="G289"/>
  <c r="F289"/>
  <c r="E289"/>
  <c r="E287"/>
  <c r="E285" s="1"/>
  <c r="I285"/>
  <c r="H285"/>
  <c r="G285"/>
  <c r="F285"/>
  <c r="I284"/>
  <c r="H284"/>
  <c r="G284"/>
  <c r="F284"/>
  <c r="I283"/>
  <c r="H283"/>
  <c r="E297" l="1"/>
  <c r="E284"/>
  <c r="F283"/>
  <c r="E283" s="1"/>
  <c r="I282"/>
  <c r="H282"/>
  <c r="E282" s="1"/>
  <c r="G282"/>
  <c r="G281" s="1"/>
  <c r="F282"/>
  <c r="I281"/>
  <c r="H281"/>
  <c r="F281" l="1"/>
  <c r="E281" s="1"/>
  <c r="E275"/>
  <c r="E274"/>
  <c r="I273"/>
  <c r="H273"/>
  <c r="G273" l="1"/>
  <c r="F273"/>
  <c r="E272"/>
  <c r="E273" l="1"/>
  <c r="E271"/>
  <c r="I269"/>
  <c r="H269"/>
  <c r="G269" s="1"/>
  <c r="F269" s="1"/>
  <c r="E269" s="1"/>
  <c r="E268"/>
  <c r="E267"/>
  <c r="E266"/>
  <c r="E265"/>
  <c r="E264"/>
  <c r="E263"/>
  <c r="E262"/>
  <c r="E261"/>
  <c r="I260"/>
  <c r="H260"/>
  <c r="G260"/>
  <c r="F260"/>
  <c r="I259"/>
  <c r="H259"/>
  <c r="G259"/>
  <c r="F259"/>
  <c r="I258"/>
  <c r="H258"/>
  <c r="G258"/>
  <c r="G257" s="1"/>
  <c r="F258"/>
  <c r="E256"/>
  <c r="E255"/>
  <c r="E254"/>
  <c r="I253"/>
  <c r="H253"/>
  <c r="G253"/>
  <c r="F253"/>
  <c r="E252"/>
  <c r="E251"/>
  <c r="E250"/>
  <c r="I249"/>
  <c r="H249"/>
  <c r="G249"/>
  <c r="F249"/>
  <c r="I248"/>
  <c r="H248"/>
  <c r="G248"/>
  <c r="F248"/>
  <c r="I247"/>
  <c r="H247"/>
  <c r="G247"/>
  <c r="F247"/>
  <c r="I246"/>
  <c r="H246"/>
  <c r="G246"/>
  <c r="G245" s="1"/>
  <c r="F246"/>
  <c r="I245"/>
  <c r="H245"/>
  <c r="E244"/>
  <c r="E243"/>
  <c r="E242"/>
  <c r="I241"/>
  <c r="H241"/>
  <c r="G241"/>
  <c r="F241"/>
  <c r="E240"/>
  <c r="E239"/>
  <c r="E238"/>
  <c r="I237"/>
  <c r="H237"/>
  <c r="G237"/>
  <c r="F237"/>
  <c r="I236"/>
  <c r="H236"/>
  <c r="G236"/>
  <c r="F236"/>
  <c r="I235"/>
  <c r="H235"/>
  <c r="G235"/>
  <c r="F235"/>
  <c r="I234"/>
  <c r="H234"/>
  <c r="G234"/>
  <c r="G233" s="1"/>
  <c r="F234"/>
  <c r="I233"/>
  <c r="H233"/>
  <c r="E231"/>
  <c r="E230"/>
  <c r="I229"/>
  <c r="H229"/>
  <c r="G229"/>
  <c r="F229"/>
  <c r="E227"/>
  <c r="E226"/>
  <c r="I225"/>
  <c r="H225"/>
  <c r="G225"/>
  <c r="F225"/>
  <c r="E224"/>
  <c r="E223"/>
  <c r="E222"/>
  <c r="I221"/>
  <c r="H221"/>
  <c r="G221"/>
  <c r="F221"/>
  <c r="E220"/>
  <c r="E219"/>
  <c r="E218"/>
  <c r="I217"/>
  <c r="H217"/>
  <c r="G217"/>
  <c r="F217"/>
  <c r="E216"/>
  <c r="E215"/>
  <c r="E214"/>
  <c r="I213"/>
  <c r="H213"/>
  <c r="G213"/>
  <c r="F213"/>
  <c r="E212"/>
  <c r="E211"/>
  <c r="E210"/>
  <c r="I209"/>
  <c r="H209"/>
  <c r="G209"/>
  <c r="F209"/>
  <c r="E208"/>
  <c r="E207"/>
  <c r="E206"/>
  <c r="I205"/>
  <c r="H205"/>
  <c r="G205"/>
  <c r="F205"/>
  <c r="E203"/>
  <c r="E202"/>
  <c r="I201"/>
  <c r="H201"/>
  <c r="G201"/>
  <c r="F201"/>
  <c r="E200"/>
  <c r="E199"/>
  <c r="E198"/>
  <c r="I197"/>
  <c r="H197"/>
  <c r="G197"/>
  <c r="F197"/>
  <c r="I196"/>
  <c r="H196"/>
  <c r="G196"/>
  <c r="E201" l="1"/>
  <c r="I257"/>
  <c r="E205"/>
  <c r="E221"/>
  <c r="E253"/>
  <c r="E260"/>
  <c r="E237"/>
  <c r="E259"/>
  <c r="E241"/>
  <c r="E197"/>
  <c r="E217"/>
  <c r="E235"/>
  <c r="E236"/>
  <c r="E249"/>
  <c r="H257"/>
  <c r="E213"/>
  <c r="E209"/>
  <c r="E225"/>
  <c r="E229"/>
  <c r="E247"/>
  <c r="E248"/>
  <c r="F233"/>
  <c r="E233" s="1"/>
  <c r="E234"/>
  <c r="F245"/>
  <c r="E245" s="1"/>
  <c r="E246"/>
  <c r="F257"/>
  <c r="E257" s="1"/>
  <c r="E258"/>
  <c r="F196"/>
  <c r="L194" s="1"/>
  <c r="I195"/>
  <c r="H195"/>
  <c r="G195"/>
  <c r="E196" l="1"/>
  <c r="F195"/>
  <c r="E195" l="1"/>
  <c r="I194"/>
  <c r="I193" s="1"/>
  <c r="H194"/>
  <c r="G194"/>
  <c r="G193" s="1"/>
  <c r="F194"/>
  <c r="F193" s="1"/>
  <c r="H193"/>
  <c r="E192"/>
  <c r="E191"/>
  <c r="E190"/>
  <c r="I189"/>
  <c r="H189"/>
  <c r="G189"/>
  <c r="F189"/>
  <c r="E188"/>
  <c r="E189" l="1"/>
  <c r="E193"/>
  <c r="E194"/>
  <c r="E187"/>
  <c r="E186"/>
  <c r="I185"/>
  <c r="H185"/>
  <c r="G185"/>
  <c r="F185"/>
  <c r="E184"/>
  <c r="E183"/>
  <c r="E182"/>
  <c r="I181"/>
  <c r="H181"/>
  <c r="G181"/>
  <c r="F181"/>
  <c r="I180"/>
  <c r="H180"/>
  <c r="G180"/>
  <c r="F180"/>
  <c r="I179"/>
  <c r="H179"/>
  <c r="G179"/>
  <c r="E185" l="1"/>
  <c r="E180"/>
  <c r="E181"/>
  <c r="F179"/>
  <c r="E179" s="1"/>
  <c r="I178"/>
  <c r="H178"/>
  <c r="G178"/>
  <c r="F178"/>
  <c r="E178" l="1"/>
  <c r="I177"/>
  <c r="H177"/>
  <c r="G177"/>
  <c r="F177"/>
  <c r="E176"/>
  <c r="E175"/>
  <c r="E174"/>
  <c r="I173"/>
  <c r="H173"/>
  <c r="G173"/>
  <c r="F173"/>
  <c r="E171"/>
  <c r="E170"/>
  <c r="I169"/>
  <c r="H169"/>
  <c r="G169"/>
  <c r="F169"/>
  <c r="E168"/>
  <c r="E167"/>
  <c r="E166"/>
  <c r="I165"/>
  <c r="H165"/>
  <c r="G165"/>
  <c r="F165"/>
  <c r="E164"/>
  <c r="E163"/>
  <c r="E162"/>
  <c r="I161"/>
  <c r="H161"/>
  <c r="G161"/>
  <c r="F161"/>
  <c r="E160"/>
  <c r="E158"/>
  <c r="I157"/>
  <c r="H157"/>
  <c r="G157"/>
  <c r="E173" l="1"/>
  <c r="E165"/>
  <c r="E161"/>
  <c r="E169"/>
  <c r="E177"/>
  <c r="F157"/>
  <c r="E157" s="1"/>
  <c r="E154"/>
  <c r="I153"/>
  <c r="H153"/>
  <c r="G153"/>
  <c r="F153"/>
  <c r="E152"/>
  <c r="E151"/>
  <c r="E150"/>
  <c r="I149"/>
  <c r="H149"/>
  <c r="G149"/>
  <c r="F149"/>
  <c r="I148"/>
  <c r="H148"/>
  <c r="G148"/>
  <c r="E153" l="1"/>
  <c r="E149"/>
  <c r="F148"/>
  <c r="E148" s="1"/>
  <c r="I147"/>
  <c r="H147"/>
  <c r="H143" s="1"/>
  <c r="G147"/>
  <c r="F147"/>
  <c r="I146"/>
  <c r="H146"/>
  <c r="G146"/>
  <c r="F146"/>
  <c r="I145"/>
  <c r="H145"/>
  <c r="I144"/>
  <c r="H144"/>
  <c r="G144"/>
  <c r="I143"/>
  <c r="E140"/>
  <c r="E139"/>
  <c r="E138"/>
  <c r="I137"/>
  <c r="H137"/>
  <c r="G137"/>
  <c r="F137"/>
  <c r="E136"/>
  <c r="E135"/>
  <c r="E134"/>
  <c r="I133"/>
  <c r="H133"/>
  <c r="G133"/>
  <c r="F133"/>
  <c r="I132"/>
  <c r="H132"/>
  <c r="G132"/>
  <c r="F132"/>
  <c r="I131"/>
  <c r="H131"/>
  <c r="G131"/>
  <c r="F131"/>
  <c r="I130"/>
  <c r="I129" s="1"/>
  <c r="H130"/>
  <c r="H129" s="1"/>
  <c r="G130"/>
  <c r="G129" s="1"/>
  <c r="F130"/>
  <c r="E128"/>
  <c r="E127"/>
  <c r="E126"/>
  <c r="I125"/>
  <c r="H125"/>
  <c r="G125"/>
  <c r="F125"/>
  <c r="I124"/>
  <c r="H124"/>
  <c r="G124"/>
  <c r="F124"/>
  <c r="I123"/>
  <c r="H123"/>
  <c r="G123"/>
  <c r="F123"/>
  <c r="I122"/>
  <c r="H122"/>
  <c r="G122"/>
  <c r="G121" s="1"/>
  <c r="F122"/>
  <c r="I121"/>
  <c r="H121"/>
  <c r="E120"/>
  <c r="E119"/>
  <c r="E118"/>
  <c r="I117"/>
  <c r="H117"/>
  <c r="G117"/>
  <c r="F117"/>
  <c r="E116"/>
  <c r="E115"/>
  <c r="E114"/>
  <c r="I113"/>
  <c r="H113"/>
  <c r="G113"/>
  <c r="F113"/>
  <c r="E110"/>
  <c r="I109"/>
  <c r="H109"/>
  <c r="G109"/>
  <c r="F109"/>
  <c r="E108"/>
  <c r="E133" l="1"/>
  <c r="E137"/>
  <c r="E117"/>
  <c r="E125"/>
  <c r="E122"/>
  <c r="E146"/>
  <c r="E147"/>
  <c r="F144"/>
  <c r="E144" s="1"/>
  <c r="E124"/>
  <c r="E123"/>
  <c r="E130"/>
  <c r="E131"/>
  <c r="E132"/>
  <c r="F121"/>
  <c r="E121" s="1"/>
  <c r="F129"/>
  <c r="E129" s="1"/>
  <c r="E113"/>
  <c r="F145"/>
  <c r="G143"/>
  <c r="G145"/>
  <c r="E109"/>
  <c r="E106"/>
  <c r="I105"/>
  <c r="H105"/>
  <c r="G105"/>
  <c r="F105"/>
  <c r="E104"/>
  <c r="E103"/>
  <c r="E102"/>
  <c r="I101"/>
  <c r="H101"/>
  <c r="G101"/>
  <c r="F101"/>
  <c r="I100"/>
  <c r="H100"/>
  <c r="G100"/>
  <c r="I99"/>
  <c r="H99"/>
  <c r="E101" l="1"/>
  <c r="E105"/>
  <c r="E100"/>
  <c r="E145"/>
  <c r="F143"/>
  <c r="G99"/>
  <c r="E143" l="1"/>
  <c r="I142" s="1"/>
  <c r="E99"/>
  <c r="I98"/>
  <c r="H98"/>
  <c r="H142" l="1"/>
  <c r="I141"/>
  <c r="G98"/>
  <c r="F98"/>
  <c r="I97"/>
  <c r="H97"/>
  <c r="G97"/>
  <c r="E96"/>
  <c r="E95"/>
  <c r="E94"/>
  <c r="I93"/>
  <c r="H93"/>
  <c r="G93"/>
  <c r="F93"/>
  <c r="E92"/>
  <c r="E91"/>
  <c r="E90"/>
  <c r="I89"/>
  <c r="H89"/>
  <c r="G89"/>
  <c r="F89"/>
  <c r="E88"/>
  <c r="E87"/>
  <c r="E86"/>
  <c r="I85"/>
  <c r="H85"/>
  <c r="G85"/>
  <c r="F85"/>
  <c r="E84"/>
  <c r="E83"/>
  <c r="E82"/>
  <c r="I81"/>
  <c r="H81"/>
  <c r="G81"/>
  <c r="F81"/>
  <c r="E80"/>
  <c r="E79"/>
  <c r="E78"/>
  <c r="I77"/>
  <c r="H77"/>
  <c r="G77"/>
  <c r="F77"/>
  <c r="E76"/>
  <c r="E75"/>
  <c r="E74"/>
  <c r="I73"/>
  <c r="H73"/>
  <c r="G73"/>
  <c r="F73"/>
  <c r="I72"/>
  <c r="I51" s="1"/>
  <c r="H72"/>
  <c r="H51" s="1"/>
  <c r="G72"/>
  <c r="G51" s="1"/>
  <c r="F72"/>
  <c r="I71"/>
  <c r="H71"/>
  <c r="G71"/>
  <c r="F71"/>
  <c r="I70"/>
  <c r="I50" s="1"/>
  <c r="I49" s="1"/>
  <c r="H70"/>
  <c r="H50" s="1"/>
  <c r="H49" s="1"/>
  <c r="E51" l="1"/>
  <c r="E98"/>
  <c r="E72"/>
  <c r="E85"/>
  <c r="E81"/>
  <c r="E77"/>
  <c r="E93"/>
  <c r="E73"/>
  <c r="E89"/>
  <c r="E71"/>
  <c r="F97"/>
  <c r="E97" s="1"/>
  <c r="G142"/>
  <c r="H141"/>
  <c r="G70"/>
  <c r="G50" s="1"/>
  <c r="F70"/>
  <c r="F69" s="1"/>
  <c r="H69"/>
  <c r="E68"/>
  <c r="E67"/>
  <c r="E66"/>
  <c r="I65"/>
  <c r="H65"/>
  <c r="G65"/>
  <c r="F65"/>
  <c r="E64"/>
  <c r="E63"/>
  <c r="E62"/>
  <c r="I61"/>
  <c r="H61"/>
  <c r="G61"/>
  <c r="F61"/>
  <c r="F60"/>
  <c r="F56" s="1"/>
  <c r="I59"/>
  <c r="I55" s="1"/>
  <c r="H59"/>
  <c r="H55" s="1"/>
  <c r="G59"/>
  <c r="G55" s="1"/>
  <c r="F59"/>
  <c r="I58"/>
  <c r="H58"/>
  <c r="H54" s="1"/>
  <c r="G58"/>
  <c r="G54" s="1"/>
  <c r="F58"/>
  <c r="F54" s="1"/>
  <c r="I54"/>
  <c r="G49" l="1"/>
  <c r="E49" s="1"/>
  <c r="E50"/>
  <c r="E65"/>
  <c r="E61"/>
  <c r="G69"/>
  <c r="E69" s="1"/>
  <c r="E70"/>
  <c r="I69" s="1"/>
  <c r="I60" s="1"/>
  <c r="I57" s="1"/>
  <c r="E59"/>
  <c r="E54"/>
  <c r="H60"/>
  <c r="E55"/>
  <c r="F57"/>
  <c r="E58"/>
  <c r="F142"/>
  <c r="G141"/>
  <c r="F53"/>
  <c r="E44"/>
  <c r="I43"/>
  <c r="H43"/>
  <c r="G43"/>
  <c r="E142" l="1"/>
  <c r="F141"/>
  <c r="E141" s="1"/>
  <c r="G60"/>
  <c r="G39" s="1"/>
  <c r="H56"/>
  <c r="H57"/>
  <c r="E43"/>
  <c r="I42"/>
  <c r="H42"/>
  <c r="G42"/>
  <c r="F42"/>
  <c r="I41"/>
  <c r="H41"/>
  <c r="G41"/>
  <c r="G40"/>
  <c r="I39"/>
  <c r="H39"/>
  <c r="F39"/>
  <c r="I38"/>
  <c r="H38"/>
  <c r="G38"/>
  <c r="F38"/>
  <c r="F35"/>
  <c r="I32"/>
  <c r="H32"/>
  <c r="G32"/>
  <c r="F32"/>
  <c r="I31"/>
  <c r="H31"/>
  <c r="G31"/>
  <c r="F31"/>
  <c r="H30"/>
  <c r="G30"/>
  <c r="E39" l="1"/>
  <c r="E42"/>
  <c r="E38"/>
  <c r="E32"/>
  <c r="E31"/>
  <c r="F37"/>
  <c r="G56"/>
  <c r="H53"/>
  <c r="F41"/>
  <c r="E41" s="1"/>
  <c r="I40" s="1"/>
  <c r="H40" s="1"/>
  <c r="E60"/>
  <c r="G57"/>
  <c r="E57" s="1"/>
  <c r="I56" s="1"/>
  <c r="F30"/>
  <c r="E30" s="1"/>
  <c r="I29"/>
  <c r="H29"/>
  <c r="G29"/>
  <c r="E28"/>
  <c r="E27"/>
  <c r="E26"/>
  <c r="I25"/>
  <c r="H25"/>
  <c r="G25"/>
  <c r="F25"/>
  <c r="I23"/>
  <c r="H23"/>
  <c r="G23"/>
  <c r="F23" s="1"/>
  <c r="I22"/>
  <c r="H22"/>
  <c r="G22"/>
  <c r="F22" s="1"/>
  <c r="F20"/>
  <c r="H19"/>
  <c r="G19"/>
  <c r="F19"/>
  <c r="I18"/>
  <c r="H18"/>
  <c r="I53" l="1"/>
  <c r="E22"/>
  <c r="F29"/>
  <c r="E29" s="1"/>
  <c r="G53"/>
  <c r="E56"/>
  <c r="E25"/>
  <c r="I24" s="1"/>
  <c r="H24" s="1"/>
  <c r="G24" s="1"/>
  <c r="F24" s="1"/>
  <c r="F21" s="1"/>
  <c r="H37"/>
  <c r="G37" s="1"/>
  <c r="E40"/>
  <c r="E23"/>
  <c r="I37"/>
  <c r="G18"/>
  <c r="F18" s="1"/>
  <c r="E53" l="1"/>
  <c r="E37"/>
  <c r="I36" s="1"/>
  <c r="H36" s="1"/>
  <c r="G36" s="1"/>
  <c r="F36" s="1"/>
  <c r="E36" s="1"/>
  <c r="I35" s="1"/>
  <c r="H35" s="1"/>
  <c r="G35" s="1"/>
  <c r="E35" s="1"/>
  <c r="I34" s="1"/>
  <c r="I33" s="1"/>
  <c r="H34"/>
  <c r="E24"/>
  <c r="G21"/>
  <c r="E21" s="1"/>
  <c r="I20" s="1"/>
  <c r="H20" s="1"/>
  <c r="G20" s="1"/>
  <c r="E20" s="1"/>
  <c r="I19" s="1"/>
  <c r="E19" s="1"/>
  <c r="I21"/>
  <c r="H21" s="1"/>
  <c r="E18"/>
  <c r="F17"/>
  <c r="I16"/>
  <c r="H16"/>
  <c r="G16"/>
  <c r="I17" l="1"/>
  <c r="E16"/>
  <c r="I15" s="1"/>
  <c r="H15" s="1"/>
  <c r="G15" s="1"/>
  <c r="F15" s="1"/>
  <c r="E15" s="1"/>
  <c r="I14" s="1"/>
  <c r="H17"/>
  <c r="G17" s="1"/>
  <c r="G34"/>
  <c r="H33"/>
  <c r="I8"/>
  <c r="I12" s="1"/>
  <c r="H8"/>
  <c r="I7"/>
  <c r="H7"/>
  <c r="G7"/>
  <c r="F7"/>
  <c r="I6"/>
  <c r="H6"/>
  <c r="G6"/>
  <c r="G8" l="1"/>
  <c r="G12" s="1"/>
  <c r="H12"/>
  <c r="F8"/>
  <c r="F12" s="1"/>
  <c r="E17"/>
  <c r="H11"/>
  <c r="G11"/>
  <c r="H14"/>
  <c r="H10" s="1"/>
  <c r="I13"/>
  <c r="F34"/>
  <c r="G33"/>
  <c r="E8"/>
  <c r="I5"/>
  <c r="H5"/>
  <c r="I11"/>
  <c r="I9" s="1"/>
  <c r="E7"/>
  <c r="F11"/>
  <c r="E12" l="1"/>
  <c r="G5"/>
  <c r="H9"/>
  <c r="F33"/>
  <c r="E33" s="1"/>
  <c r="E34"/>
  <c r="G14"/>
  <c r="H13"/>
  <c r="E11"/>
  <c r="F14" l="1"/>
  <c r="G13"/>
  <c r="G10"/>
  <c r="G9" s="1"/>
  <c r="E14" l="1"/>
  <c r="F13"/>
  <c r="E13" s="1"/>
  <c r="E518" l="1"/>
  <c r="E517" s="1"/>
  <c r="F529"/>
  <c r="E529" s="1"/>
  <c r="F410"/>
  <c r="E410" s="1"/>
  <c r="E409" s="1"/>
  <c r="F409" l="1"/>
  <c r="E530"/>
  <c r="F6"/>
  <c r="E6" l="1"/>
  <c r="F5"/>
  <c r="E5" s="1"/>
  <c r="F10"/>
  <c r="E10" l="1"/>
  <c r="F9"/>
  <c r="E9" s="1"/>
</calcChain>
</file>

<file path=xl/sharedStrings.xml><?xml version="1.0" encoding="utf-8"?>
<sst xmlns="http://schemas.openxmlformats.org/spreadsheetml/2006/main" count="1181" uniqueCount="638">
  <si>
    <t>Государственная программа "Развитие экономического потенциала и формирование благоприятного предпринимательского климата"</t>
  </si>
  <si>
    <t>1.3.</t>
  </si>
  <si>
    <t>1.4.</t>
  </si>
  <si>
    <t>1.5.</t>
  </si>
  <si>
    <t>4.2.</t>
  </si>
  <si>
    <t>4.3.</t>
  </si>
  <si>
    <t>4.5.</t>
  </si>
  <si>
    <t>5.5.</t>
  </si>
  <si>
    <t>5.8.</t>
  </si>
  <si>
    <t>5.10.</t>
  </si>
  <si>
    <t>1.2.</t>
  </si>
  <si>
    <t>2.6.</t>
  </si>
  <si>
    <t>3.1.</t>
  </si>
  <si>
    <t>3.2.</t>
  </si>
  <si>
    <t>4.1.</t>
  </si>
  <si>
    <t>Объем финансовых и материальных ресурсов, поступивших в Мурманскую область из-за рубежа в рамках реализации международных программ и соглашений</t>
  </si>
  <si>
    <t>3.3.</t>
  </si>
  <si>
    <t>4.4.</t>
  </si>
  <si>
    <t>4.6.</t>
  </si>
  <si>
    <t>Наличие актуализированного торгового реестра</t>
  </si>
  <si>
    <t>5.1.</t>
  </si>
  <si>
    <t>5.2.</t>
  </si>
  <si>
    <t>5.3.</t>
  </si>
  <si>
    <t>5.4.</t>
  </si>
  <si>
    <t>5.6.</t>
  </si>
  <si>
    <t>5.7.</t>
  </si>
  <si>
    <t>Доля своевременно подготовленных Министерством экономического развития отчетов, докладов, информаций о ходе реализации документов стратегического планирования Мурманской области и об участии Мурманской области в реализации документов стратегического планирования федерального уровня</t>
  </si>
  <si>
    <t>Наличие своевременно подготовленного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</si>
  <si>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6.1.</t>
  </si>
  <si>
    <t>Доля проведенных плановых проверок от числа запланированных проверок юридических лиц и индивидуальных предпринимателей, осуществляющих регулируемые виды деятельности на территории Мурманской области</t>
  </si>
  <si>
    <t>6.2.</t>
  </si>
  <si>
    <t>6.3.</t>
  </si>
  <si>
    <t>Всего</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</si>
  <si>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</si>
  <si>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7.1.2.</t>
  </si>
  <si>
    <t>Обеспечение реализации государственных функций Министерства экономического развития Мурманской области</t>
  </si>
  <si>
    <t>7.1.1.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</si>
  <si>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</si>
  <si>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7.1.</t>
  </si>
  <si>
    <t>Подпрограмма 7. Обеспечение реализации государственной программы</t>
  </si>
  <si>
    <t>7.</t>
  </si>
  <si>
    <t>Подпрограмма 5. Совершенствование системы государственного стратегического управления</t>
  </si>
  <si>
    <t>4.7.2.</t>
  </si>
  <si>
    <t>4.7.</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</si>
  <si>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</si>
  <si>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Подпрограмма 4. Развитие внешнеэкономических связей, туризма и торговой деятельности в регионе</t>
  </si>
  <si>
    <t>4.</t>
  </si>
  <si>
    <t>3.3.3.</t>
  </si>
  <si>
    <t>3.3.2.</t>
  </si>
  <si>
    <t>Поддержка начинающих малых инновационных компаний - гранты инновационным компаниям, в том числе участникам инновационных территориальных кластеров</t>
  </si>
  <si>
    <t>3.3.1.</t>
  </si>
  <si>
    <t>Основное мероприятие 3. Оказание финансовой поддержки инновационным компаниям</t>
  </si>
  <si>
    <t>3.1.5.</t>
  </si>
  <si>
    <t>3.1.4.</t>
  </si>
  <si>
    <t>Создание горно-химического и металлургического кластера</t>
  </si>
  <si>
    <t>3.1.3.</t>
  </si>
  <si>
    <t>3.1.2.</t>
  </si>
  <si>
    <t>Основное мероприятие 1. Формирование условий для реализации кластерных инициатив Мурманской области</t>
  </si>
  <si>
    <t>Подпрограмма 3. Развитие промышленности, инновационной и научно-технической деятельности</t>
  </si>
  <si>
    <t>Субсидия на финансовое обеспечение выполнения государственного задания</t>
  </si>
  <si>
    <t>2.4.1.</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</si>
  <si>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</si>
  <si>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</si>
  <si>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</si>
  <si>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2.3.3.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</si>
  <si>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</si>
  <si>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t>
  </si>
  <si>
    <t>2.2.3.</t>
  </si>
  <si>
    <t>2.2.2.</t>
  </si>
  <si>
    <t>Развитие ЦПП и осуществление им деятельности по поддержке субъектов малого и среднего предпринимательства</t>
  </si>
  <si>
    <t>2.2.1.</t>
  </si>
  <si>
    <t>Основное мероприятие 2. Создание и развитие объектов инфраструктуры поддержки малого и среднего предпринимательства</t>
  </si>
  <si>
    <t>2.2.</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</si>
  <si>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</si>
  <si>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2.1.7.</t>
  </si>
  <si>
    <t>Предоставление субсидий субъектам социального предпринимательства</t>
  </si>
  <si>
    <t>2.1.5.</t>
  </si>
  <si>
    <t>Предоставление начинающим предпринимателям грантов на создание собственного бизнеса</t>
  </si>
  <si>
    <t>2.1.4.</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</si>
  <si>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</si>
  <si>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2.1.3.</t>
  </si>
  <si>
    <t>2.1.1.</t>
  </si>
  <si>
    <t>Основное мероприятие 1. Оказание финансовой поддержки субъектам малого и среднего предпринимательства</t>
  </si>
  <si>
    <t>2.1.</t>
  </si>
  <si>
    <t>Подпрограмма 2. Поддержка малого и среднего предпринимательства</t>
  </si>
  <si>
    <t>2.</t>
  </si>
  <si>
    <t>Проведение мониторинга состояния конкурентной среды на рынках товаров, работ, услуг Мурманской области</t>
  </si>
  <si>
    <t>1.3.5.</t>
  </si>
  <si>
    <t>Разработка рекламных материалов (презентаций, печатных буклетов, видеофильмов) об инвестиционных возможностях Мурманской области, их размещение в специализированных печатных изданиях, интернет-ресурсах, телевидении</t>
  </si>
  <si>
    <t>1.3.4.</t>
  </si>
  <si>
    <t>1.3.3.</t>
  </si>
  <si>
    <t>1.3.2.</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</si>
  <si>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</si>
  <si>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1.3.1.</t>
  </si>
  <si>
    <t>Формирование и ежегодное обновление Плана создания инвестиционных объектов и объектов инфраструктуры в Мурманской области</t>
  </si>
  <si>
    <t>1.1.3.</t>
  </si>
  <si>
    <t>Развитие и обеспечение эффективного функционирования АО "Корпорация развития Мурманской области"</t>
  </si>
  <si>
    <t>1.1.1.</t>
  </si>
  <si>
    <t>Основное мероприятие 1. Разработка, реализация и сопровождение инвестиционных программ и проектов</t>
  </si>
  <si>
    <t>1.1.</t>
  </si>
  <si>
    <t>Подпрограмма 1. Формирование благоприятной инвестиционной среды</t>
  </si>
  <si>
    <t>1.</t>
  </si>
  <si>
    <t>Министерство экономического развития Мурманской области</t>
  </si>
  <si>
    <t>Связь основных мероприятий с показателями подпрограмм, ожидаемые результаты реализации (краткая характеристика) мероприятий</t>
  </si>
  <si>
    <t>ВБС</t>
  </si>
  <si>
    <t>МБ</t>
  </si>
  <si>
    <t>ФБ</t>
  </si>
  <si>
    <t>ОБ</t>
  </si>
  <si>
    <t>По годам реализации</t>
  </si>
  <si>
    <t>* Мероприятие направлено на повышение эффективности бюджетных расходов"</t>
  </si>
  <si>
    <t>7.2.2.</t>
  </si>
  <si>
    <t>ГОБУ МРИБИ</t>
  </si>
  <si>
    <t>Обеспечение ГОБУ МРИБИ необходимыми программно-техническими средствами</t>
  </si>
  <si>
    <t>2014-2020</t>
  </si>
  <si>
    <t>Развитие информационно-коммуникационной инфраструктуры ГОБУ МРИБИ*</t>
  </si>
  <si>
    <t>7.2.1.</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</si>
  <si>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</si>
  <si>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7.2.</t>
  </si>
  <si>
    <t>Сопровождение и развитие ГАС Управление, приобретение статистических материалов</t>
  </si>
  <si>
    <t>Комитет по тарифному регулированию Мурманской области</t>
  </si>
  <si>
    <t>6.3.2.</t>
  </si>
  <si>
    <t>Обеспечение реализации функций в сфере государственного регулирования цен (тарифов) на территории МО</t>
  </si>
  <si>
    <t>6.3.1.</t>
  </si>
  <si>
    <t>1. Доля ресурсоснабжающих организаций, перешедших на долгосрочные методы регулирования тарифов.
2. Доля организаций, которым установлены регулируемые цены (тарифы), от количества организаций, представивших расчетные материалы и предложения об установлении цен (тарифов).
3. Доля проведенных плановых проверок от числа запланированных проверок юридических лиц и индивидуальных предпринимателей, осуществляющих регулируемые виды деятельности на территории Мурманской области</t>
  </si>
  <si>
    <t>Основное мероприятие 3. Обеспечение реализации функций в сфере тарифного регулирования на территории Мурманской области</t>
  </si>
  <si>
    <t>Осуществление контроля на предмет соблюдения Стандартов раскрытия информации регулируемыми организациями</t>
  </si>
  <si>
    <t xml:space="preserve">Проведение проверок организации на предмет соблюдения Стандартов раскрытия информации регулируемыми организациями </t>
  </si>
  <si>
    <t>6.2.2.</t>
  </si>
  <si>
    <t>Проведение проверок хозяйственной деятельности предприятий (учреждений), осуществляющих деятельность в сфере регулируемого ценообразования</t>
  </si>
  <si>
    <t>6.2.1.</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</si>
  <si>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</si>
  <si>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</si>
  <si>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6.1.3.</t>
  </si>
  <si>
    <t>6.1.2.</t>
  </si>
  <si>
    <t>6.1.1.</t>
  </si>
  <si>
    <t>1. Доля ресурсоснабжающих организаций, перешедших на долгосрочные методы регулирования тарифов.
2. Доля организаций, которым установлены регулируемые цены (тарифы), от количества организаций, представивших расчетные материалы и предложения об установлении цен (тарифов)</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</si>
  <si>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</si>
  <si>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2015-2020</t>
  </si>
  <si>
    <t>Подпрограмма 6. Осуществление государственного регулирования цен (тарифов) на территории Мурманской области</t>
  </si>
  <si>
    <t>Внесение изменений в действующие НПА в случае необходимости</t>
  </si>
  <si>
    <t>Актуализация региональных нормативных правовых актов и методических материалов*</t>
  </si>
  <si>
    <t>Согласование порядков (изменений в порядки) определения нормативных затрат на оказание (выполнение) государственных услуг (работ)</t>
  </si>
  <si>
    <t>Доля исполнительных органов государственной власти Мурманской области, использующих нормативно-методическую базу и рекомендации Министерства экономического развития Мурманской области, направленные на повышение качества и эффективности  предоставления государственных услуг</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</si>
  <si>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</si>
  <si>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</si>
  <si>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5.10.2.</t>
  </si>
  <si>
    <t xml:space="preserve">Подготовка ежегодного отчета об итогах социологического опроса населения, ед. </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</si>
  <si>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</si>
  <si>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5.10.1.</t>
  </si>
  <si>
    <t>Основное мероприятие 10. Анализ удовлетворенности населения деятельностью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</si>
  <si>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</si>
  <si>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</si>
  <si>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 xml:space="preserve">Совершенствование нормативной правовой базы, регулирующей мониторинг эффективности деятельности органов местного самоуправления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</si>
  <si>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</si>
  <si>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</si>
  <si>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5.9.2.</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</si>
  <si>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</si>
  <si>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</si>
  <si>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5.9.1.</t>
  </si>
  <si>
    <t>Основное мероприятие 9. Организация мониторинга эффективности деятельности органов местного самоуправления</t>
  </si>
  <si>
    <t>5.9.</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</si>
  <si>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</si>
  <si>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Повышение результативности контрольных мероприятий</t>
  </si>
  <si>
    <t>5.8.2.</t>
  </si>
  <si>
    <t>Обеспечение нормативного регламентирования процедур оказания государственных услуг и проведения контроля</t>
  </si>
  <si>
    <t>5.8.1.</t>
  </si>
  <si>
    <t xml:space="preserve">1. Доля проверок, проведенных при исполнении контрольных функций, результаты которых признаны судом незаконными, в общем количестве проведенных проверок.
2. Доля лицензий, аннулированных за нарушения лицензионных требований, в общем количестве действующих лицензий. 
3. Средний срок прохождения административных процедур при предоставлении государственных услуг по выдаче лицензий на розничную продажу алкогольной продукции. 
4. Средний срок прохождения административных процедур при предоставлении государственных услуг по выдаче лицензий на заготовку, переработку, хранение и реализацию лома черных металлов, цветных металлов. 
5. Средний срок прохождения административных процедур при предоставлении государственных услуг по регистрации в качестве центров технического обслуживания контрольно-кассовой техники
</t>
  </si>
  <si>
    <t>Организация работы по координации деятельности представителей исполнительных органов государственной власти Мурманской области, участвующих в собраниях (комитетах) кредиторов организаций - должников</t>
  </si>
  <si>
    <t>Ежеквартальная подготовка и представление Губернатору Мурманской области аналитических материалов</t>
  </si>
  <si>
    <t>5.7.4.</t>
  </si>
  <si>
    <t>Обеспечение мониторинга и контроля выполнения мероприятий, предусмотренных соглашениями (2 раза в год)</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</si>
  <si>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</si>
  <si>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5.7.3.</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</si>
  <si>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</si>
  <si>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5.7.2.</t>
  </si>
  <si>
    <t>Обеспечение вынесения на рассмотрение Межведомственной комиссией проблемных вопросов обеспечения доходов бюджета Мурманской области</t>
  </si>
  <si>
    <t>Организация работы Межведомственной комиссии по обеспечению доходов бюджета</t>
  </si>
  <si>
    <t>5.7.1.</t>
  </si>
  <si>
    <t xml:space="preserve">Доля хозяйствующих субъектов, в отношении которых организовано взаимодействие всех уровней власти, направленное на укрепление налогового потенциала Мурманской области, в общем количестве организаций по данным государственной регистрации по Мурманской области </t>
  </si>
  <si>
    <t>Основное мероприятие 7. Организация взаимодействия всех уровней власти, направленного на укрепление налогового потенциала Мурманской области</t>
  </si>
  <si>
    <t>5.6.2.</t>
  </si>
  <si>
    <t>Принятие соответствующего нормативного правового акта</t>
  </si>
  <si>
    <t>2016-2020</t>
  </si>
  <si>
    <t>Формирование основных направлений налоговой политики Мурманской области на очередной финансовый год и на плановый период</t>
  </si>
  <si>
    <t>5.6.1.</t>
  </si>
  <si>
    <t>Доля региональных налоговых льгот, направленных на поддержку и развитие экономики Мурманской области, в общем объеме предоставленных региональных налоговых льгот</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</si>
  <si>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</si>
  <si>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Подготовка ежегодного отчета Губернатора Мурманской области о результатах деятельности Правительства Мурманской области</t>
  </si>
  <si>
    <t>5.5.4.</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</si>
  <si>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</si>
  <si>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5.5.3.</t>
  </si>
  <si>
    <t>5.5.2.</t>
  </si>
  <si>
    <t>5.5.1.</t>
  </si>
  <si>
    <t>2014-2018</t>
  </si>
  <si>
    <t>5.4.3.</t>
  </si>
  <si>
    <t>5.4.2.</t>
  </si>
  <si>
    <t>5.4.1.</t>
  </si>
  <si>
    <t>5.3.2.</t>
  </si>
  <si>
    <t>5.3.1.</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</si>
  <si>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</si>
  <si>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5.2.1.</t>
  </si>
  <si>
    <t xml:space="preserve">Подготовка и утверждение проекта изменений в План мероприятий по реализации Стратегии социально-экономического развития Мурманской области </t>
  </si>
  <si>
    <t xml:space="preserve">Корректировка плана мероприятий по реализации Стратегии социально-экономического развития Мурманской области </t>
  </si>
  <si>
    <t>5.1.7.</t>
  </si>
  <si>
    <t>5.1.6.</t>
  </si>
  <si>
    <t>5.1.5.</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</si>
  <si>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</si>
  <si>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Разработка прогноза социально-экономического развития региона на очередной финансовый год и плановый период</t>
  </si>
  <si>
    <t>5.1.4.</t>
  </si>
  <si>
    <t>5.1.3.</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</si>
  <si>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</si>
  <si>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5.1.2.</t>
  </si>
  <si>
    <t>Проведение мониторинга и анализа социально-экономической ситуации в регионе и муниципальных образованиях области</t>
  </si>
  <si>
    <t>5.1.1.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</si>
  <si>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</si>
  <si>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5.</t>
  </si>
  <si>
    <t xml:space="preserve">Министерство экономического развития Мурманской области </t>
  </si>
  <si>
    <t>2016-2018</t>
  </si>
  <si>
    <t>Проведение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</si>
  <si>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</si>
  <si>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</si>
  <si>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Основное мероприятие 8. Обеспечение формирования и ведения торгового реестра Мурманской области</t>
  </si>
  <si>
    <t>4.8.</t>
  </si>
  <si>
    <t>Наличие актуализированной нормативно-правовой базы в сфере развития торговли</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</si>
  <si>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</si>
  <si>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4.7.1.</t>
  </si>
  <si>
    <t>Проведение не менее 4 заседаний рабочей группы в год</t>
  </si>
  <si>
    <t>Организация деятельности рабочей группы по формированию туристско-рекреационного кластера</t>
  </si>
  <si>
    <t>4.6.2.</t>
  </si>
  <si>
    <t>4.6.1.</t>
  </si>
  <si>
    <t xml:space="preserve">1. Объем туристического потока Мурманской области.
2. Численность лиц, размещенных в коллективных средствах размещения Мурманской области
</t>
  </si>
  <si>
    <t>2014-2019</t>
  </si>
  <si>
    <t>Основное мероприятие 6. Формирование туристско-рекреационного кластера</t>
  </si>
  <si>
    <t>Поддержание реестра в актуальном состоянии</t>
  </si>
  <si>
    <t>Ведение реестра субъектов туристской индустрии Мурманской области</t>
  </si>
  <si>
    <t>4.5.3.</t>
  </si>
  <si>
    <t xml:space="preserve">Ежегодное проведение конкурса "Лучшие в туриндустрии" </t>
  </si>
  <si>
    <t>Организация и проведение ежегодного регионального конкурса "Лучшие в туриндустрии"</t>
  </si>
  <si>
    <t>4.5.2.</t>
  </si>
  <si>
    <t xml:space="preserve"> Предоставление субсидий субъектам туриндустрии Мурманской области, осуществляющим деятельность в сфере развития внутреннего и въездного туризма</t>
  </si>
  <si>
    <t>4.5.1.</t>
  </si>
  <si>
    <t>Основное мероприятие 5. Государственная поддержка субъектов туриндустрии</t>
  </si>
  <si>
    <t>Ведение реестра туристских ресурсов Мурманской области</t>
  </si>
  <si>
    <t xml:space="preserve">Размещение в местах прибытия и передвижения туристов информационных стендов, баннеров, буклетниц с информационными материалами </t>
  </si>
  <si>
    <t>Размещение информации о туристском потенциале Мурманской области в СМИ, организация пресс-туров и инфо-туров</t>
  </si>
  <si>
    <t>4.4.3.</t>
  </si>
  <si>
    <t>Проведение маркетинговых исследований, в том числе анализ рынка туристских услуг, анализ внутреннего туристского потока, мониторинг туристской инфраструктуры, разработка и актуализация брендов Мурманской области (туристского, событийного)</t>
  </si>
  <si>
    <t>4.4.2.</t>
  </si>
  <si>
    <t>Установка знаков туристской навигации (не менее 10 указателей в год)</t>
  </si>
  <si>
    <t>4.4.1.</t>
  </si>
  <si>
    <t>Основное мероприятие 4. Продвижение Мурманской области как привлекательного для туристов региона</t>
  </si>
  <si>
    <t>Ежегодная подготовка не менее 6 отчетов по результатам мониторинга</t>
  </si>
  <si>
    <t xml:space="preserve">Мониторинг внешнеэкономических связей и международной технической помощи в Мурманской области </t>
  </si>
  <si>
    <t>Обеспечение своевременной подготовки отчетов и аналитических записок</t>
  </si>
  <si>
    <t>4.3.6.</t>
  </si>
  <si>
    <t>4.3.5.</t>
  </si>
  <si>
    <t>4.3.4.</t>
  </si>
  <si>
    <t>Актуализация не менее 2 соглашений ежегодно</t>
  </si>
  <si>
    <t>4.3.3.</t>
  </si>
  <si>
    <t>4.3.2.</t>
  </si>
  <si>
    <t>4.3.1.</t>
  </si>
  <si>
    <t>4.2.5.</t>
  </si>
  <si>
    <t>4.2.4.</t>
  </si>
  <si>
    <t>4.2.3.</t>
  </si>
  <si>
    <t>4.2.2.</t>
  </si>
  <si>
    <t>4.2.1.</t>
  </si>
  <si>
    <t>Количество приоритетных с точки зрения развития экономики региона конгрессно-выставочных и презентационных мероприятий регионального, межрегионального и международного значения, проведенных на территории региона и за его пределами</t>
  </si>
  <si>
    <t>2019-2020</t>
  </si>
  <si>
    <t>2017-2020</t>
  </si>
  <si>
    <t>Организация презентационных и имиджевых мероприятий в регионах РФ и за рубежом</t>
  </si>
  <si>
    <t>4.1.5.</t>
  </si>
  <si>
    <t xml:space="preserve">Изготовление имиджевой презентационной, полиграфической и аудиовизуальной продукции </t>
  </si>
  <si>
    <t>4.1.4.</t>
  </si>
  <si>
    <t>4.1.3.</t>
  </si>
  <si>
    <t>Содействие в проведении международных и межрегиональных конгрессно-выставочных мероприятий на территории Мурманской области</t>
  </si>
  <si>
    <t>4.1.2.</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</si>
  <si>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</si>
  <si>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4.1.1.</t>
  </si>
  <si>
    <t>Министерство образования и науки Мурманской области</t>
  </si>
  <si>
    <t>3.4.6.</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</si>
  <si>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</si>
  <si>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Организация регионального молодежного форума "Молодая наука Арктики"</t>
  </si>
  <si>
    <t>3.4.5.</t>
  </si>
  <si>
    <t>Поощрение  деятелей науки, выплата премий победителям (не менее 7 в  год)</t>
  </si>
  <si>
    <t>Организация и проведение конкурса научных работ молодых ученых и специалистов Мурманской области</t>
  </si>
  <si>
    <t>3.4.4.</t>
  </si>
  <si>
    <t>Министерство образования и науки Мурманской области, ФГБУ "Российский гуманитарный научный фонд"</t>
  </si>
  <si>
    <t>Поддержка не менее 7 проектов ежегодно</t>
  </si>
  <si>
    <t>Организация и проведение совместно с Российским гуманитарным научным фондом (РГНФ) регионального конкурса проектов научных исследований "Русский Север: история, современность, перспективы"</t>
  </si>
  <si>
    <t>3.4.3.</t>
  </si>
  <si>
    <t xml:space="preserve">Министерство образования и науки Мурманской области, ФГБУ "Российский фонд фундаментальных исследований" </t>
  </si>
  <si>
    <t>3.4.2.</t>
  </si>
  <si>
    <t>Поощрение деятелей науки, выплата премий победителям (не менее 4 в год)</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</si>
  <si>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</si>
  <si>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3.4.1.</t>
  </si>
  <si>
    <t xml:space="preserve">Министерство образования и науки Мурманской области, ФГБУ "Российский фонд фундаментальных исследований",
ФГБУ "Российский гуманитарный научный фонд" </t>
  </si>
  <si>
    <t xml:space="preserve"> Доля внутренних затрат на исследования и разработки в ВРП</t>
  </si>
  <si>
    <t>Основное мероприятие 4. Организация поддержки научных мероприятий, исследований и разработок в Мурманской области</t>
  </si>
  <si>
    <t>3.4.</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</si>
  <si>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</si>
  <si>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3.2.1.</t>
  </si>
  <si>
    <t>Обеспечение проведения не менее 1 мероприятия в год, участие сотрудников Министерства развития промышленности и предпринимательства в мероприятиях</t>
  </si>
  <si>
    <t>Проведение и участие в форумах, семинарах, круглых столах, конференциях, рабочих встречах в сфере импортозамещения и промышленного развития</t>
  </si>
  <si>
    <t>Наличие в регионе функционирующего морехозяйственного сервисного кластера (к 2021 году)</t>
  </si>
  <si>
    <t xml:space="preserve">
Создание регионального морехозяйственного сервисного кластера
</t>
  </si>
  <si>
    <t>Создание и функционирование регионального Центра кластерного развития Мурманской области</t>
  </si>
  <si>
    <t>3.1.1.</t>
  </si>
  <si>
    <t>Обеспечение реализации совместных кластерных проектов</t>
  </si>
  <si>
    <t>Организация работы группы по налогам, предусмотренным специальными налоговыми режимами</t>
  </si>
  <si>
    <t>2.6.2.</t>
  </si>
  <si>
    <t>Регулярная актуализация НПА в части специальных налоговых режимов</t>
  </si>
  <si>
    <t>Актуализация регионального налогового законодательства в части специальных налоговых режимов (УСН, Патентная система)</t>
  </si>
  <si>
    <t>2.6.1.</t>
  </si>
  <si>
    <t>Основное мероприятие 6. Совершенствование налогового регулирования в части специальных налоговых режимов (ЕНВД, УСН, Патентная система)</t>
  </si>
  <si>
    <t xml:space="preserve">Формирование, ведение и опубликование перечней неиспользуемых, высвобождаемых объектов                   </t>
  </si>
  <si>
    <t>2.5.2.</t>
  </si>
  <si>
    <t>Министерство имущественных отношений Мурманской области</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</si>
  <si>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</si>
  <si>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2.5.1.</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</si>
  <si>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</si>
  <si>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2.5.</t>
  </si>
  <si>
    <t>Обеспечение своевременной оплаты расходов, связанных с оплатой проезда и провоза багажа</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</si>
  <si>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</si>
  <si>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2.4.2.</t>
  </si>
  <si>
    <t xml:space="preserve">Обеспечение предоставления ГОБУ МРИБИ консультационных и методических услуг субъектам малого и среднего предпринимательства </t>
  </si>
  <si>
    <t xml:space="preserve">Подготовка управленческих кадров для организаций народного хозяйства Российской Федерации </t>
  </si>
  <si>
    <t>2.3.9.</t>
  </si>
  <si>
    <t>Обеспечение функционирования и поддержание актуального состояния интернет-сайта</t>
  </si>
  <si>
    <t xml:space="preserve">Актуализация и сопровождение сайта поддержки малого и среднего предпринимательства Мурманской области
</t>
  </si>
  <si>
    <t>2.3.8.</t>
  </si>
  <si>
    <t xml:space="preserve">Содействие развитию молодежного предпринимательства
</t>
  </si>
  <si>
    <t>2.3.7.</t>
  </si>
  <si>
    <t>Ежегодное проведение не менее 2 исследований</t>
  </si>
  <si>
    <t>Проведение исследований по проблемам и перспективам развития предпринимательства и инноваций</t>
  </si>
  <si>
    <t>2.3.6.</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</si>
  <si>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</si>
  <si>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2.3.5.</t>
  </si>
  <si>
    <t>2.3.4.</t>
  </si>
  <si>
    <t>Ежегодное проведение не менее 3 мероприятий</t>
  </si>
  <si>
    <t>2.3.2.</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</si>
  <si>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</si>
  <si>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2.3.1.</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</si>
  <si>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</si>
  <si>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Имущественный взнос в организацию инфраструктуры поддержки для предоставления субсидии субъектам малого и среднего предпринимательства на покрытие затрат, связанных с удорожанием товаров, работ, услуг при производстве на территории Мурманской области</t>
  </si>
  <si>
    <t>2.1.6.</t>
  </si>
  <si>
    <t>2.1.2.</t>
  </si>
  <si>
    <t>Министерство энергетики и жилищно-коммунального хозяйства Мурманской области</t>
  </si>
  <si>
    <t>Содействие в осуществлении технологического присоединения к электрическим сетям</t>
  </si>
  <si>
    <t xml:space="preserve">Участие в рабочих встречах по рассмотрению вопросов осуществления технологического присоединения к электрическим сетям
</t>
  </si>
  <si>
    <t>Определение фактических сроков технологического присоединения к электрическим сетям</t>
  </si>
  <si>
    <t>2015-2018</t>
  </si>
  <si>
    <t>Проведение мониторинга количества этапов и сроков технологического присоединения к электрическим сетям по итогам прошедшего года</t>
  </si>
  <si>
    <t>1. Предельное количество этапов (процедур), необходимых для технологического присоединения к объектам энергетической инфраструктуры.
2. Предельный срок подключения потребителей (до 150 кВт) с даты поступления заявки на технологическое присоединение до даты подписания акта о технологическом присоединении</t>
  </si>
  <si>
    <t>Основное мероприятие 6. Повышение доступности энергетической инфраструктуры</t>
  </si>
  <si>
    <t>Министерство строительства и территориального развития Мурманской области, муниципальные образования Мурманской области</t>
  </si>
  <si>
    <t>1.5.2.</t>
  </si>
  <si>
    <t>1.5.1.</t>
  </si>
  <si>
    <t>Министерство строительства и территориального развития Мурманской области</t>
  </si>
  <si>
    <t>1. Предельное количество процедур, необходимых для получения разрешения на строительство эталонного объекта капитального строительства непроизводственного назначения.
2. Предельный срок прохождения всех процедур, необходимых для получения разрешения на строительство эталонного объекта капитального строительства непроизводственного назначения</t>
  </si>
  <si>
    <t>Основное мероприятие 5. Упрощение и сокращение административных процедур, связанных со сбором и оформлением документов, необходимых для получения разрешения на строительство</t>
  </si>
  <si>
    <t>1.4.1.</t>
  </si>
  <si>
    <t>Проведение ежегодного мониторинга состояния конкурентной среды на рынках товаров, работ, услуг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</si>
  <si>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</si>
  <si>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</si>
  <si>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1.2.6.</t>
  </si>
  <si>
    <t>1.2.5.</t>
  </si>
  <si>
    <t>Ежеквартальная подготовка докладов о ходе реализации инвестиционных проектов</t>
  </si>
  <si>
    <t>Мониторинг реализации инвестиционных проектов на территории Мурманской области</t>
  </si>
  <si>
    <t>1.2.4.</t>
  </si>
  <si>
    <t xml:space="preserve">Актуализация НПА по вопросам ГЧП </t>
  </si>
  <si>
    <t>Обеспечение актуальности нормативно-правовой базы, регулирующей государственно-частное партнерство на территории Мурманской области</t>
  </si>
  <si>
    <t>1.2.3.</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</si>
  <si>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</si>
  <si>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1.2.2.</t>
  </si>
  <si>
    <t>Разработка не менее 2 НПА ежегодно</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</si>
  <si>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</si>
  <si>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1.2.1.</t>
  </si>
  <si>
    <t>Основное мероприятие 2. Нормативно-правовая и организационная поддержка инвестиционной деятельности</t>
  </si>
  <si>
    <t>Министерство строительства и
территориального развития Мурманской области</t>
  </si>
  <si>
    <t>Министерство транспорта и дорожного хозяйства Мурманской области</t>
  </si>
  <si>
    <t>Соисполнители, участники, исполнители</t>
  </si>
  <si>
    <t>Объемы и источники финансирования (тыс. руб.)</t>
  </si>
  <si>
    <t xml:space="preserve"> Срок выполнения</t>
  </si>
  <si>
    <t>Государственная программа, подпрограмма, основное мероприятие, мероприятие</t>
  </si>
  <si>
    <t xml:space="preserve"> № п/п</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</si>
  <si>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</si>
  <si>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Разработка предварительного прогноза социально-экономического развития региона на очередной финансовый год и плановый период</t>
  </si>
  <si>
    <t xml:space="preserve">Проведение маркетинговых исследований, проведение работ по разработке и актуализации брендов Мурманской области (туристского, событийного) - не менее 1 в год </t>
  </si>
  <si>
    <t>2014-2016,
2018-2020</t>
  </si>
  <si>
    <t>2018-2020</t>
  </si>
  <si>
    <t xml:space="preserve">1. Предоставление  льготных микрозаймов СМСП с учетом капитализации предоставленных займов с 2010 г. (не менее 130 в год).
2. Сохранение не менее 90 рабочих мест
</t>
  </si>
  <si>
    <t>Наличие в регионе функционирующего горно-химического и металлургического кластера (к 2020 году)</t>
  </si>
  <si>
    <t>Ежегодное обновление и утверждение приказом Министерства Плана создания объектов необходимой для инвесторов инфраструктуры</t>
  </si>
  <si>
    <t>Актуализация сформированных Перечней государственного имущества Мурманской области для передачи в пользование</t>
  </si>
  <si>
    <t>Ежегодная подготовка  отчета Губернатора Мурманской области о результатах деятельности Правительства Мурманской области</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</si>
  <si>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</si>
  <si>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</si>
  <si>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План реализации государственной программы Мурманской области "Развитие экономического потенциала и формирование благоприятного предпринимательского климата" на 2017-2020 годы</t>
  </si>
  <si>
    <t>Обеспечение проведения заседания коллегии (по мере необходимости)</t>
  </si>
  <si>
    <t>Подготовка ежеквартальных отчетов о ходе реализации государственных программ Мурманской области и сводного годового доклада о ходе реализации и об оценке эффективности государственных программ Мурманской области*</t>
  </si>
  <si>
    <t>Координация проектной деятельности в исполнительных органах государственной власти Мурманской области</t>
  </si>
  <si>
    <t>Основное мероприятие 2. Координация деятельности исполнительных органов государственной власти Мурманской области по формированию государственных программ Мурманской области, по внедрению и развитию проектной деятельности в Правительстве Мурманской области</t>
  </si>
  <si>
    <t>Основное мероприятие 5. Проведение мониторинга реализации документов стратегического планирования</t>
  </si>
  <si>
    <t>1. Среднее отклонение основных фактических показателей развития экономики области от прогнозируемых в предыдущем году.
2. Доля документов стратегического планирования регионального уровня,  разработанных (откорректированных) уполномоченным органом в сфере стратегического планирования совместно с другими участниками стратегического планирования, от общего количества документов стратегического планирования регионального уровня, разработка (корректировка) которых отнесена к полномочиям уполномоченного органа в сфере стратегического планирования.
3. Доля документов (проектов документов) стратегического планирования Мурманской области, разрабатываемых в рамках целеполагания, прогнозирования и планирования, своевременно внесенных в федеральный государственный реестр документов стратегического планирования Министерством экономического развития Мурманской области, от общего количества документов (проектов документов) стратегического планирования Мурманской области, разрабатываемых в рамках целеполагания, прогнозирования и планирования,  внесение которых в федеральный государственный реестр отнесено к полномочиям Министерства экономического развития Мурманской области</t>
  </si>
  <si>
    <t xml:space="preserve">Доля расходов областного бюджета, распределенных по программному принципу
</t>
  </si>
  <si>
    <t>5.3.3.</t>
  </si>
  <si>
    <t>5.10.3.</t>
  </si>
  <si>
    <t>5.10.4.</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</si>
  <si>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проведение и участие в форумах, семинарах, конференциях, круглых столах, рабочих встречах по вопросам развития туризма</t>
  </si>
  <si>
    <t>Представление экспозиции Мурманской области на выставках (не менее 4 ед. в год), участие сотрудников Министерства развития промышленности и предпринимательства Мурманской области в мероприятиях</t>
  </si>
  <si>
    <t>2014-2017, 2019-2020</t>
  </si>
  <si>
    <t>Размещение информации в СМИ, организация инфотуров (количество размещенных рекламно-информационных материалов - не менее 3 ед. в год)</t>
  </si>
  <si>
    <t xml:space="preserve">1. Предоставление государственной поддержки начинающим предпринимателям (не менее 15 проектов ежегодно).
2. Создание не менее 20 рабочих мест
</t>
  </si>
  <si>
    <t>Проведение комплексной образовательной программы в сфере государственно-частного партнерства</t>
  </si>
  <si>
    <t>Основное мероприятие 3. Координация реализации внешнеэкономических, международных и межрегиональных соглашений, международных программ на территории региона</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</si>
  <si>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t>
  </si>
  <si>
    <t>Содействие реализации проектов международных программ сотрудничества, в т.ч. программ приграничного сотрудничества</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</si>
  <si>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t>
  </si>
  <si>
    <t>Обеспечение подготовки информационно-аналитических материалов о международных и внешнеэкономических связях по запросу ФОГВ, территориальных отделений ФОГВ в Мурманской области, а также в рамках реализации деятельности межправительственных комиссий по экономическому сотрудничеству и международных программ</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</si>
  <si>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</si>
  <si>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 xml:space="preserve">Обеспечение  проведения  заседаний Координационного совета по развитию международных и внешнеэкономических связей при Правительстве Мурманской области не реже 1 раза в полугодие
</t>
  </si>
  <si>
    <t>Обеспечение согласовательных процедур документов международного характера о приграничном сотрудничестве ИОГВ Мурманской области и муниципальных образований Мурманской области, а также регистрация документов международного характера о приграничном сотрудничестве  муниципальных образований Мурманской области</t>
  </si>
  <si>
    <t>Обеспечение своевременных процедур согласования и регистрации документов</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</si>
  <si>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</si>
  <si>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не менее 10 мероприятий</t>
  </si>
  <si>
    <t>Наличие своевременно подготовленного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Доля своевременно размещенной в ГАС "Управление" информации об итогах проведения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</si>
  <si>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Обучение сотрудников исполнительных органов государственной власти и органов местного самоуправления, ресурсоснабжающих и сетевых организаций Мурманской области при поддержке АНО "Национальный центр ГЧП" (не менее 50 человек)</t>
  </si>
  <si>
    <t>Создание и ведение банка данных об институтах развития в сфере инноваций на инновационном портале Мурманской области</t>
  </si>
  <si>
    <t>Основное мероприятие 5. Реализация проекта "Мастер-план развития с.п. Териберка Кольского района"</t>
  </si>
  <si>
    <t>Разработка и утверждение нормативным правовым актом мастер-плана развития с.п. Териберка Кольского района</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</si>
  <si>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</si>
  <si>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</si>
  <si>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Финансовое обеспечение деятельности регионального Центра кластерного развития Мурманской области, оказание поддержки не менее 35 СМП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18 ежегодно</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</si>
  <si>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</si>
  <si>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Ежегодное проведение не менее 3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</si>
  <si>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 xml:space="preserve">Ежеквартальная подготовка, размещение на сайте, направление ГМО отчетов о ходе реализации ГП РФ, ФЦП и ФАИП </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</si>
  <si>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 создания благоприятной конкурентной среды</t>
  </si>
  <si>
    <t>Обеспечение уставной деятельности Корпорации, поддержка реализации не менее 2 проектов ежегодно</t>
  </si>
  <si>
    <t>Размещение баннеров, стендов, буклетниц с туристскими материалами, изготовление и размещение на туристических выставках мобильного выставочного оборудования</t>
  </si>
  <si>
    <r>
      <t xml:space="preserve">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t>
    </r>
    <r>
      <rPr>
        <sz val="8"/>
        <color theme="1"/>
        <rFont val="Times New Roman"/>
        <family val="1"/>
        <charset val="204"/>
      </rPr>
      <t xml:space="preserve">регионами </t>
    </r>
    <r>
      <rPr>
        <sz val="8"/>
        <color theme="1"/>
        <rFont val="Times New Roman"/>
        <family val="1"/>
      </rPr>
      <t xml:space="preserve"> иностранных государств</t>
    </r>
  </si>
  <si>
    <t>Основное мероприятие 8. Совершенствование механизмов оказания государственных услуг по лицензированию и контроля за соблюдением установленных требований</t>
  </si>
  <si>
    <t>Подготовка заявок на создание территорий опережающего социально-экономического развития на территориях монопрофильных муниципальных образований Мурманской области</t>
  </si>
  <si>
    <t>Установление регулируемых тарифов (цен) на электрическую энергию на территории МО</t>
  </si>
  <si>
    <t>Установление тарифов на электрическую энергию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</si>
  <si>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</si>
  <si>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 xml:space="preserve">1. Предоставление субсидии не менее 5 СМСП в год.
2. Сохранение не менее 59 рабочих мест.
</t>
  </si>
  <si>
    <t xml:space="preserve">Внедрение в Мурманской области типового тиражируемого программного обеспечения по ведению информационной системы обеспечения градостроительной деятельности </t>
  </si>
  <si>
    <t xml:space="preserve">1. Доля организаций, осуществляющих технологические инновации, в общем количестве обследованных организаций.  
2. Доля внутренних затрат на исследования и разработки в ВРП
</t>
  </si>
  <si>
    <t xml:space="preserve">Установление тарифов на коммунальные ресурсы в строгом соответствии с действующим Федеральным законодательством, 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</si>
  <si>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Имущественный взнос в организацию инфраструктуры поддержки на разработку документов, определяющих перспективное развитие с. п. Териберка Кольского района</t>
  </si>
  <si>
    <t>Проведение не менее 5 мероприятий</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</si>
  <si>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</si>
  <si>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</si>
  <si>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Финансовое обеспечение реализации 97 функций Министерства в сферах стратегического планирования, налогового регулирования, экономики социальной сферы, внешнеэкономических связей, торговой деятельности, защиты прав потребителей</t>
  </si>
  <si>
    <t xml:space="preserve">Изготовление не менее 2000 информационных носителей в год
</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</si>
  <si>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</si>
  <si>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</si>
  <si>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Создание технологического кластера обеспечения добычи  и переработки углеводородов в Арктической зоне Российской Федерации</t>
  </si>
  <si>
    <t>Наличие в регионе технологического кластера обеспечения добычи  и переработки углеводородов в Арктической зоне Российской Федерации (к 2021 году)</t>
  </si>
  <si>
    <t>Ежегодная подготовка не менее 62 информационно-аналитических материалов</t>
  </si>
  <si>
    <t>Проведение сбора и  обобщения информации (мониторинг результатов, отчет Губернатору Мурманской области)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</si>
  <si>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Подготовка ежегодного отчета Губернатору Мурманской области о результатах независимой оценки качества условий оказания услуг организациями в социальной сфере и аналитической информации о результатах проведения независимой оценки качества работы государственных учреждений, оказывающих социальные услуги</t>
  </si>
  <si>
    <t>Обеспечение консультациолнного сопровождения СО НКО по вопросам доступа к предоставленияю услуг социальной сферы</t>
  </si>
  <si>
    <t xml:space="preserve">Субсидия автономной некоммерческой организации по развитию конгрессно-выставочной деятельности "Мурманконгресс" </t>
  </si>
  <si>
    <t>Организация предоставления государственных и муниципальных услуг в Центрах оказания услуг для бизнеса (ЦОУ)</t>
  </si>
  <si>
    <t>Субсидия автономной некоммерческой организации по развитию конгрессно-выставочной деятельности "Мурманконгресс" на финансовое обеспечение затрат в сфере конгрессно-выставочной деятельности, направленных в том числе на поддержку субъектов малого и среднего предпринимательства</t>
  </si>
  <si>
    <t xml:space="preserve">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 
</t>
  </si>
  <si>
    <t>Оказание государственных и муниципальных услуг субъектам малого и среднего предпринимательства в ЦОУ</t>
  </si>
  <si>
    <t>Количество субъектов малого и среднего предпринимательства (включая индивидуальных предпринимателей) в расчете на 1 тыс. человек населения</t>
  </si>
  <si>
    <t>Развитие ГОБУ МРИБИ с IT-центром в г. Мурманске</t>
  </si>
  <si>
    <t xml:space="preserve">Обеспечение доступности информации направленной на развитие торговли в Мурманской области, защиту прав потребителей в сфере торговли, общественного питания и бытовых услуг населению  </t>
  </si>
  <si>
    <t xml:space="preserve">Размещение на сайте Министерства экономического развития Мурманской области актуальной информации по вопросам  развития торговли в Мурманской области, защиты прав потребителей в сферах торговли, общественного питания и бытовых услуг населению  </t>
  </si>
  <si>
    <t>Основное мероприятие 7. Формирование условий для развития торговой деятельности в Мурманской области, защиты прав потребителей в сферах торговли, общественного питания и бытовых услуг</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</si>
  <si>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</si>
  <si>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</si>
  <si>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Предоставление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t>
  </si>
  <si>
    <t>2014-2016, 2019-2020</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</si>
  <si>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в актуальном состоянии</t>
  </si>
  <si>
    <t>Освещение телевизионного проекта направленного на популяризацию предпринимательства</t>
  </si>
  <si>
    <t xml:space="preserve">Создание не менее 25 субъектов молодежного предпринимательства </t>
  </si>
  <si>
    <t xml:space="preserve">2018-2020 годы: 
1. Предоставление государственной поддержки не менее 7 субъектам социального предпринимательства в год.
2. Сохранение не менее 55 рабочих мест в год
</t>
  </si>
  <si>
    <t>4.2.6.</t>
  </si>
  <si>
    <t>4.2.7.</t>
  </si>
  <si>
    <t>Разработка (корректировка) долгосрочного прогноза социально-экономического развития региона</t>
  </si>
  <si>
    <t>Обеспечение рассмотрения отчета о ходе выполнения плана мероприятий по обеспечению стабильного социально-экономического развития Мурманской области (2018 год – не менее 1 раза в год).
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</si>
  <si>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5.5.5.</t>
  </si>
  <si>
    <t>Проведение не менее 1 заседаний ежегодно</t>
  </si>
  <si>
    <t>1. Интегральный индекс Мурманской области в Национальном ретинге состояния инвестиционного климата в субъектах Российской Федерации.
2. Объем инвестиций в основной капитал (за исключением бюджетных средств)</t>
  </si>
  <si>
    <t xml:space="preserve">1. Коэффициент "рождаемости" субъектов малого и среднего предпринимательства (количество созданных в отчетном периоде малых и средних предприятий на 1 тыс. действующих на дату окончания базового периода (2011 год)), нарастающим итогом.
2. Доля обрабатывающей промышленности в обороте субъектов малого и среднего предпринимательства (без учета индивидуальных предпринимателей).
3.Прирост высокопроизводительных рабочих мест на малых и средних предприятиях (накопленным итогом)
</t>
  </si>
  <si>
    <t xml:space="preserve">Количество субъектов малого и среднего предпринимательства (включая индивидуальных предпринимателей) в расчете на 1 тыс. человек населения. 
</t>
  </si>
  <si>
    <t xml:space="preserve">1. Количество субъектов малого и среднего предпринимательства (включая индивидуальных предпринимателей) в расчете на 1 тыс. человек населения.
2. Оборот продукции и услуг, производимых средними и малыми предприятиями, в том числе микропредприятиями и индивидуальными предпринимателями, к 2012 году в действующих ценах.
3. Прирост налоговых отчислений субъектов малого и среднего предпринимательства, применяющих специальные налоговые режимы.
4. Количество вновь созданных рабочих мест (включая вновь зарегистрированных предпринимателей) в секторе малого и среднего предпринимательства при реализации подпрограммы (ежегодно).
5. Оборот субъектов малого и среднего предпринимательства в постоянных ценах по отношению к показателю 2014 года.
6. Оборот в расчете на одного работника субъекта малого и среднего предпринимательства в постоянных ценах по отношению к показателю 2014 года.
7. Доля обрабатывающей промышленности в обороте субъектов малого и среднего предпринимательства (без учета индивидуальных предпринимателей).
9. Прирост высокопроизводительных рабочих мест на малых и средних предприятиях (накопленным итогом).
10. Коэффициент "рождаемости" субъектов малого и среднего предпринимательства (количество созданных в отчетном периоде малых и средних предприятий на 1 тыс. действующих на дату окончания базового периода (2011 год)), нарастающим итогом.
11. Доля средств, направляемая на реализацию мероприятий в сфере развития малого и среднего предпринимательства в монопрофильных муниципальных образованиях, в общем объеме финансового обеспечения государственной поддержки малого и среднего предпринимательства за счет средств федерального бюджета
</t>
  </si>
  <si>
    <t xml:space="preserve">1. Количество субъектов малого и среднего предпринимательства (включая индивидуальных предпринимателей) в расчете на 1 тыс. человек населения.
2. Количество субъектов малого и среднего предпринимательства, созданных физическими лицами в возрасте до 30 лет (включительно).
3. Количество физических лиц в возрасте до 30 лет (включительно), завершивших обучение по образовательным программам, направленным на приобретение навыков ведения бизнеса и создания малых и средних предприятий.
4. Число управленцев, подготовленных для организаций народного хозяйства Российской Федерации (нарастающим итогом).
5. Доля обрабатывающей промышленности в обороте субъектов малого и среднего предпринимательства (без учета индивидуальных предпринимателей).
6. Коэффициент "рождаемости" субъектов малого и среднего предпринимательства (количество созданных в отчетном периоде малых и средних предприятий на 1 тыс. действующих на дату окончания базового периода (2011 год)), нарастающим итогом
</t>
  </si>
  <si>
    <t xml:space="preserve">1. Количество субъектов малого и среднего предпринимательства (включая индивидуальных предпринимателей) в расчете на 1 тыс. человек населения.
2. Оборот продукции и услуг, производимых средними и малыми предприятиями, в том числе микропредприятиями и индивидуальными предпринимателями, к 2012 году в действующих ценах.
3. Прирост налоговых отчислений субъектов малого и среднего предпринимательства, применяющих специальные налоговые режимы.
4. Оборот субъектов малого и среднего предпринимательства в постоянных ценах по отношению к показателю 2014 года.
5. Оборот в расчете на одного работника субъекта малого и среднего предпринимательства в постоянных ценах по отношению к показателю 2014 года.
6. Коэффициент "рождаемости" субъектов малого и среднего предпринимательства (количество созданных в отчетном периоде малых и средних предприятий на 1 тыс. действующих на дату окончания базового периода (2011 год)), нарастающим итогом
</t>
  </si>
  <si>
    <t xml:space="preserve">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 </t>
  </si>
  <si>
    <t>Обеспечение своевременного согласования порядков (изменений в порядки) определения нормативных затрат на оказание (выполнение) государственных услуг (работ)</t>
  </si>
  <si>
    <t>Основное мероприятие 12. Реализация мер, направленных на обеспечение поэтапного доступа социально ориентированных некомерческих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</si>
  <si>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Корректировка Стратегии социально-экономического развития Мурманской области</t>
  </si>
  <si>
    <t xml:space="preserve">Темп роста обеспеченности населения площадью торговых объектов (кв. м на 1 тыс. жителей) к предыдущему году.
Количество торговых объектов, участвующих в региональном социальном проекте "Спасибо за Победу!"
</t>
  </si>
  <si>
    <t xml:space="preserve">Региональный проект "Расширение доступа субъектов МСП к финансовым ресурсам, 
в том числе к льготному финансированию"
</t>
  </si>
  <si>
    <t>1. Количество субъектов малого и среднего предпринимательства (включая индивидуальных предпринимателей) в расчете на 1 тыс. человек населения.                                                                                                      2. Прирост налоговых отчислений субъектов малого и среднего предпринимательства, применяющих специальные налоговые режимы</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</si>
  <si>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 в моногородах</t>
  </si>
  <si>
    <t>Региональный проект "Акселерация субъектов малого и среднего предпринимательства"</t>
  </si>
  <si>
    <t>Создание  и развитие Центра "Мой бизнес"</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</si>
  <si>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</si>
  <si>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r>
      <rPr>
        <strike/>
        <sz val="8"/>
        <color theme="1"/>
        <rFont val="Times New Roman"/>
        <family val="1"/>
        <charset val="204"/>
      </rPr>
      <t>Ф</t>
    </r>
    <r>
      <rPr>
        <sz val="8"/>
        <color theme="1"/>
        <rFont val="Times New Roman"/>
        <family val="1"/>
        <charset val="204"/>
      </rPr>
      <t>ункционирование регионального Центра кластерного развития Мурманской области</t>
    </r>
  </si>
  <si>
    <t>Создание и развитие Центра молодежного инновационного творчества</t>
  </si>
  <si>
    <t>Обеспечение технической поддержки не менее 3 субъектов малого и среднего предпринимательства ежегодно осуществляющих разработку перспективных видов продукции и технологий. Обеспечение бюджетного финансирования объекта инфраструктуры</t>
  </si>
  <si>
    <t>Организация и проведение мероприятий по формированию благоприятного образа предпринимательства и стимулированию интереса к осуществлению предпринимательской деятельности</t>
  </si>
  <si>
    <t>Региональный проект "Улучшение условий ведения предпринимательской деятельности"</t>
  </si>
  <si>
    <t>Региональный проект "Популяризация предпринимательства"</t>
  </si>
  <si>
    <t>2.10.</t>
  </si>
  <si>
    <t>2.9.</t>
  </si>
  <si>
    <t>2.9.1.</t>
  </si>
  <si>
    <t>2.8.</t>
  </si>
  <si>
    <t>2.8.1.</t>
  </si>
  <si>
    <t>2.8.2.</t>
  </si>
  <si>
    <t>2.8.3.</t>
  </si>
  <si>
    <t>2.8.4.</t>
  </si>
  <si>
    <t>2.8.5.</t>
  </si>
  <si>
    <t>2.8.6.</t>
  </si>
  <si>
    <t>2.8.7.</t>
  </si>
  <si>
    <t>Ежегодное обучение не менее 6 человек</t>
  </si>
  <si>
    <t xml:space="preserve">2018 год - предоставление субсидий не менее 6 муниципальным образованиям
</t>
  </si>
  <si>
    <t xml:space="preserve">2018 - предоставление государственной поддержки не менее 655 СМСП в год. Обеспечение бюджетного финансирования объекта инфраструктуры
</t>
  </si>
  <si>
    <t>Региональный проект "Экспорт услуг"</t>
  </si>
  <si>
    <t>Объем экспорта услуг</t>
  </si>
  <si>
    <t>2.7.</t>
  </si>
  <si>
    <t>2.7.1.</t>
  </si>
  <si>
    <t>4.9.</t>
  </si>
  <si>
    <t>Региональный проект "Системные меры развития международной кооперации и экспорта"</t>
  </si>
  <si>
    <t>Внедрение регионального экспортного стандарта 2.0 в Мурманской области</t>
  </si>
  <si>
    <t xml:space="preserve">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 </t>
  </si>
  <si>
    <t>Количество СО НКО на территории Мурманской области на 10 тыс. населения</t>
  </si>
  <si>
    <t>Основное мероприятие 3. Стимулирование повышения инвестиционной привлекательности территории региона</t>
  </si>
  <si>
    <t xml:space="preserve">Внедрение в Мурманской области (на региональном уровне, в муниципальных образованиях (муниципальных районах, городских округах)) типового тиражируемого программного обеспечения градостроительной деятельности (далее – ТТПО ИСОГД) из числа размещенных в национальном фонде алгоритмов и программ для электронных вычислительных машин (выбор ТТПО ИСОГД, определение исполнителя работ по внедрению ТТПО ИСОГД, определение технических характеристик оборудования, необходимого для внедрения ТТПО ИСОГД, определение поставщика оборудования, обеспечение необходимым оборудованием)
</t>
  </si>
  <si>
    <t>Создание и обеспечение деятельности Центра поддержки экспорта</t>
  </si>
  <si>
    <t>Строительство и ввод в эксплуатацию</t>
  </si>
  <si>
    <t xml:space="preserve">Финансовое обеспечение реализации 55 функций Комитета в сфере государственного регулирования цен (тарифов), государственного контроля и надзора и прочих, в том числе по защите прав потребителей (по направлениям отнесенным к компетенции Комитета)
</t>
  </si>
  <si>
    <t>Проведение не менее 2 мероприятий для предпринимателей (стратегические сессии, тренинги, мастер классы, семинары и др.) ежегодно</t>
  </si>
  <si>
    <t xml:space="preserve">Предоставление не менее 3 инновационных ваучеров в год </t>
  </si>
  <si>
    <t>Предоставление государственной поддержки не менее чем 1 инновационной компании в 2018 году</t>
  </si>
  <si>
    <t>Стимулирование органов местного самоуправления к повышению инвестиционной привлекательности территории муниципального образования</t>
  </si>
  <si>
    <t xml:space="preserve">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 климата, участие сотрудников органов местного самоуправления в выезных мероприятиях, не менее 3 органов местного самоуправления в год </t>
  </si>
  <si>
    <t>2014-2018, 2020</t>
  </si>
  <si>
    <t>Финансирование  1 проекта в год</t>
  </si>
  <si>
    <t>Методическое руководство, консультирование ИОГВ по вопросам разработки и реализации ГП, рассмотрение проектов ППМО, планов реализации</t>
  </si>
  <si>
    <t xml:space="preserve">Подготовка, размещение на сайте, направление заместителям ГМО отчетов о ходе реализации ГП за 6 месяцев, 9 месяцев текущего года. Ежегодная подготовка, размещение на сайте, рассмотрение на заседании ПМО сводного годового доклада о ходе реализации и об оценке эффективности государственных программ Мурманской области </t>
  </si>
  <si>
    <t xml:space="preserve">Внедрение системы навигации и ориентирующей информации для туристов на территории Мурманской области </t>
  </si>
  <si>
    <t xml:space="preserve">Ежегодное проведение проверок не менее 10 предприятий (учреждений), осуществляющих деятельность в сфере регулируемого ценообразования </t>
  </si>
  <si>
    <t>Методическое руководство, консультирование ИОГВ по вопросам проектной деятельности. Рассмотрение и согласование проектных документов, подготовленных ИОГВ МО, в порядке, установленном Положением об организации проектной деятельности в исполнительных органах государственной власти Мурманской области. Организационное обеспечение деятельности Совета по стратегическому развитию Мурманской области, президиума Совета по стратугическому развитию Мурманской области</t>
  </si>
  <si>
    <t xml:space="preserve">2018 год - корректировка долгосрочного прогноза социально-экономического развития региона с учетом среднесрочного прогноза;
2019 год - утверждение Правительством МО изменений в долгосрочный прогноз социально-экономического развития региона;                                                                                                                                              2020 год - корректировка долгосрочного прогноза социально-экономического развития региона с учетом среднесрочного прогноза (по мере необходимости) </t>
  </si>
  <si>
    <t xml:space="preserve">2018-2019 годы: 
1. Предоставление СМСП не менее 9 субсидий в год.
2. Создание не менее 3 рабочих мест
2020 год:
1. Предоставление СМСП не менее 3 субсидий в год.
2. Создание не менее 1 рабочего места
</t>
  </si>
  <si>
    <t xml:space="preserve">2018: предоставление субсидий не менее чем 9 муниципальным образованиям.
2019: предоставление субсидий не менее чем 10 муниципальным образованиям. 
2020: предоставление субсидий не менее чем 8 муниципальным образованиям </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</si>
  <si>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</si>
  <si>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Нормативно-методическое сопровождение деятельности органов государственной власти (органов местного самоуправления) по вопросам развития негосударственного сектора услуг в социальной сфере</t>
  </si>
  <si>
    <t>Разработка методических рекомендаций органам государственной власти (органам местного самоуправления) по расширению и совершенствованию поддержки СО НКО, обеспечение консультационного сопровождения ИОГВ (ОМСУ)</t>
  </si>
  <si>
    <t>7.1.3.</t>
  </si>
  <si>
    <t>Проведение Всероссийской переписи населения 2020 года</t>
  </si>
  <si>
    <t xml:space="preserve">Предоставление субвенции бюджетам муниципальных образований на осуществление полномочий по подготовке и проведнию Всероссийской переписи населения 2020 года </t>
  </si>
  <si>
    <t xml:space="preserve">2018 год: ремонт помещений ГОБУ МРИБИ площадью 197,8 кв.м. для размещения резидентов; 
2019 год: замена оконных блоков в холле 2 этажа; 
2020 год: обеспечение теплового контура 2 этажа, ремонт мягкой кровли, лестничных пролетов, замена витражного остекления, обеспечение доступности объектов бизнес-инкубатора для всех категорий инвалидов и других МГН
</t>
  </si>
  <si>
    <t>2018 год - проведение не менее 6 международных и межрегиональных конгрессно-выставочных мероприятий в год. 
2019 год - проведение не менее 5 международных и межрегиональных конгрессно-выставочных мероприятий в год</t>
  </si>
  <si>
    <t>Комплексное представление Мурманской области в регионах РФ и за рубежом (2018 год – проведение не менее 4 мероприятий, 2019 год - проведение не менее 2 мероприятий)</t>
  </si>
  <si>
    <t>2017-2019</t>
  </si>
  <si>
    <t>2018 год - Проведение пленарного заседания Мурманской международной деловой недели.
2019 год - Обеспечение сопровождения проведения пленарного заседания - приоритетного с точки зрения экономики региона мероприятия. Обеспечение сувенирной, презентационной, имиджевой и полиграфической продукцией отдельных конгрессных, выставочных и презентационных (имиджевых) мероприятий.
2020 год - Обеспечение сопровождения проведения пленарного заседания - приоритетного с точки зрения экономики региона мероприятия. Проведение не менее 5 международных и межрегиональных конгрессно-выставочных мероприятий в год. Комплексное представление Мурманской области в регионах РФ и за рубежом (проведение не менее 2 мероприятий)</t>
  </si>
  <si>
    <t>Предоставление субсидий субъектам туриндустрии в сфере внутреннего и въездного туризма (2017 год - не менее 2 субсидий в год; 2018-2019 - не менее 7 субсидий в год, 2020 год - не менее 15 субсидий)</t>
  </si>
  <si>
    <t>Ведение реестра СО НКО - получателей поддержки</t>
  </si>
  <si>
    <t>Внесение актуальных сведений о поддержке социально ориентированных некоммерческих организаций в реестр СО НКО - получателей поддержки на территории Мурманской области</t>
  </si>
  <si>
    <t>1. Объем инвестиций в основной капитал (за исключением бюджетных средств).
2. Уровень развития государственно-частного партнерства Мурманской области
3. Положение Мурманской области в инвестиционном рейтинге российских регионов рейтингового агентства ООО "РАЭКС-Аналитика" не ниже 3В1</t>
  </si>
  <si>
    <t>1. Интегральный индекс Мурманской области в Национальном ретинге состояния инвестиционного климата в субъектах Российской Федерации.
2. Уровень развития государственно-частного партнерства Мурманской области
3. Положение Мурманской области в инвестиционном рейтинге российских регионов рейтингового агентства ООО "РАЭКС-Аналитика" не ниже 3В1</t>
  </si>
  <si>
    <t>Разработка и/или актуализация выставочного инвентаря (не менее 1 в год)</t>
  </si>
  <si>
    <t xml:space="preserve">2019 год - предоставление субсидии за счет средств бюджета Мурманской области автономной некомерческой организации "Проектный офис Заполярного Арктического Научно-образовательного центра Мурманской области". Создание и функционирование АНО "Проектный офис Заполярного Арктического Научно-образовательного центра Мурманской области".
2020 год - деятельность Проектного офиса с целью внедрения в производство не менее одного результата НИР
</t>
  </si>
  <si>
    <t>Министерство инвестиций, развития предпринимательства и рыбного хозяйства Мурманской области</t>
  </si>
  <si>
    <t>Обеспечение реализации государственных функций Министерства инвестиций, развития предпринимательства и рыбного хозяйства Мурманской области</t>
  </si>
  <si>
    <t>Министерство инвестиций, развития предпринимательства и рыбного хозяйства Мурманской области, ГОБУ МРИБИ</t>
  </si>
  <si>
    <t>Министерство инвестиций, развития предпринимательства и рыбного хозяйства Мурманской области, 
НМК "ФОРМАП"</t>
  </si>
  <si>
    <t>Региональный проект "Промышленный экспорт"</t>
  </si>
  <si>
    <t xml:space="preserve">Министерство инвестиций, развития предпринимательства и рыбного хозяйства Мурмнаской области, с 2020 года Министерство экономического развития Мурманской области </t>
  </si>
  <si>
    <t>Министерство инвестиций, развития предпринимательства и рыбного хозяйства Мурманской области, 
НМК "ФОРМАП", с 2020 года Министерство экономического развития Мурманской области</t>
  </si>
  <si>
    <t>Министерство инвестиций, развития предпринимательства и рыбного хозяйства Мурманской области, Министерство образования и науки Мурманской области,  НМК "ФОРМАП", ГОБУ МРИБИ, ФГБУ "Российский фонд фундаментальных исследований", ФГБУ "Российский гуманитарный научный фонд", Министерсво экономического развития Мурманской области</t>
  </si>
  <si>
    <t>Министерство инвестиций, развития предпринимательства и рыбного хозяйства Мурманской области, Министерсво экономического развития Мурманской области</t>
  </si>
  <si>
    <t>Минисерство инвестиций, развития предпринимательства и рыбного хозяйства Мурманской области, 
НМК "ФОРМАП", ГОБУ МРИБИ</t>
  </si>
  <si>
    <t>Минисерство инвестиций, развития предпринимательства и рыбного хозяйства Мурманской области, 
НМК "ФОРМАП"</t>
  </si>
  <si>
    <t>Минисерство инвестиций, развития предпринимательства и рыбного хозяйства Мурманской области, 
ГОБУ МРИБИ</t>
  </si>
  <si>
    <t>Минисерство инвестиций, развития предпринимательства и рыбного хозяйства Мурманской области</t>
  </si>
  <si>
    <t xml:space="preserve">Минисерство инвестиций, развития предпринимательства и рыбного хозяйства Мурманской области, 
НМК "ФОРМАП", ГОБУ МРИБИ, Автономная некоммерческая организация по развитию конгрессно-выставочной деятельности "Мурманконгресс" </t>
  </si>
  <si>
    <t xml:space="preserve">Минисерство инвестиций, развития предпринимательства и рыбного хозяйства Мурманской области, Автономная некоммерческая организация по развитию конгрессно-выставочной деятельности "Мурманконгресс" </t>
  </si>
  <si>
    <t>Минисерство инвестиций, развития предпринимательства и рыбного хозяйства Мурманской области, Комитет по развитию информационных технологий и связи Мурманской области, НМК "ФОРМАП", ГОБУ "МФЦ МО"</t>
  </si>
  <si>
    <t xml:space="preserve">Минисерство инвестиций, развития предпринимательства и рыбного хозяйства Мурманской области                                                                               </t>
  </si>
  <si>
    <t>Минисерство инвестиций, развития предпринимательства и рыбного хозяйства Мурманской области, НМК "ФОРМАП"</t>
  </si>
  <si>
    <t>Минисерство инвестиций, развития предпринимательства и рыбного хозяйства Мурманской области, ГОБУ МРИБИ</t>
  </si>
  <si>
    <t>Министерство имущественных отношений Мурманской области; с 2020 года - Министерство экономического развития Мурманской области</t>
  </si>
  <si>
    <t xml:space="preserve"> 2019 год:
1.  Предоставление  льготных микрозаймов СМСП с учетом капитализации предоставленных займов с 2010 г. (не менее 180 в год).
2. Сохранение не менее 106 рабочих мест</t>
  </si>
  <si>
    <t>2.7.2.</t>
  </si>
  <si>
    <t>Имущественный взнос в организацию инфраструктуры поддержки для предоставления гарантий субъектам малого и среднего предпринимательства</t>
  </si>
  <si>
    <t xml:space="preserve">Объем предоставленных гарантий (поручительств) с учетом капитализации фонда составит не менее 220 млн. рублей </t>
  </si>
  <si>
    <t>2019: предоставление субсидий не менее чем 6 муниципальным образованиям
2020: предоставление субсидий не менее чем 3 муниципальным образованиям</t>
  </si>
  <si>
    <t xml:space="preserve">2019: 
1. Предоставление  льготных микрозаймов СМСП с учетом капитализации предоставленных займов с 2010 г. (не менее 20 в год).
2. Сохранение не менее 26 рабочих мест.
2020: 
1. Предоставление  льготных микрозаймов СМСП с учетом капитализации предоставленных займов с 2010 г. (не менее 17 в год).
2. Сохранение не менее 20 рабочих мест
</t>
  </si>
  <si>
    <t>2019: Предоставление государственной поддержки не менее 1 500 СМСП в год. Обеспечение бюджетного финансирования объекта инфраструктуры
2020: Предоставление государственной поддержки не менее 2 000 СМСП в год. Обеспечение бюджетного финансирования объекта инфраструктуры</t>
  </si>
  <si>
    <t>2019: Предоставление государственной поддержки не менее 50 СМСП в год. Обеспечение бюджетного финансирования объекта инфраструктуры
2020: Предоставление государственной поддержки не менее 60 СМСП в год. Обеспечение бюджетного финансирования объекта инфраструктуры</t>
  </si>
  <si>
    <t>Обеспечение вывода субъектов МСП на экспорт (2019 год - 29 МСП, 2020 год - 26 МСП). Обеспечение бюджетного финансирования объекта инфраструктуры</t>
  </si>
  <si>
    <t>Проведение не менее 10  мероприятий ежегодно (в том числе тренингов, мастер классов, семинаров)</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</si>
  <si>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Министерство имущественных отношений Мурманской области</t>
  </si>
  <si>
    <t>Министерство инвестиций, развития предпринимательства и рыбного хозяйства Мурманской области, Комитет по туризму Мурманской области</t>
  </si>
  <si>
    <t>Министерство инвестиций, развития предпринимательства и рыбного хозяйства Мурманской области, Комитет по туризму Мурманской области
НМК "ФОРМАП"</t>
  </si>
  <si>
    <t>4.5.4.</t>
  </si>
  <si>
    <t>Система искусственного оснежения для ГОАУМО "Кировская спортивная школа олимпийского резерва по горнолыжному спорту"</t>
  </si>
  <si>
    <t>Система искусственного оснежения для горнолыжных трасс г. Айкуайвенчорр</t>
  </si>
  <si>
    <t xml:space="preserve">Закупка оборудования и строительство </t>
  </si>
  <si>
    <t>Министерство строительства и территориального развития Мурманской области, Комитет по туризму Мурманской области</t>
  </si>
  <si>
    <t>Министерство инвестиций, развития предпринимательства и рыбного хозяйства Мурманской области, Комитет по туризму Мурманской области, Министерство строительства и территориального развития Мурманской области</t>
  </si>
  <si>
    <t>7.2.3.</t>
  </si>
  <si>
    <t>Обеспечение реализации функций в сфере развития туризма на территории Мурманской области</t>
  </si>
  <si>
    <t>Финансовое обеспечение реализации функций Комитета по туризму Мурманской области</t>
  </si>
  <si>
    <t>Комитет по туризму Мурманской области</t>
  </si>
  <si>
    <t>Министерство экономического развития Мурманской области, 
Управление по тарифному регулированию Мурманской области, Министерство инвестиций, развития предпринимательства и рыбного хозяйства Мурманской области</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</si>
  <si>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Комитет по туризму Мурманской области</t>
  </si>
  <si>
    <t>Министерство цифрового развития Мурманской области, ГОБУ "МФЦ МО"</t>
  </si>
  <si>
    <t>Министерство цифрового развития Мурманской области</t>
  </si>
  <si>
    <t xml:space="preserve">2018-2019 годы: Финансовое обеспечение реализации 43 функции Министерства в сферах развития производства в добывающих и обрабатывающих отраслях промышленности, развития предпринимательской и инновационной деятельности, государственной поддержки субъектов малого и среднего предпринимательства, инвестиционной деятельности, туризма, лицензирования и контроля (надзора) за розничной продажей алкогольной и спиртосодержащей продукции, заготовки, хранения, переработки и реализации лома черных металлов, цветных металлов, защиты прав потребителей. 
2020 год: финансовое обеспечение реализации 75 функций Министерства, в соответствии с Положением о Министерстве инвестиций, развития предпринимательства и рыбного хозяйства Мурманской области
</t>
  </si>
  <si>
    <t>3.5.</t>
  </si>
  <si>
    <t xml:space="preserve">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t>
  </si>
  <si>
    <t xml:space="preserve">Организация и проведение совместно с Российским фондом фундаментальных исследований (РФФИ) регионального конкурса проектов научных исследований </t>
  </si>
  <si>
    <t>Министерство инвестиций, развития предпринимательства и рыбного хозяйства Мурманской области, Комитет по конкурентной политике Мурманской области</t>
  </si>
  <si>
    <t>Комитет по конкурентной политике Мурманской области</t>
  </si>
  <si>
    <t xml:space="preserve">Министерство инвестиций, развития предпринимательства и рыбного хозяйства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Комитет по конкурентной политике Мурманской области
</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</si>
  <si>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Министерство транспорта и дорожного хозяйства Мурманской области, Комитет по развитию информационных технологий и связи Мурманской области, Комитет по конкурентной политике Мурманской области, ФГБУ "Российский фонд фундаментальных исследований", ФГБУ "Российский гуманитарный научный фонд", НМК "ФОРМАП", ГОБУ МРИБИ, Автономная некоммерческая организация по развитию конгрессно-выставочной деятельности "Мурманконгресс", ГОБУ "МФЦ МО"</t>
  </si>
  <si>
    <t>Министерство строительства и территориального развития Мурманской области, Комитет по туризму Мурманской области, Муниципальное образование г. Кировск</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</si>
  <si>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Комитет по туризму Мурманской области, 
НМК "ФОРМАП"</t>
  </si>
  <si>
    <t>Министерство инвестиций, развития предпринимательства и рыбного хозяйства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цифрового развития Мурманской области, Комитет по туризму Мурманской области, НМК "ФОРМАП", ГОБУ МРИБИ, Автономная некоммерческая организация по развитию конгрессно-выставочной деятельности "Мурманконгресс", ГОБУ "МФЦ МО"</t>
  </si>
  <si>
    <t>Министерство инвестиций, развития предпринимательства и рыбного хозяйства Мурманской области, Комитет по туризму Мурманской области, Министерство строительства и территориального развития Мурманской области, Муниципальное образование г. Кировск</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</si>
  <si>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Министерство транспорта и дорожного хозяйства Мурманской области, Министерство строительства и территориального развития Мурманской области, Автономная некоммерческая организация по развитию конгрессно-выставочной деятельности "Мурманконгресс", Комитет по туризму Мурманской области, муниципальное образование г. Кировск</t>
  </si>
  <si>
    <t>Создание и функционирование АНО "Проектный офис Заполярного Арктического Научно-образовательного центра Мурманской области"</t>
  </si>
  <si>
    <t xml:space="preserve">2018 год - корректировка Стратегии социально-экономического развития Мурманской области на период до 2025 года;
2019 год - разработка Стратегии социально-экономического развития Мурманской области на период до 2030 года; 
2020 год - согласование и утверждение Стратегии  социально-экономического развития Мурманской области на период до 2030 года
</t>
  </si>
  <si>
    <t>4.2.8.</t>
  </si>
  <si>
    <t>Проведение оценки эффективности налоговых расходов Мурманской области</t>
  </si>
  <si>
    <t xml:space="preserve">Подготовка отчета об оценке эффективности налоговых расходов Мурманской области </t>
  </si>
  <si>
    <t>Актуализация регионального налогового законодательства по развитию и укреплению налогового потенциала Мурманской области (за исключением законодательства по специальным налоговым режимам)</t>
  </si>
  <si>
    <t>Обеспечение проведения мероприятий, участие сотрудников Министерства инвестиций, развития предпринимательства и рыбного хозяйства Мурманской области, не менее 2 мероприятий в год</t>
  </si>
</sst>
</file>

<file path=xl/styles.xml><?xml version="1.0" encoding="utf-8"?>
<styleSheet xmlns="http://schemas.openxmlformats.org/spreadsheetml/2006/main">
  <numFmts count="1">
    <numFmt numFmtId="164" formatCode="#,##0.0"/>
  </numFmts>
  <fonts count="12">
    <font>
      <sz val="11"/>
      <color theme="1"/>
      <name val="Calibri"/>
      <family val="2"/>
      <charset val="204"/>
      <scheme val="minor"/>
    </font>
    <font>
      <sz val="12"/>
      <color theme="1"/>
      <name val="Times New Roman"/>
      <family val="1"/>
      <charset val="204"/>
    </font>
    <font>
      <sz val="11"/>
      <color rgb="FF9C0006"/>
      <name val="Calibri"/>
      <family val="2"/>
      <charset val="204"/>
      <scheme val="minor"/>
    </font>
    <font>
      <sz val="11"/>
      <name val="Calibri"/>
      <family val="2"/>
      <charset val="204"/>
      <scheme val="minor"/>
    </font>
    <font>
      <sz val="8"/>
      <name val="Times New Roman"/>
      <family val="1"/>
      <charset val="204"/>
    </font>
    <font>
      <sz val="8"/>
      <name val="Times New Roman"/>
      <family val="1"/>
    </font>
    <font>
      <sz val="11"/>
      <color theme="1"/>
      <name val="Times New Roman"/>
      <family val="1"/>
      <charset val="204"/>
    </font>
    <font>
      <sz val="8"/>
      <color theme="1"/>
      <name val="Times New Roman"/>
      <family val="1"/>
      <charset val="204"/>
    </font>
    <font>
      <sz val="10"/>
      <name val="Arial"/>
      <family val="2"/>
      <charset val="204"/>
    </font>
    <font>
      <b/>
      <sz val="8"/>
      <color theme="1"/>
      <name val="Times New Roman"/>
      <family val="1"/>
      <charset val="204"/>
    </font>
    <font>
      <sz val="8"/>
      <color theme="1"/>
      <name val="Times New Roman"/>
      <family val="1"/>
    </font>
    <font>
      <strike/>
      <sz val="8"/>
      <color theme="1"/>
      <name val="Times New Roman"/>
      <family val="1"/>
      <charset val="204"/>
    </font>
  </fonts>
  <fills count="3">
    <fill>
      <patternFill patternType="none"/>
    </fill>
    <fill>
      <patternFill patternType="gray125"/>
    </fill>
    <fill>
      <patternFill patternType="solid">
        <fgColor rgb="FFFFC7C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2" borderId="0" applyNumberFormat="0" applyBorder="0" applyAlignment="0" applyProtection="0"/>
    <xf numFmtId="0" fontId="8" fillId="0" borderId="0"/>
  </cellStyleXfs>
  <cellXfs count="112">
    <xf numFmtId="0" fontId="0" fillId="0" borderId="0" xfId="0"/>
    <xf numFmtId="164" fontId="4" fillId="0" borderId="1" xfId="0"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64" fontId="7" fillId="0" borderId="1" xfId="0" applyNumberFormat="1" applyFont="1" applyFill="1" applyBorder="1" applyAlignment="1">
      <alignment horizontal="center" vertical="top"/>
    </xf>
    <xf numFmtId="0" fontId="7" fillId="0" borderId="0" xfId="1" applyFont="1" applyFill="1"/>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0" fontId="0" fillId="0" borderId="0" xfId="0" applyFont="1" applyFill="1" applyAlignment="1">
      <alignment horizontal="left" vertical="center"/>
    </xf>
    <xf numFmtId="0" fontId="0" fillId="0" borderId="0" xfId="1" applyFont="1" applyFill="1"/>
    <xf numFmtId="0" fontId="0" fillId="0" borderId="0" xfId="0" applyFont="1" applyFill="1" applyBorder="1"/>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164" fontId="7" fillId="0" borderId="0"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top" wrapText="1"/>
    </xf>
    <xf numFmtId="164" fontId="0" fillId="0" borderId="0" xfId="0" applyNumberFormat="1" applyFont="1" applyFill="1"/>
    <xf numFmtId="164" fontId="4"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0" fillId="0" borderId="0" xfId="0" applyFont="1" applyFill="1"/>
    <xf numFmtId="164" fontId="10"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0" fillId="0" borderId="0" xfId="0" applyNumberFormat="1" applyFont="1" applyFill="1" applyAlignment="1">
      <alignment horizontal="center"/>
    </xf>
    <xf numFmtId="164"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1" applyNumberFormat="1" applyFont="1" applyFill="1" applyBorder="1" applyAlignment="1">
      <alignment horizontal="center" vertical="center" wrapText="1"/>
    </xf>
    <xf numFmtId="0" fontId="3" fillId="0" borderId="1" xfId="0" applyFont="1" applyFill="1" applyBorder="1" applyAlignment="1"/>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NumberFormat="1" applyFont="1" applyFill="1" applyAlignment="1">
      <alignment horizontal="center"/>
    </xf>
    <xf numFmtId="0" fontId="0" fillId="0" borderId="0" xfId="0" applyNumberFormat="1" applyFont="1" applyFill="1" applyAlignment="1">
      <alignment horizontal="center"/>
    </xf>
    <xf numFmtId="0" fontId="9" fillId="0"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xf>
    <xf numFmtId="0" fontId="0" fillId="0" borderId="1" xfId="0" applyFont="1" applyFill="1" applyBorder="1" applyAlignment="1">
      <alignment horizontal="left" vertical="center"/>
    </xf>
    <xf numFmtId="0" fontId="0" fillId="0" borderId="1" xfId="0" applyFont="1" applyFill="1" applyBorder="1" applyAlignment="1">
      <alignment horizontal="center"/>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0" fillId="0" borderId="3" xfId="0" applyFill="1" applyBorder="1"/>
    <xf numFmtId="0" fontId="0" fillId="0" borderId="2" xfId="0" applyFill="1" applyBorder="1"/>
    <xf numFmtId="0" fontId="7" fillId="0" borderId="1" xfId="0" applyNumberFormat="1"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NumberFormat="1" applyFont="1" applyFill="1" applyBorder="1" applyAlignment="1">
      <alignment horizontal="left" vertical="center" wrapText="1"/>
    </xf>
    <xf numFmtId="0" fontId="7" fillId="0" borderId="3" xfId="1" applyNumberFormat="1" applyFont="1" applyFill="1" applyBorder="1" applyAlignment="1">
      <alignment horizontal="left" vertical="center" wrapText="1"/>
    </xf>
    <xf numFmtId="0" fontId="7" fillId="0" borderId="2" xfId="1" applyNumberFormat="1" applyFont="1" applyFill="1" applyBorder="1" applyAlignment="1">
      <alignment horizontal="left" vertical="center" wrapText="1"/>
    </xf>
    <xf numFmtId="0" fontId="0" fillId="0" borderId="1" xfId="0" applyFont="1" applyFill="1" applyBorder="1" applyAlignment="1"/>
    <xf numFmtId="49" fontId="7"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left" vertical="center"/>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164" fontId="7" fillId="0" borderId="4" xfId="0" applyNumberFormat="1" applyFont="1" applyFill="1" applyBorder="1" applyAlignment="1">
      <alignment horizontal="left" vertical="center" wrapText="1"/>
    </xf>
    <xf numFmtId="164" fontId="7" fillId="0" borderId="3" xfId="0" applyNumberFormat="1" applyFont="1" applyFill="1" applyBorder="1" applyAlignment="1">
      <alignment horizontal="left" vertical="center" wrapText="1"/>
    </xf>
    <xf numFmtId="164" fontId="7"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top" wrapText="1"/>
    </xf>
    <xf numFmtId="0" fontId="7" fillId="0" borderId="3"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1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2" xfId="0" applyFont="1" applyFill="1" applyBorder="1" applyAlignment="1">
      <alignment horizontal="center" vertical="top" wrapText="1"/>
    </xf>
    <xf numFmtId="0" fontId="7" fillId="0" borderId="1" xfId="0"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0" fontId="6" fillId="0" borderId="0" xfId="0" applyNumberFormat="1" applyFont="1" applyFill="1" applyAlignment="1">
      <alignment horizontal="left" wrapText="1"/>
    </xf>
    <xf numFmtId="3" fontId="4" fillId="0" borderId="4"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4" fillId="0" borderId="2" xfId="0" applyNumberFormat="1" applyFont="1" applyFill="1" applyBorder="1" applyAlignment="1">
      <alignment horizontal="left" vertical="top" wrapText="1"/>
    </xf>
  </cellXfs>
  <cellStyles count="3">
    <cellStyle name="Обычный" xfId="0" builtinId="0"/>
    <cellStyle name="Обычный 5" xfId="2"/>
    <cellStyle name="Плохой 2" xfId="1"/>
  </cellStyles>
  <dxfs count="0"/>
  <tableStyles count="0" defaultTableStyle="TableStyleMedium9" defaultPivotStyle="PivotStyleLight16"/>
  <colors>
    <mruColors>
      <color rgb="FF66FF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L830"/>
  <sheetViews>
    <sheetView tabSelected="1" view="pageBreakPreview" zoomScale="110" zoomScaleNormal="85" zoomScaleSheetLayoutView="110" zoomScalePageLayoutView="70" workbookViewId="0">
      <selection activeCell="J105" sqref="J105:J108"/>
    </sheetView>
  </sheetViews>
  <sheetFormatPr defaultColWidth="9.140625" defaultRowHeight="15" outlineLevelRow="2"/>
  <cols>
    <col min="1" max="1" width="7.140625" style="26" customWidth="1"/>
    <col min="2" max="2" width="32.28515625" style="22" customWidth="1"/>
    <col min="3" max="3" width="9" style="22" customWidth="1"/>
    <col min="4" max="4" width="8.85546875" style="5" customWidth="1"/>
    <col min="5" max="6" width="10.140625" style="6" customWidth="1"/>
    <col min="7" max="7" width="9.5703125" style="6" customWidth="1"/>
    <col min="8" max="9" width="8.7109375" style="6" customWidth="1"/>
    <col min="10" max="10" width="71.140625" style="7" customWidth="1"/>
    <col min="11" max="11" width="33.28515625" style="22" customWidth="1"/>
    <col min="12" max="249" width="9.140625" style="22" customWidth="1"/>
    <col min="250" max="16384" width="9.140625" style="22"/>
  </cols>
  <sheetData>
    <row r="1" spans="1:11" ht="18.75" customHeight="1">
      <c r="A1" s="52" t="s">
        <v>397</v>
      </c>
      <c r="B1" s="53"/>
      <c r="C1" s="53"/>
      <c r="D1" s="53"/>
      <c r="E1" s="53"/>
      <c r="F1" s="53"/>
      <c r="G1" s="53"/>
      <c r="H1" s="53"/>
      <c r="I1" s="53"/>
      <c r="J1" s="53"/>
      <c r="K1" s="53"/>
    </row>
    <row r="2" spans="1:11" ht="10.5" customHeight="1"/>
    <row r="3" spans="1:11" ht="15" customHeight="1">
      <c r="A3" s="36" t="s">
        <v>384</v>
      </c>
      <c r="B3" s="48" t="s">
        <v>383</v>
      </c>
      <c r="C3" s="48" t="s">
        <v>382</v>
      </c>
      <c r="D3" s="48" t="s">
        <v>381</v>
      </c>
      <c r="E3" s="48"/>
      <c r="F3" s="48"/>
      <c r="G3" s="48"/>
      <c r="H3" s="48"/>
      <c r="I3" s="48"/>
      <c r="J3" s="48" t="s">
        <v>103</v>
      </c>
      <c r="K3" s="48" t="s">
        <v>380</v>
      </c>
    </row>
    <row r="4" spans="1:11" ht="26.25" customHeight="1">
      <c r="A4" s="36"/>
      <c r="B4" s="48"/>
      <c r="C4" s="48"/>
      <c r="D4" s="25" t="s">
        <v>108</v>
      </c>
      <c r="E4" s="27" t="s">
        <v>32</v>
      </c>
      <c r="F4" s="27" t="s">
        <v>107</v>
      </c>
      <c r="G4" s="27" t="s">
        <v>106</v>
      </c>
      <c r="H4" s="27" t="s">
        <v>105</v>
      </c>
      <c r="I4" s="27" t="s">
        <v>104</v>
      </c>
      <c r="J4" s="48"/>
      <c r="K4" s="48"/>
    </row>
    <row r="5" spans="1:11" ht="15" customHeight="1">
      <c r="A5" s="36"/>
      <c r="B5" s="54" t="s">
        <v>0</v>
      </c>
      <c r="C5" s="48" t="s">
        <v>113</v>
      </c>
      <c r="D5" s="24" t="s">
        <v>32</v>
      </c>
      <c r="E5" s="21">
        <f>ROUND(F5+G5+H5+I5,1)</f>
        <v>1776555.1</v>
      </c>
      <c r="F5" s="21">
        <f>SUM(F6:F8)</f>
        <v>1090157.2442299998</v>
      </c>
      <c r="G5" s="21">
        <f>SUM(G6:G8)</f>
        <v>639477.89999999991</v>
      </c>
      <c r="H5" s="21">
        <f>SUM(H6:H8)</f>
        <v>8602.8559999999998</v>
      </c>
      <c r="I5" s="21">
        <f>SUM(I6:I8)</f>
        <v>38317.1</v>
      </c>
      <c r="J5" s="55"/>
      <c r="K5" s="48" t="s">
        <v>625</v>
      </c>
    </row>
    <row r="6" spans="1:11" ht="15" customHeight="1">
      <c r="A6" s="36"/>
      <c r="B6" s="54"/>
      <c r="C6" s="48"/>
      <c r="D6" s="24">
        <v>2018</v>
      </c>
      <c r="E6" s="21">
        <f>SUM(F6:I6)</f>
        <v>304060.47975</v>
      </c>
      <c r="F6" s="21">
        <f t="shared" ref="F6:I8" si="0">F54+F142+F326+F410+F570+F750+F794</f>
        <v>268012.07975000003</v>
      </c>
      <c r="G6" s="21">
        <f t="shared" si="0"/>
        <v>33554.6</v>
      </c>
      <c r="H6" s="21">
        <f t="shared" si="0"/>
        <v>0</v>
      </c>
      <c r="I6" s="21">
        <f t="shared" si="0"/>
        <v>2493.8000000000002</v>
      </c>
      <c r="J6" s="55"/>
      <c r="K6" s="48"/>
    </row>
    <row r="7" spans="1:11" ht="14.25" customHeight="1">
      <c r="A7" s="36"/>
      <c r="B7" s="54"/>
      <c r="C7" s="48"/>
      <c r="D7" s="24">
        <v>2019</v>
      </c>
      <c r="E7" s="21">
        <f>SUM(F7:I7)</f>
        <v>628884.59736000001</v>
      </c>
      <c r="F7" s="21">
        <f t="shared" si="0"/>
        <v>283462.19735999999</v>
      </c>
      <c r="G7" s="21">
        <f t="shared" si="0"/>
        <v>343821</v>
      </c>
      <c r="H7" s="21">
        <f t="shared" si="0"/>
        <v>0</v>
      </c>
      <c r="I7" s="21">
        <f t="shared" si="0"/>
        <v>1601.4</v>
      </c>
      <c r="J7" s="55"/>
      <c r="K7" s="48"/>
    </row>
    <row r="8" spans="1:11" ht="222" customHeight="1">
      <c r="A8" s="36"/>
      <c r="B8" s="54"/>
      <c r="C8" s="48"/>
      <c r="D8" s="24">
        <v>2020</v>
      </c>
      <c r="E8" s="21">
        <f>SUM(F8:I8)</f>
        <v>843610.02312000003</v>
      </c>
      <c r="F8" s="21">
        <f t="shared" si="0"/>
        <v>538682.96711999993</v>
      </c>
      <c r="G8" s="21">
        <f t="shared" si="0"/>
        <v>262102.3</v>
      </c>
      <c r="H8" s="21">
        <f t="shared" si="0"/>
        <v>8602.8559999999998</v>
      </c>
      <c r="I8" s="21">
        <f t="shared" si="0"/>
        <v>34221.9</v>
      </c>
      <c r="J8" s="55"/>
      <c r="K8" s="48"/>
    </row>
    <row r="9" spans="1:11" ht="13.5" customHeight="1" outlineLevel="1">
      <c r="A9" s="36"/>
      <c r="B9" s="37" t="s">
        <v>571</v>
      </c>
      <c r="C9" s="48"/>
      <c r="D9" s="24" t="s">
        <v>32</v>
      </c>
      <c r="E9" s="21">
        <f>F9+G9+H9+I9</f>
        <v>918481.35275999992</v>
      </c>
      <c r="F9" s="21">
        <f>SUM(F10:F12)</f>
        <v>512591.05275999993</v>
      </c>
      <c r="G9" s="21">
        <f>SUM(G10:G12)</f>
        <v>405261</v>
      </c>
      <c r="H9" s="21">
        <f>SUM(H10:H12)</f>
        <v>0</v>
      </c>
      <c r="I9" s="21">
        <f>SUM(I10:I12)</f>
        <v>629.30000000000155</v>
      </c>
      <c r="J9" s="66"/>
      <c r="K9" s="48"/>
    </row>
    <row r="10" spans="1:11" ht="13.5" customHeight="1" outlineLevel="1">
      <c r="A10" s="36"/>
      <c r="B10" s="37"/>
      <c r="C10" s="48"/>
      <c r="D10" s="24">
        <v>2018</v>
      </c>
      <c r="E10" s="21">
        <f>SUM(F10:I10)</f>
        <v>162189.55700000003</v>
      </c>
      <c r="F10" s="21">
        <f t="shared" ref="F10:H11" si="1">F6-F14-F18-F22-F26-F30-F34-F38-F42</f>
        <v>128634.95700000002</v>
      </c>
      <c r="G10" s="21">
        <f t="shared" si="1"/>
        <v>33554.6</v>
      </c>
      <c r="H10" s="21">
        <f t="shared" si="1"/>
        <v>0</v>
      </c>
      <c r="I10" s="21">
        <v>0</v>
      </c>
      <c r="J10" s="48"/>
      <c r="K10" s="48"/>
    </row>
    <row r="11" spans="1:11" ht="13.5" customHeight="1" outlineLevel="1">
      <c r="A11" s="36"/>
      <c r="B11" s="37"/>
      <c r="C11" s="48"/>
      <c r="D11" s="24">
        <v>2019</v>
      </c>
      <c r="E11" s="21">
        <f>SUM(F11:I11)</f>
        <v>419702.73609999998</v>
      </c>
      <c r="F11" s="21">
        <f t="shared" si="1"/>
        <v>136861.5361</v>
      </c>
      <c r="G11" s="21">
        <f t="shared" si="1"/>
        <v>282664.8</v>
      </c>
      <c r="H11" s="21">
        <f t="shared" si="1"/>
        <v>0</v>
      </c>
      <c r="I11" s="21">
        <f>I7-I15-I19-I23-I27-I31-I35-I39-I43</f>
        <v>176.40000000000009</v>
      </c>
      <c r="J11" s="48"/>
      <c r="K11" s="48"/>
    </row>
    <row r="12" spans="1:11" ht="13.5" customHeight="1" outlineLevel="1">
      <c r="A12" s="36"/>
      <c r="B12" s="37"/>
      <c r="C12" s="48"/>
      <c r="D12" s="24">
        <v>2020</v>
      </c>
      <c r="E12" s="21">
        <f>SUM(F12:I12)</f>
        <v>336589.05965999991</v>
      </c>
      <c r="F12" s="21">
        <f>F8-F16-F20-F24-F28-F32-F36-F40-F44-F48-F52</f>
        <v>247094.55965999991</v>
      </c>
      <c r="G12" s="21">
        <f t="shared" ref="G12:I12" si="2">G8-G16-G20-G24-G28-G32-G44-G48</f>
        <v>89041.600000000006</v>
      </c>
      <c r="H12" s="21">
        <f t="shared" si="2"/>
        <v>0</v>
      </c>
      <c r="I12" s="21">
        <f t="shared" si="2"/>
        <v>452.90000000000146</v>
      </c>
      <c r="J12" s="48"/>
      <c r="K12" s="48"/>
    </row>
    <row r="13" spans="1:11" ht="13.5" customHeight="1" outlineLevel="1">
      <c r="A13" s="36"/>
      <c r="B13" s="37" t="s">
        <v>102</v>
      </c>
      <c r="C13" s="48"/>
      <c r="D13" s="24" t="s">
        <v>32</v>
      </c>
      <c r="E13" s="21">
        <f>F13+G13+H13+I13</f>
        <v>430388.83105000004</v>
      </c>
      <c r="F13" s="21">
        <f>SUM(F14:F16)</f>
        <v>316718.33105000004</v>
      </c>
      <c r="G13" s="21">
        <f>SUM(G14:G16)</f>
        <v>113670.5</v>
      </c>
      <c r="H13" s="21">
        <f>SUM(H14:H16)</f>
        <v>0</v>
      </c>
      <c r="I13" s="21">
        <f>SUM(I14:I16)</f>
        <v>0</v>
      </c>
      <c r="J13" s="55"/>
      <c r="K13" s="48"/>
    </row>
    <row r="14" spans="1:11" ht="13.5" customHeight="1" outlineLevel="1">
      <c r="A14" s="36"/>
      <c r="B14" s="37"/>
      <c r="C14" s="48"/>
      <c r="D14" s="24">
        <v>2018</v>
      </c>
      <c r="E14" s="21">
        <f>SUM(F14:I14)</f>
        <v>91964.222750000015</v>
      </c>
      <c r="F14" s="21">
        <f>F414+F438+F538+F550+F570+F798</f>
        <v>91964.222750000015</v>
      </c>
      <c r="G14" s="21">
        <f>G414+G438+G538+G550+G570+G798</f>
        <v>0</v>
      </c>
      <c r="H14" s="21">
        <f>H414+H438+H538+H550+H570+H798</f>
        <v>0</v>
      </c>
      <c r="I14" s="21">
        <f>I414+I438+I538+I550+I570+I798</f>
        <v>0</v>
      </c>
      <c r="J14" s="55"/>
      <c r="K14" s="48"/>
    </row>
    <row r="15" spans="1:11" ht="13.5" customHeight="1" outlineLevel="1">
      <c r="A15" s="36"/>
      <c r="B15" s="37"/>
      <c r="C15" s="48"/>
      <c r="D15" s="24">
        <v>2019</v>
      </c>
      <c r="E15" s="21">
        <f>SUM(F15:I15)</f>
        <v>157912.76126</v>
      </c>
      <c r="F15" s="21">
        <f>F415+F439+F539+F551+F571+F799+F311</f>
        <v>96756.561259999988</v>
      </c>
      <c r="G15" s="21">
        <f>G415+G439+G539+G551+G571+G799+G311</f>
        <v>61156.2</v>
      </c>
      <c r="H15" s="21">
        <f>H415+H439+H539+H551+H571+H799</f>
        <v>0</v>
      </c>
      <c r="I15" s="21">
        <f>I415+I439+I539+I551+I571+I799</f>
        <v>0</v>
      </c>
      <c r="J15" s="55"/>
      <c r="K15" s="48"/>
    </row>
    <row r="16" spans="1:11" ht="13.5" customHeight="1" outlineLevel="1">
      <c r="A16" s="36"/>
      <c r="B16" s="37"/>
      <c r="C16" s="48"/>
      <c r="D16" s="24">
        <v>2020</v>
      </c>
      <c r="E16" s="21">
        <f>SUM(F16:I16)</f>
        <v>180511.84704000002</v>
      </c>
      <c r="F16" s="21">
        <f>F312+F332+F416+F552+F572+F800</f>
        <v>127997.54704</v>
      </c>
      <c r="G16" s="21">
        <f>G416+G440+G540+G552+G572+G800+G312</f>
        <v>52514.3</v>
      </c>
      <c r="H16" s="21">
        <f>H416+H440+H540+H552+H572+H800</f>
        <v>0</v>
      </c>
      <c r="I16" s="21">
        <f>I416+I440+I540+I552+I572+I800</f>
        <v>0</v>
      </c>
      <c r="J16" s="55"/>
      <c r="K16" s="48"/>
    </row>
    <row r="17" spans="1:11" ht="13.5" customHeight="1" outlineLevel="1">
      <c r="A17" s="56"/>
      <c r="B17" s="37" t="s">
        <v>278</v>
      </c>
      <c r="C17" s="48"/>
      <c r="D17" s="24" t="s">
        <v>32</v>
      </c>
      <c r="E17" s="21">
        <f>F17+G17+H17+I17</f>
        <v>63037.400240000003</v>
      </c>
      <c r="F17" s="21">
        <f>SUM(F18:F20)</f>
        <v>37693.60024</v>
      </c>
      <c r="G17" s="21">
        <f>SUM(G18:G20)</f>
        <v>0</v>
      </c>
      <c r="H17" s="21">
        <f>SUM(H18:H20)</f>
        <v>0</v>
      </c>
      <c r="I17" s="21">
        <f>SUM(I18:I20)</f>
        <v>25343.8</v>
      </c>
      <c r="J17" s="57"/>
      <c r="K17" s="58"/>
    </row>
    <row r="18" spans="1:11" ht="13.5" customHeight="1" outlineLevel="1">
      <c r="A18" s="56"/>
      <c r="B18" s="37"/>
      <c r="C18" s="48"/>
      <c r="D18" s="24">
        <v>2018</v>
      </c>
      <c r="E18" s="21">
        <f>SUM(F18:I18)</f>
        <v>5437.2000000000007</v>
      </c>
      <c r="F18" s="21">
        <f>F378</f>
        <v>2943.4</v>
      </c>
      <c r="G18" s="21">
        <f>G378</f>
        <v>0</v>
      </c>
      <c r="H18" s="21">
        <f>H378</f>
        <v>0</v>
      </c>
      <c r="I18" s="21">
        <f>I378</f>
        <v>2493.8000000000002</v>
      </c>
      <c r="J18" s="57"/>
      <c r="K18" s="58"/>
    </row>
    <row r="19" spans="1:11" ht="13.5" customHeight="1" outlineLevel="1">
      <c r="A19" s="56"/>
      <c r="B19" s="37"/>
      <c r="C19" s="48"/>
      <c r="D19" s="24">
        <v>2019</v>
      </c>
      <c r="E19" s="21">
        <f>SUM(F19:I19)</f>
        <v>5299.6</v>
      </c>
      <c r="F19" s="21">
        <f>F379</f>
        <v>3874.6000000000004</v>
      </c>
      <c r="G19" s="21">
        <f>G378</f>
        <v>0</v>
      </c>
      <c r="H19" s="21">
        <f>H378</f>
        <v>0</v>
      </c>
      <c r="I19" s="21">
        <f>I379</f>
        <v>1425</v>
      </c>
      <c r="J19" s="57"/>
      <c r="K19" s="58"/>
    </row>
    <row r="20" spans="1:11" ht="13.5" customHeight="1" outlineLevel="1">
      <c r="A20" s="56"/>
      <c r="B20" s="37"/>
      <c r="C20" s="48"/>
      <c r="D20" s="24">
        <v>2020</v>
      </c>
      <c r="E20" s="21">
        <f>SUM(F20:I20)</f>
        <v>52300.60024</v>
      </c>
      <c r="F20" s="21">
        <f>F380</f>
        <v>30875.60024</v>
      </c>
      <c r="G20" s="21">
        <f>G380</f>
        <v>0</v>
      </c>
      <c r="H20" s="21">
        <f>H380</f>
        <v>0</v>
      </c>
      <c r="I20" s="21">
        <f>I380</f>
        <v>21425</v>
      </c>
      <c r="J20" s="57"/>
      <c r="K20" s="58"/>
    </row>
    <row r="21" spans="1:11" ht="13.5" customHeight="1" outlineLevel="1">
      <c r="A21" s="56"/>
      <c r="B21" s="37" t="s">
        <v>119</v>
      </c>
      <c r="C21" s="48"/>
      <c r="D21" s="24" t="s">
        <v>32</v>
      </c>
      <c r="E21" s="21">
        <f>F21+G21+H21+I21</f>
        <v>138087.70000000001</v>
      </c>
      <c r="F21" s="21">
        <f>SUM(F22:F24)</f>
        <v>138087.70000000001</v>
      </c>
      <c r="G21" s="21">
        <f>SUM(G22:G24)</f>
        <v>0</v>
      </c>
      <c r="H21" s="21">
        <f>SUM(H22:H24)</f>
        <v>0</v>
      </c>
      <c r="I21" s="21">
        <f>SUM(I22:I24)</f>
        <v>0</v>
      </c>
      <c r="J21" s="57"/>
      <c r="K21" s="58"/>
    </row>
    <row r="22" spans="1:11" ht="13.5" customHeight="1" outlineLevel="1">
      <c r="A22" s="56"/>
      <c r="B22" s="37"/>
      <c r="C22" s="48"/>
      <c r="D22" s="24">
        <v>2018</v>
      </c>
      <c r="E22" s="21">
        <f>SUM(F22:I22)</f>
        <v>44469.5</v>
      </c>
      <c r="F22" s="21">
        <f>F750</f>
        <v>44469.5</v>
      </c>
      <c r="G22" s="21">
        <f>G750</f>
        <v>0</v>
      </c>
      <c r="H22" s="21">
        <f>H750</f>
        <v>0</v>
      </c>
      <c r="I22" s="21">
        <f>I750</f>
        <v>0</v>
      </c>
      <c r="J22" s="57"/>
      <c r="K22" s="58"/>
    </row>
    <row r="23" spans="1:11" ht="13.5" customHeight="1" outlineLevel="1">
      <c r="A23" s="56"/>
      <c r="B23" s="37"/>
      <c r="C23" s="48"/>
      <c r="D23" s="24">
        <v>2019</v>
      </c>
      <c r="E23" s="21">
        <f>SUM(F23:I23)</f>
        <v>45714.5</v>
      </c>
      <c r="F23" s="21">
        <f>F751</f>
        <v>45714.5</v>
      </c>
      <c r="G23" s="21">
        <f>G750</f>
        <v>0</v>
      </c>
      <c r="H23" s="21">
        <f>H750</f>
        <v>0</v>
      </c>
      <c r="I23" s="21">
        <f>I750</f>
        <v>0</v>
      </c>
      <c r="J23" s="57"/>
      <c r="K23" s="58"/>
    </row>
    <row r="24" spans="1:11" ht="13.5" customHeight="1" outlineLevel="1">
      <c r="A24" s="56"/>
      <c r="B24" s="37"/>
      <c r="C24" s="48"/>
      <c r="D24" s="24">
        <v>2020</v>
      </c>
      <c r="E24" s="21">
        <f>SUM(F24:I24)</f>
        <v>47903.700000000004</v>
      </c>
      <c r="F24" s="21">
        <f>F752</f>
        <v>47903.700000000004</v>
      </c>
      <c r="G24" s="21">
        <f>G752</f>
        <v>0</v>
      </c>
      <c r="H24" s="21">
        <f>H752</f>
        <v>0</v>
      </c>
      <c r="I24" s="21">
        <f>I752</f>
        <v>0</v>
      </c>
      <c r="J24" s="57"/>
      <c r="K24" s="58"/>
    </row>
    <row r="25" spans="1:11" ht="11.25" customHeight="1" outlineLevel="1">
      <c r="A25" s="56"/>
      <c r="B25" s="37" t="s">
        <v>379</v>
      </c>
      <c r="C25" s="48"/>
      <c r="D25" s="24" t="s">
        <v>32</v>
      </c>
      <c r="E25" s="21">
        <f>F25+G25+H25+I25</f>
        <v>0</v>
      </c>
      <c r="F25" s="21">
        <f>SUM(F26:F28)</f>
        <v>0</v>
      </c>
      <c r="G25" s="21">
        <f>SUM(G26:G28)</f>
        <v>0</v>
      </c>
      <c r="H25" s="21">
        <f>SUM(H26:H28)</f>
        <v>0</v>
      </c>
      <c r="I25" s="21">
        <f>SUM(I26:I28)</f>
        <v>0</v>
      </c>
      <c r="J25" s="57"/>
      <c r="K25" s="58"/>
    </row>
    <row r="26" spans="1:11" ht="11.25" customHeight="1" outlineLevel="1">
      <c r="A26" s="56"/>
      <c r="B26" s="37"/>
      <c r="C26" s="48"/>
      <c r="D26" s="24">
        <v>2018</v>
      </c>
      <c r="E26" s="21">
        <f>SUM(F26:I26)</f>
        <v>0</v>
      </c>
      <c r="F26" s="21">
        <v>0</v>
      </c>
      <c r="G26" s="21">
        <v>0</v>
      </c>
      <c r="H26" s="21">
        <v>0</v>
      </c>
      <c r="I26" s="21">
        <v>0</v>
      </c>
      <c r="J26" s="57"/>
      <c r="K26" s="58"/>
    </row>
    <row r="27" spans="1:11" ht="11.25" customHeight="1" outlineLevel="1">
      <c r="A27" s="56"/>
      <c r="B27" s="37"/>
      <c r="C27" s="48"/>
      <c r="D27" s="24">
        <v>2019</v>
      </c>
      <c r="E27" s="21">
        <f>SUM(F27:I27)</f>
        <v>0</v>
      </c>
      <c r="F27" s="21">
        <v>0</v>
      </c>
      <c r="G27" s="21">
        <v>0</v>
      </c>
      <c r="H27" s="21">
        <v>0</v>
      </c>
      <c r="I27" s="21">
        <v>0</v>
      </c>
      <c r="J27" s="57"/>
      <c r="K27" s="58"/>
    </row>
    <row r="28" spans="1:11" ht="11.25" customHeight="1" outlineLevel="1">
      <c r="A28" s="56"/>
      <c r="B28" s="37"/>
      <c r="C28" s="48"/>
      <c r="D28" s="24">
        <v>2020</v>
      </c>
      <c r="E28" s="21">
        <f>SUM(F28:I28)</f>
        <v>0</v>
      </c>
      <c r="F28" s="21">
        <v>0</v>
      </c>
      <c r="G28" s="21">
        <v>0</v>
      </c>
      <c r="H28" s="21">
        <v>0</v>
      </c>
      <c r="I28" s="21">
        <v>0</v>
      </c>
      <c r="J28" s="57"/>
      <c r="K28" s="58"/>
    </row>
    <row r="29" spans="1:11" ht="11.25" customHeight="1" outlineLevel="1">
      <c r="A29" s="36"/>
      <c r="B29" s="37" t="s">
        <v>378</v>
      </c>
      <c r="C29" s="48"/>
      <c r="D29" s="24" t="s">
        <v>32</v>
      </c>
      <c r="E29" s="21">
        <f>F29+G29+H29+I29</f>
        <v>189129.66199999998</v>
      </c>
      <c r="F29" s="21">
        <f>SUM(F30:F32)</f>
        <v>47636.405999999995</v>
      </c>
      <c r="G29" s="21">
        <f>SUM(G30:G32)</f>
        <v>120546.4</v>
      </c>
      <c r="H29" s="21">
        <f>SUM(H30:H32)</f>
        <v>8602.8559999999998</v>
      </c>
      <c r="I29" s="21">
        <f>SUM(I30:I32)</f>
        <v>12344</v>
      </c>
      <c r="J29" s="57"/>
      <c r="K29" s="48"/>
    </row>
    <row r="30" spans="1:11" ht="11.25" customHeight="1" outlineLevel="1">
      <c r="A30" s="36"/>
      <c r="B30" s="37"/>
      <c r="C30" s="48"/>
      <c r="D30" s="24">
        <v>2018</v>
      </c>
      <c r="E30" s="21">
        <f>SUM(F30:I30)</f>
        <v>0</v>
      </c>
      <c r="F30" s="21">
        <f>F122</f>
        <v>0</v>
      </c>
      <c r="G30" s="21">
        <f>G122</f>
        <v>0</v>
      </c>
      <c r="H30" s="21">
        <f>H122</f>
        <v>0</v>
      </c>
      <c r="I30" s="21">
        <v>0</v>
      </c>
      <c r="J30" s="57"/>
      <c r="K30" s="48"/>
    </row>
    <row r="31" spans="1:11" ht="11.25" customHeight="1" outlineLevel="1">
      <c r="A31" s="36"/>
      <c r="B31" s="37"/>
      <c r="C31" s="48"/>
      <c r="D31" s="24">
        <v>2019</v>
      </c>
      <c r="E31" s="21">
        <f>SUM(F31:I31)</f>
        <v>0</v>
      </c>
      <c r="F31" s="21">
        <f t="shared" ref="F31:I32" si="3">F519</f>
        <v>0</v>
      </c>
      <c r="G31" s="21">
        <f t="shared" si="3"/>
        <v>0</v>
      </c>
      <c r="H31" s="21">
        <f t="shared" si="3"/>
        <v>0</v>
      </c>
      <c r="I31" s="21">
        <f t="shared" si="3"/>
        <v>0</v>
      </c>
      <c r="J31" s="57"/>
      <c r="K31" s="48"/>
    </row>
    <row r="32" spans="1:11" ht="11.25" customHeight="1" outlineLevel="1">
      <c r="A32" s="36"/>
      <c r="B32" s="37"/>
      <c r="C32" s="48"/>
      <c r="D32" s="24">
        <v>2020</v>
      </c>
      <c r="E32" s="21">
        <f>SUM(F32:I32)</f>
        <v>189129.66199999998</v>
      </c>
      <c r="F32" s="21">
        <f t="shared" si="3"/>
        <v>47636.405999999995</v>
      </c>
      <c r="G32" s="21">
        <f t="shared" si="3"/>
        <v>120546.4</v>
      </c>
      <c r="H32" s="21">
        <f t="shared" si="3"/>
        <v>8602.8559999999998</v>
      </c>
      <c r="I32" s="21">
        <f t="shared" si="3"/>
        <v>12344</v>
      </c>
      <c r="J32" s="57"/>
      <c r="K32" s="48"/>
    </row>
    <row r="33" spans="1:11" ht="13.5" customHeight="1" outlineLevel="1">
      <c r="A33" s="36"/>
      <c r="B33" s="37" t="s">
        <v>346</v>
      </c>
      <c r="C33" s="48"/>
      <c r="D33" s="24" t="s">
        <v>32</v>
      </c>
      <c r="E33" s="21">
        <f>F33+G33+H33+I33</f>
        <v>0</v>
      </c>
      <c r="F33" s="21">
        <f>SUM(F34:F36)</f>
        <v>0</v>
      </c>
      <c r="G33" s="21">
        <f>SUM(G34:G36)</f>
        <v>0</v>
      </c>
      <c r="H33" s="21">
        <f>SUM(H34:H36)</f>
        <v>0</v>
      </c>
      <c r="I33" s="21">
        <f>SUM(I34:I36)</f>
        <v>0</v>
      </c>
      <c r="J33" s="57"/>
      <c r="K33" s="48"/>
    </row>
    <row r="34" spans="1:11" ht="13.5" customHeight="1" outlineLevel="1">
      <c r="A34" s="36"/>
      <c r="B34" s="37"/>
      <c r="C34" s="48"/>
      <c r="D34" s="24">
        <v>2018</v>
      </c>
      <c r="E34" s="21">
        <f>SUM(F34:I34)</f>
        <v>0</v>
      </c>
      <c r="F34" s="21">
        <f>F130</f>
        <v>0</v>
      </c>
      <c r="G34" s="21">
        <f>G130</f>
        <v>0</v>
      </c>
      <c r="H34" s="21">
        <f>H130</f>
        <v>0</v>
      </c>
      <c r="I34" s="21">
        <f>I130</f>
        <v>0</v>
      </c>
      <c r="J34" s="57"/>
      <c r="K34" s="48"/>
    </row>
    <row r="35" spans="1:11" ht="13.5" customHeight="1" outlineLevel="1">
      <c r="A35" s="36"/>
      <c r="B35" s="37"/>
      <c r="C35" s="48"/>
      <c r="D35" s="24">
        <v>2019</v>
      </c>
      <c r="E35" s="21">
        <f>SUM(F35:I35)</f>
        <v>0</v>
      </c>
      <c r="F35" s="21">
        <f t="shared" ref="F35:I36" si="4">F132</f>
        <v>0</v>
      </c>
      <c r="G35" s="21">
        <f t="shared" si="4"/>
        <v>0</v>
      </c>
      <c r="H35" s="21">
        <f t="shared" si="4"/>
        <v>0</v>
      </c>
      <c r="I35" s="21">
        <f t="shared" si="4"/>
        <v>0</v>
      </c>
      <c r="J35" s="57"/>
      <c r="K35" s="48"/>
    </row>
    <row r="36" spans="1:11" ht="13.5" customHeight="1" outlineLevel="1">
      <c r="A36" s="36"/>
      <c r="B36" s="37"/>
      <c r="C36" s="48"/>
      <c r="D36" s="24">
        <v>2020</v>
      </c>
      <c r="E36" s="21">
        <f>SUM(F36:I36)</f>
        <v>0</v>
      </c>
      <c r="F36" s="21">
        <f t="shared" si="4"/>
        <v>0</v>
      </c>
      <c r="G36" s="21">
        <f t="shared" si="4"/>
        <v>0</v>
      </c>
      <c r="H36" s="21">
        <f t="shared" si="4"/>
        <v>0</v>
      </c>
      <c r="I36" s="21">
        <f t="shared" si="4"/>
        <v>0</v>
      </c>
      <c r="J36" s="57"/>
      <c r="K36" s="48"/>
    </row>
    <row r="37" spans="1:11" ht="11.25" customHeight="1" outlineLevel="1">
      <c r="A37" s="36"/>
      <c r="B37" s="37" t="s">
        <v>316</v>
      </c>
      <c r="C37" s="48"/>
      <c r="D37" s="24" t="s">
        <v>32</v>
      </c>
      <c r="E37" s="21">
        <f>F37+G37+H37+I37</f>
        <v>0</v>
      </c>
      <c r="F37" s="21">
        <f>SUM(F38:F40)</f>
        <v>0</v>
      </c>
      <c r="G37" s="21">
        <f>SUM(G38:G40)</f>
        <v>0</v>
      </c>
      <c r="H37" s="21">
        <f>SUM(H38:H40)</f>
        <v>0</v>
      </c>
      <c r="I37" s="21">
        <f>SUM(I38:I40)</f>
        <v>0</v>
      </c>
      <c r="J37" s="57"/>
      <c r="K37" s="48"/>
    </row>
    <row r="38" spans="1:11" ht="11.25" customHeight="1" outlineLevel="1">
      <c r="A38" s="36"/>
      <c r="B38" s="37"/>
      <c r="C38" s="48"/>
      <c r="D38" s="24">
        <v>2018</v>
      </c>
      <c r="E38" s="21">
        <f>SUM(F38:I38)</f>
        <v>0</v>
      </c>
      <c r="F38" s="21">
        <f>F58</f>
        <v>0</v>
      </c>
      <c r="G38" s="21">
        <f>G58</f>
        <v>0</v>
      </c>
      <c r="H38" s="21">
        <f>H58</f>
        <v>0</v>
      </c>
      <c r="I38" s="21">
        <f>I58</f>
        <v>0</v>
      </c>
      <c r="J38" s="57"/>
      <c r="K38" s="48"/>
    </row>
    <row r="39" spans="1:11" ht="11.25" customHeight="1" outlineLevel="1">
      <c r="A39" s="36"/>
      <c r="B39" s="37"/>
      <c r="C39" s="48"/>
      <c r="D39" s="24">
        <v>2019</v>
      </c>
      <c r="E39" s="21">
        <f>SUM(F39:I39)</f>
        <v>0</v>
      </c>
      <c r="F39" s="21">
        <f>F59</f>
        <v>0</v>
      </c>
      <c r="G39" s="21">
        <f t="shared" ref="G39:I40" si="5">G60</f>
        <v>0</v>
      </c>
      <c r="H39" s="21">
        <f t="shared" si="5"/>
        <v>0</v>
      </c>
      <c r="I39" s="21">
        <f t="shared" si="5"/>
        <v>0</v>
      </c>
      <c r="J39" s="57"/>
      <c r="K39" s="48"/>
    </row>
    <row r="40" spans="1:11" ht="11.25" customHeight="1" outlineLevel="1">
      <c r="A40" s="36"/>
      <c r="B40" s="37"/>
      <c r="C40" s="48"/>
      <c r="D40" s="24">
        <v>2020</v>
      </c>
      <c r="E40" s="21">
        <f>SUM(F40:I40)</f>
        <v>0</v>
      </c>
      <c r="F40" s="21">
        <v>0</v>
      </c>
      <c r="G40" s="21">
        <f t="shared" si="5"/>
        <v>0</v>
      </c>
      <c r="H40" s="21">
        <f t="shared" si="5"/>
        <v>0</v>
      </c>
      <c r="I40" s="21">
        <f t="shared" si="5"/>
        <v>0</v>
      </c>
      <c r="J40" s="57"/>
      <c r="K40" s="48"/>
    </row>
    <row r="41" spans="1:11" ht="13.5" customHeight="1" outlineLevel="1">
      <c r="A41" s="36"/>
      <c r="B41" s="37" t="s">
        <v>617</v>
      </c>
      <c r="C41" s="48"/>
      <c r="D41" s="24" t="s">
        <v>32</v>
      </c>
      <c r="E41" s="21">
        <f>F41+G41+H41+I41</f>
        <v>517.96</v>
      </c>
      <c r="F41" s="21">
        <f>SUM(F42:F44)</f>
        <v>517.96</v>
      </c>
      <c r="G41" s="21">
        <f>SUM(G42:G44)</f>
        <v>0</v>
      </c>
      <c r="H41" s="21">
        <f>SUM(H42:H44)</f>
        <v>0</v>
      </c>
      <c r="I41" s="21">
        <f>SUM(I42:I44)</f>
        <v>0</v>
      </c>
      <c r="J41" s="57"/>
      <c r="K41" s="48"/>
    </row>
    <row r="42" spans="1:11" ht="13.5" customHeight="1" outlineLevel="1">
      <c r="A42" s="36"/>
      <c r="B42" s="37"/>
      <c r="C42" s="48"/>
      <c r="D42" s="24">
        <v>2018</v>
      </c>
      <c r="E42" s="21">
        <f t="shared" ref="E42:E60" si="6">SUM(F42:I42)</f>
        <v>0</v>
      </c>
      <c r="F42" s="21">
        <f>F62</f>
        <v>0</v>
      </c>
      <c r="G42" s="21">
        <f>G62</f>
        <v>0</v>
      </c>
      <c r="H42" s="21">
        <f>H62</f>
        <v>0</v>
      </c>
      <c r="I42" s="21">
        <f>I62</f>
        <v>0</v>
      </c>
      <c r="J42" s="57"/>
      <c r="K42" s="48"/>
    </row>
    <row r="43" spans="1:11" ht="13.5" customHeight="1" outlineLevel="1">
      <c r="A43" s="36"/>
      <c r="B43" s="37"/>
      <c r="C43" s="48"/>
      <c r="D43" s="24">
        <v>2019</v>
      </c>
      <c r="E43" s="21">
        <f t="shared" si="6"/>
        <v>255</v>
      </c>
      <c r="F43" s="21">
        <v>255</v>
      </c>
      <c r="G43" s="21">
        <f>G64</f>
        <v>0</v>
      </c>
      <c r="H43" s="21">
        <f>H64</f>
        <v>0</v>
      </c>
      <c r="I43" s="21">
        <f>I64</f>
        <v>0</v>
      </c>
      <c r="J43" s="57"/>
      <c r="K43" s="48"/>
    </row>
    <row r="44" spans="1:11" ht="13.5" customHeight="1" outlineLevel="1">
      <c r="A44" s="36"/>
      <c r="B44" s="37"/>
      <c r="C44" s="48"/>
      <c r="D44" s="24">
        <v>2020</v>
      </c>
      <c r="E44" s="21">
        <f>SUM(F44:I44)</f>
        <v>262.95999999999998</v>
      </c>
      <c r="F44" s="21">
        <f>F232</f>
        <v>262.95999999999998</v>
      </c>
      <c r="G44" s="21">
        <v>0</v>
      </c>
      <c r="H44" s="21">
        <v>0</v>
      </c>
      <c r="I44" s="21">
        <v>0</v>
      </c>
      <c r="J44" s="57"/>
      <c r="K44" s="48"/>
    </row>
    <row r="45" spans="1:11" ht="13.5" customHeight="1" outlineLevel="1">
      <c r="A45" s="36"/>
      <c r="B45" s="37" t="s">
        <v>613</v>
      </c>
      <c r="C45" s="48"/>
      <c r="D45" s="24" t="s">
        <v>32</v>
      </c>
      <c r="E45" s="21">
        <f>F45+G45+H45+I45</f>
        <v>35412.194179999999</v>
      </c>
      <c r="F45" s="21">
        <f>SUM(F46:F48)</f>
        <v>35412.194179999999</v>
      </c>
      <c r="G45" s="21">
        <f>SUM(G46:G48)</f>
        <v>0</v>
      </c>
      <c r="H45" s="21">
        <f>SUM(H46:H48)</f>
        <v>0</v>
      </c>
      <c r="I45" s="21">
        <f>SUM(I46:I48)</f>
        <v>0</v>
      </c>
      <c r="J45" s="57"/>
      <c r="K45" s="48"/>
    </row>
    <row r="46" spans="1:11" ht="13.5" customHeight="1" outlineLevel="1">
      <c r="A46" s="36"/>
      <c r="B46" s="37"/>
      <c r="C46" s="48"/>
      <c r="D46" s="24">
        <v>2018</v>
      </c>
      <c r="E46" s="21">
        <f t="shared" ref="E46:E47" si="7">SUM(F46:I46)</f>
        <v>0</v>
      </c>
      <c r="F46" s="21">
        <f>F66</f>
        <v>0</v>
      </c>
      <c r="G46" s="21">
        <f>G66</f>
        <v>0</v>
      </c>
      <c r="H46" s="21">
        <f>H66</f>
        <v>0</v>
      </c>
      <c r="I46" s="21">
        <f>I66</f>
        <v>0</v>
      </c>
      <c r="J46" s="57"/>
      <c r="K46" s="48"/>
    </row>
    <row r="47" spans="1:11" ht="13.5" customHeight="1" outlineLevel="1">
      <c r="A47" s="36"/>
      <c r="B47" s="37"/>
      <c r="C47" s="48"/>
      <c r="D47" s="24">
        <v>2019</v>
      </c>
      <c r="E47" s="21">
        <f t="shared" si="7"/>
        <v>0</v>
      </c>
      <c r="F47" s="21">
        <v>0</v>
      </c>
      <c r="G47" s="21">
        <f>G68</f>
        <v>0</v>
      </c>
      <c r="H47" s="21">
        <f>H68</f>
        <v>0</v>
      </c>
      <c r="I47" s="21">
        <f>I68</f>
        <v>0</v>
      </c>
      <c r="J47" s="57"/>
      <c r="K47" s="48"/>
    </row>
    <row r="48" spans="1:11" ht="13.5" customHeight="1" outlineLevel="1">
      <c r="A48" s="36"/>
      <c r="B48" s="37"/>
      <c r="C48" s="48"/>
      <c r="D48" s="24">
        <v>2020</v>
      </c>
      <c r="E48" s="21">
        <f>SUM(F48:I48)</f>
        <v>35412.194179999999</v>
      </c>
      <c r="F48" s="19">
        <v>35412.194179999999</v>
      </c>
      <c r="G48" s="21">
        <v>0</v>
      </c>
      <c r="H48" s="21">
        <v>0</v>
      </c>
      <c r="I48" s="21">
        <v>0</v>
      </c>
      <c r="J48" s="57"/>
      <c r="K48" s="48"/>
    </row>
    <row r="49" spans="1:11" ht="13.5" customHeight="1" outlineLevel="1">
      <c r="A49" s="36"/>
      <c r="B49" s="37" t="s">
        <v>623</v>
      </c>
      <c r="C49" s="48"/>
      <c r="D49" s="24" t="s">
        <v>32</v>
      </c>
      <c r="E49" s="21">
        <f>F49+G49+H49+I49</f>
        <v>1500</v>
      </c>
      <c r="F49" s="21">
        <f>SUM(F50:F52)</f>
        <v>1500</v>
      </c>
      <c r="G49" s="21">
        <f>SUM(G50:G52)</f>
        <v>0</v>
      </c>
      <c r="H49" s="21">
        <f>SUM(H50:H52)</f>
        <v>0</v>
      </c>
      <c r="I49" s="21">
        <f>SUM(I50:I52)</f>
        <v>0</v>
      </c>
      <c r="J49" s="57"/>
      <c r="K49" s="48"/>
    </row>
    <row r="50" spans="1:11" ht="13.5" customHeight="1" outlineLevel="1">
      <c r="A50" s="36"/>
      <c r="B50" s="37"/>
      <c r="C50" s="48"/>
      <c r="D50" s="24">
        <v>2018</v>
      </c>
      <c r="E50" s="21">
        <f t="shared" ref="E50:E51" si="8">SUM(F50:I50)</f>
        <v>0</v>
      </c>
      <c r="F50" s="21">
        <v>0</v>
      </c>
      <c r="G50" s="21">
        <f>G70</f>
        <v>0</v>
      </c>
      <c r="H50" s="21">
        <f>H70</f>
        <v>0</v>
      </c>
      <c r="I50" s="21">
        <f>I70</f>
        <v>0</v>
      </c>
      <c r="J50" s="57"/>
      <c r="K50" s="48"/>
    </row>
    <row r="51" spans="1:11" ht="13.5" customHeight="1" outlineLevel="1">
      <c r="A51" s="36"/>
      <c r="B51" s="37"/>
      <c r="C51" s="48"/>
      <c r="D51" s="24">
        <v>2019</v>
      </c>
      <c r="E51" s="21">
        <f t="shared" si="8"/>
        <v>0</v>
      </c>
      <c r="F51" s="21">
        <v>0</v>
      </c>
      <c r="G51" s="21">
        <f>G72</f>
        <v>0</v>
      </c>
      <c r="H51" s="21">
        <f>H72</f>
        <v>0</v>
      </c>
      <c r="I51" s="21">
        <f>I72</f>
        <v>0</v>
      </c>
      <c r="J51" s="57"/>
      <c r="K51" s="48"/>
    </row>
    <row r="52" spans="1:11" ht="13.5" customHeight="1" outlineLevel="1">
      <c r="A52" s="36"/>
      <c r="B52" s="37"/>
      <c r="C52" s="48"/>
      <c r="D52" s="24">
        <v>2020</v>
      </c>
      <c r="E52" s="21">
        <v>1500</v>
      </c>
      <c r="F52" s="21">
        <v>1500</v>
      </c>
      <c r="G52" s="21">
        <v>0</v>
      </c>
      <c r="H52" s="21">
        <v>0</v>
      </c>
      <c r="I52" s="21">
        <v>0</v>
      </c>
      <c r="J52" s="57"/>
      <c r="K52" s="48"/>
    </row>
    <row r="53" spans="1:11" ht="15.75" customHeight="1">
      <c r="A53" s="36" t="s">
        <v>101</v>
      </c>
      <c r="B53" s="54" t="s">
        <v>100</v>
      </c>
      <c r="C53" s="48" t="s">
        <v>113</v>
      </c>
      <c r="D53" s="24" t="s">
        <v>32</v>
      </c>
      <c r="E53" s="21">
        <f t="shared" si="6"/>
        <v>108726.7</v>
      </c>
      <c r="F53" s="21">
        <f>SUM(F54:F56)</f>
        <v>108726.7</v>
      </c>
      <c r="G53" s="21">
        <f>SUM(G54:G56)</f>
        <v>0</v>
      </c>
      <c r="H53" s="21">
        <f>SUM(H54:H56)</f>
        <v>0</v>
      </c>
      <c r="I53" s="21">
        <f>SUM(I54:I56)</f>
        <v>0</v>
      </c>
      <c r="J53" s="57"/>
      <c r="K53" s="48" t="s">
        <v>624</v>
      </c>
    </row>
    <row r="54" spans="1:11" ht="15.75" customHeight="1">
      <c r="A54" s="36"/>
      <c r="B54" s="54"/>
      <c r="C54" s="48"/>
      <c r="D54" s="24">
        <v>2018</v>
      </c>
      <c r="E54" s="21">
        <f t="shared" si="6"/>
        <v>4057</v>
      </c>
      <c r="F54" s="21">
        <f t="shared" ref="F54:I56" si="9">F58+F70+F98+F122+F130</f>
        <v>4057</v>
      </c>
      <c r="G54" s="21">
        <f t="shared" si="9"/>
        <v>0</v>
      </c>
      <c r="H54" s="21">
        <f t="shared" si="9"/>
        <v>0</v>
      </c>
      <c r="I54" s="21">
        <f t="shared" si="9"/>
        <v>0</v>
      </c>
      <c r="J54" s="57"/>
      <c r="K54" s="48"/>
    </row>
    <row r="55" spans="1:11" ht="15.75" customHeight="1">
      <c r="A55" s="36"/>
      <c r="B55" s="54"/>
      <c r="C55" s="48"/>
      <c r="D55" s="24">
        <v>2019</v>
      </c>
      <c r="E55" s="21">
        <f t="shared" si="6"/>
        <v>2304</v>
      </c>
      <c r="F55" s="21">
        <v>2304</v>
      </c>
      <c r="G55" s="21">
        <f t="shared" si="9"/>
        <v>0</v>
      </c>
      <c r="H55" s="21">
        <f t="shared" si="9"/>
        <v>0</v>
      </c>
      <c r="I55" s="21">
        <f t="shared" si="9"/>
        <v>0</v>
      </c>
      <c r="J55" s="57"/>
      <c r="K55" s="48"/>
    </row>
    <row r="56" spans="1:11" ht="48" customHeight="1">
      <c r="A56" s="36"/>
      <c r="B56" s="54"/>
      <c r="C56" s="48"/>
      <c r="D56" s="24">
        <v>2020</v>
      </c>
      <c r="E56" s="21">
        <f t="shared" si="6"/>
        <v>102365.7</v>
      </c>
      <c r="F56" s="21">
        <f t="shared" si="9"/>
        <v>102365.7</v>
      </c>
      <c r="G56" s="21">
        <f t="shared" si="9"/>
        <v>0</v>
      </c>
      <c r="H56" s="21">
        <f t="shared" si="9"/>
        <v>0</v>
      </c>
      <c r="I56" s="21">
        <f t="shared" si="9"/>
        <v>0</v>
      </c>
      <c r="J56" s="57"/>
      <c r="K56" s="48"/>
    </row>
    <row r="57" spans="1:11" ht="14.25" customHeight="1" outlineLevel="1">
      <c r="A57" s="36" t="s">
        <v>99</v>
      </c>
      <c r="B57" s="65" t="s">
        <v>98</v>
      </c>
      <c r="C57" s="36" t="s">
        <v>113</v>
      </c>
      <c r="D57" s="24" t="s">
        <v>32</v>
      </c>
      <c r="E57" s="21">
        <f t="shared" si="6"/>
        <v>100000</v>
      </c>
      <c r="F57" s="21">
        <f>SUM(F58:F60)</f>
        <v>100000</v>
      </c>
      <c r="G57" s="21">
        <f>SUM(G58:G60)</f>
        <v>0</v>
      </c>
      <c r="H57" s="21">
        <f>SUM(H58:H60)</f>
        <v>0</v>
      </c>
      <c r="I57" s="21">
        <f>SUM(I58:I60)</f>
        <v>0</v>
      </c>
      <c r="J57" s="37" t="s">
        <v>567</v>
      </c>
      <c r="K57" s="29" t="s">
        <v>571</v>
      </c>
    </row>
    <row r="58" spans="1:11" ht="14.25" customHeight="1" outlineLevel="1">
      <c r="A58" s="36"/>
      <c r="B58" s="65"/>
      <c r="C58" s="36"/>
      <c r="D58" s="24">
        <v>2018</v>
      </c>
      <c r="E58" s="21">
        <f t="shared" si="6"/>
        <v>0</v>
      </c>
      <c r="F58" s="21">
        <f>F62+F66</f>
        <v>0</v>
      </c>
      <c r="G58" s="21">
        <f>G66</f>
        <v>0</v>
      </c>
      <c r="H58" s="21">
        <f>H66</f>
        <v>0</v>
      </c>
      <c r="I58" s="21">
        <f>I66</f>
        <v>0</v>
      </c>
      <c r="J58" s="37"/>
      <c r="K58" s="29"/>
    </row>
    <row r="59" spans="1:11" ht="14.25" customHeight="1" outlineLevel="1">
      <c r="A59" s="36"/>
      <c r="B59" s="65"/>
      <c r="C59" s="36"/>
      <c r="D59" s="24">
        <v>2019</v>
      </c>
      <c r="E59" s="21">
        <f t="shared" si="6"/>
        <v>0</v>
      </c>
      <c r="F59" s="21">
        <f>F63+F67</f>
        <v>0</v>
      </c>
      <c r="G59" s="21">
        <f t="shared" ref="G59:I60" si="10">G68</f>
        <v>0</v>
      </c>
      <c r="H59" s="21">
        <f t="shared" si="10"/>
        <v>0</v>
      </c>
      <c r="I59" s="21">
        <f t="shared" si="10"/>
        <v>0</v>
      </c>
      <c r="J59" s="37"/>
      <c r="K59" s="29"/>
    </row>
    <row r="60" spans="1:11" ht="14.25" customHeight="1" outlineLevel="1">
      <c r="A60" s="36"/>
      <c r="B60" s="65"/>
      <c r="C60" s="36"/>
      <c r="D60" s="24">
        <v>2020</v>
      </c>
      <c r="E60" s="21">
        <f t="shared" si="6"/>
        <v>100000</v>
      </c>
      <c r="F60" s="21">
        <f>F64+F68</f>
        <v>100000</v>
      </c>
      <c r="G60" s="21">
        <f t="shared" si="10"/>
        <v>0</v>
      </c>
      <c r="H60" s="21">
        <f t="shared" si="10"/>
        <v>0</v>
      </c>
      <c r="I60" s="21">
        <f t="shared" si="10"/>
        <v>0</v>
      </c>
      <c r="J60" s="37"/>
      <c r="K60" s="29"/>
    </row>
    <row r="61" spans="1:11" ht="14.25" customHeight="1" outlineLevel="2">
      <c r="A61" s="36" t="s">
        <v>97</v>
      </c>
      <c r="B61" s="37" t="s">
        <v>96</v>
      </c>
      <c r="C61" s="48" t="s">
        <v>113</v>
      </c>
      <c r="D61" s="24" t="s">
        <v>32</v>
      </c>
      <c r="E61" s="21">
        <f t="shared" ref="E61:E70" si="11">SUM(F61:I61)</f>
        <v>100000</v>
      </c>
      <c r="F61" s="21">
        <f>SUM(F62:F64)</f>
        <v>100000</v>
      </c>
      <c r="G61" s="21">
        <f>SUM(G62:G64)</f>
        <v>0</v>
      </c>
      <c r="H61" s="21">
        <f>SUM(H62:H64)</f>
        <v>0</v>
      </c>
      <c r="I61" s="21">
        <f>SUM(I62:I64)</f>
        <v>0</v>
      </c>
      <c r="J61" s="37" t="s">
        <v>437</v>
      </c>
      <c r="K61" s="29" t="s">
        <v>571</v>
      </c>
    </row>
    <row r="62" spans="1:11" ht="14.25" customHeight="1" outlineLevel="2">
      <c r="A62" s="36"/>
      <c r="B62" s="37"/>
      <c r="C62" s="48"/>
      <c r="D62" s="24">
        <v>2018</v>
      </c>
      <c r="E62" s="21">
        <f t="shared" si="11"/>
        <v>0</v>
      </c>
      <c r="F62" s="21">
        <v>0</v>
      </c>
      <c r="G62" s="21">
        <v>0</v>
      </c>
      <c r="H62" s="21">
        <v>0</v>
      </c>
      <c r="I62" s="21">
        <v>0</v>
      </c>
      <c r="J62" s="37"/>
      <c r="K62" s="29"/>
    </row>
    <row r="63" spans="1:11" ht="14.25" customHeight="1" outlineLevel="2">
      <c r="A63" s="36"/>
      <c r="B63" s="37"/>
      <c r="C63" s="48"/>
      <c r="D63" s="24">
        <v>2019</v>
      </c>
      <c r="E63" s="21">
        <f t="shared" si="11"/>
        <v>0</v>
      </c>
      <c r="F63" s="21">
        <v>0</v>
      </c>
      <c r="G63" s="21">
        <v>0</v>
      </c>
      <c r="H63" s="21">
        <v>0</v>
      </c>
      <c r="I63" s="21">
        <v>0</v>
      </c>
      <c r="J63" s="37"/>
      <c r="K63" s="29"/>
    </row>
    <row r="64" spans="1:11" ht="14.25" customHeight="1" outlineLevel="2">
      <c r="A64" s="36"/>
      <c r="B64" s="37"/>
      <c r="C64" s="48"/>
      <c r="D64" s="24">
        <v>2020</v>
      </c>
      <c r="E64" s="21">
        <f t="shared" si="11"/>
        <v>100000</v>
      </c>
      <c r="F64" s="21">
        <v>100000</v>
      </c>
      <c r="G64" s="21">
        <v>0</v>
      </c>
      <c r="H64" s="21">
        <v>0</v>
      </c>
      <c r="I64" s="21">
        <v>0</v>
      </c>
      <c r="J64" s="37"/>
      <c r="K64" s="29"/>
    </row>
    <row r="65" spans="1:11" ht="13.5" customHeight="1" outlineLevel="2">
      <c r="A65" s="36" t="s">
        <v>95</v>
      </c>
      <c r="B65" s="37" t="s">
        <v>94</v>
      </c>
      <c r="C65" s="48" t="s">
        <v>113</v>
      </c>
      <c r="D65" s="24" t="s">
        <v>32</v>
      </c>
      <c r="E65" s="21">
        <f t="shared" si="11"/>
        <v>0</v>
      </c>
      <c r="F65" s="21">
        <f>SUM(F66:F68)</f>
        <v>0</v>
      </c>
      <c r="G65" s="21">
        <f>SUM(G66:G68)</f>
        <v>0</v>
      </c>
      <c r="H65" s="21">
        <f>SUM(H66:H68)</f>
        <v>0</v>
      </c>
      <c r="I65" s="21">
        <f>SUM(I66:I68)</f>
        <v>0</v>
      </c>
      <c r="J65" s="37" t="s">
        <v>392</v>
      </c>
      <c r="K65" s="29" t="s">
        <v>571</v>
      </c>
    </row>
    <row r="66" spans="1:11" ht="13.5" customHeight="1" outlineLevel="2">
      <c r="A66" s="36"/>
      <c r="B66" s="37"/>
      <c r="C66" s="48"/>
      <c r="D66" s="24">
        <v>2018</v>
      </c>
      <c r="E66" s="21">
        <f t="shared" si="11"/>
        <v>0</v>
      </c>
      <c r="F66" s="21">
        <v>0</v>
      </c>
      <c r="G66" s="21">
        <v>0</v>
      </c>
      <c r="H66" s="21">
        <v>0</v>
      </c>
      <c r="I66" s="21">
        <v>0</v>
      </c>
      <c r="J66" s="37"/>
      <c r="K66" s="29"/>
    </row>
    <row r="67" spans="1:11" ht="13.5" customHeight="1" outlineLevel="2">
      <c r="A67" s="36"/>
      <c r="B67" s="37"/>
      <c r="C67" s="48"/>
      <c r="D67" s="24">
        <v>2019</v>
      </c>
      <c r="E67" s="21">
        <f t="shared" si="11"/>
        <v>0</v>
      </c>
      <c r="F67" s="21">
        <v>0</v>
      </c>
      <c r="G67" s="21">
        <v>0</v>
      </c>
      <c r="H67" s="21">
        <v>0</v>
      </c>
      <c r="I67" s="21">
        <v>0</v>
      </c>
      <c r="J67" s="37"/>
      <c r="K67" s="29"/>
    </row>
    <row r="68" spans="1:11" ht="13.5" customHeight="1" outlineLevel="2">
      <c r="A68" s="36"/>
      <c r="B68" s="37"/>
      <c r="C68" s="48"/>
      <c r="D68" s="24">
        <v>2020</v>
      </c>
      <c r="E68" s="21">
        <f t="shared" si="11"/>
        <v>0</v>
      </c>
      <c r="F68" s="21">
        <v>0</v>
      </c>
      <c r="G68" s="21">
        <v>0</v>
      </c>
      <c r="H68" s="21">
        <v>0</v>
      </c>
      <c r="I68" s="21">
        <v>0</v>
      </c>
      <c r="J68" s="37"/>
      <c r="K68" s="29"/>
    </row>
    <row r="69" spans="1:11" ht="15" customHeight="1" outlineLevel="1">
      <c r="A69" s="36" t="s">
        <v>10</v>
      </c>
      <c r="B69" s="65" t="s">
        <v>377</v>
      </c>
      <c r="C69" s="36" t="s">
        <v>113</v>
      </c>
      <c r="D69" s="24" t="s">
        <v>32</v>
      </c>
      <c r="E69" s="21">
        <f t="shared" si="11"/>
        <v>2000</v>
      </c>
      <c r="F69" s="21">
        <f>SUM(F70:F72)</f>
        <v>2000</v>
      </c>
      <c r="G69" s="21">
        <f>SUM(G70:G72)</f>
        <v>0</v>
      </c>
      <c r="H69" s="21">
        <f>SUM(H70:H72)</f>
        <v>0</v>
      </c>
      <c r="I69" s="21">
        <f>SUM(I70:I72)</f>
        <v>0</v>
      </c>
      <c r="J69" s="37" t="s">
        <v>568</v>
      </c>
      <c r="K69" s="29" t="s">
        <v>579</v>
      </c>
    </row>
    <row r="70" spans="1:11" ht="15" customHeight="1" outlineLevel="1">
      <c r="A70" s="36"/>
      <c r="B70" s="65"/>
      <c r="C70" s="36"/>
      <c r="D70" s="24">
        <v>2018</v>
      </c>
      <c r="E70" s="21">
        <f t="shared" si="11"/>
        <v>2000</v>
      </c>
      <c r="F70" s="21">
        <f>F74+F78+F82+F86+F90+F94</f>
        <v>2000</v>
      </c>
      <c r="G70" s="21">
        <f>G74+G78+G82+G86+G90+G94</f>
        <v>0</v>
      </c>
      <c r="H70" s="21">
        <f>H74+H78+H82+H86+H90+H94</f>
        <v>0</v>
      </c>
      <c r="I70" s="21">
        <f>I74+I78+I82+I86+I90+I94</f>
        <v>0</v>
      </c>
      <c r="J70" s="37"/>
      <c r="K70" s="29"/>
    </row>
    <row r="71" spans="1:11" ht="13.5" customHeight="1" outlineLevel="1">
      <c r="A71" s="36"/>
      <c r="B71" s="65"/>
      <c r="C71" s="36"/>
      <c r="D71" s="24">
        <v>2019</v>
      </c>
      <c r="E71" s="21">
        <f>SUM(F71:I71)</f>
        <v>0</v>
      </c>
      <c r="F71" s="21">
        <f t="shared" ref="F71:I72" si="12">F75+F79+F83+F87+F91+F95</f>
        <v>0</v>
      </c>
      <c r="G71" s="21">
        <f t="shared" si="12"/>
        <v>0</v>
      </c>
      <c r="H71" s="21">
        <f t="shared" si="12"/>
        <v>0</v>
      </c>
      <c r="I71" s="21">
        <f t="shared" si="12"/>
        <v>0</v>
      </c>
      <c r="J71" s="37"/>
      <c r="K71" s="29"/>
    </row>
    <row r="72" spans="1:11" ht="15" customHeight="1" outlineLevel="1">
      <c r="A72" s="36"/>
      <c r="B72" s="65"/>
      <c r="C72" s="36"/>
      <c r="D72" s="24">
        <v>2020</v>
      </c>
      <c r="E72" s="21">
        <f>SUM(F72:I72)</f>
        <v>0</v>
      </c>
      <c r="F72" s="21">
        <f t="shared" si="12"/>
        <v>0</v>
      </c>
      <c r="G72" s="21">
        <f t="shared" si="12"/>
        <v>0</v>
      </c>
      <c r="H72" s="21">
        <f t="shared" si="12"/>
        <v>0</v>
      </c>
      <c r="I72" s="21">
        <f t="shared" si="12"/>
        <v>0</v>
      </c>
      <c r="J72" s="37"/>
      <c r="K72" s="29"/>
    </row>
    <row r="73" spans="1:11" ht="14.25" customHeight="1" outlineLevel="2">
      <c r="A73" s="36" t="s">
        <v>376</v>
      </c>
      <c r="B73" s="65" t="s">
        <v>375</v>
      </c>
      <c r="C73" s="36" t="s">
        <v>113</v>
      </c>
      <c r="D73" s="24" t="s">
        <v>32</v>
      </c>
      <c r="E73" s="21">
        <f t="shared" ref="E73:E92" si="13">SUM(F73:I73)</f>
        <v>0</v>
      </c>
      <c r="F73" s="21">
        <f>SUM(F74:F76)</f>
        <v>0</v>
      </c>
      <c r="G73" s="21">
        <f>SUM(G74:G76)</f>
        <v>0</v>
      </c>
      <c r="H73" s="21">
        <f>SUM(H74:H76)</f>
        <v>0</v>
      </c>
      <c r="I73" s="21">
        <f>SUM(I74:I76)</f>
        <v>0</v>
      </c>
      <c r="J73" s="37" t="s">
        <v>374</v>
      </c>
      <c r="K73" s="29" t="s">
        <v>576</v>
      </c>
    </row>
    <row r="74" spans="1:11" ht="14.25" customHeight="1" outlineLevel="2">
      <c r="A74" s="36"/>
      <c r="B74" s="65"/>
      <c r="C74" s="36"/>
      <c r="D74" s="24">
        <v>2018</v>
      </c>
      <c r="E74" s="21">
        <f t="shared" si="13"/>
        <v>0</v>
      </c>
      <c r="F74" s="21">
        <v>0</v>
      </c>
      <c r="G74" s="21">
        <v>0</v>
      </c>
      <c r="H74" s="21">
        <v>0</v>
      </c>
      <c r="I74" s="21">
        <v>0</v>
      </c>
      <c r="J74" s="37"/>
      <c r="K74" s="29"/>
    </row>
    <row r="75" spans="1:11" ht="14.25" customHeight="1" outlineLevel="2">
      <c r="A75" s="36"/>
      <c r="B75" s="65"/>
      <c r="C75" s="36"/>
      <c r="D75" s="24">
        <v>2019</v>
      </c>
      <c r="E75" s="21">
        <f t="shared" si="13"/>
        <v>0</v>
      </c>
      <c r="F75" s="21">
        <v>0</v>
      </c>
      <c r="G75" s="21">
        <v>0</v>
      </c>
      <c r="H75" s="21">
        <v>0</v>
      </c>
      <c r="I75" s="21">
        <v>0</v>
      </c>
      <c r="J75" s="37"/>
      <c r="K75" s="29"/>
    </row>
    <row r="76" spans="1:11" ht="17.25" customHeight="1" outlineLevel="2">
      <c r="A76" s="36"/>
      <c r="B76" s="65"/>
      <c r="C76" s="36"/>
      <c r="D76" s="24">
        <v>2020</v>
      </c>
      <c r="E76" s="21">
        <f t="shared" si="13"/>
        <v>0</v>
      </c>
      <c r="F76" s="21">
        <v>0</v>
      </c>
      <c r="G76" s="21">
        <v>0</v>
      </c>
      <c r="H76" s="21">
        <v>0</v>
      </c>
      <c r="I76" s="21">
        <v>0</v>
      </c>
      <c r="J76" s="37"/>
      <c r="K76" s="29"/>
    </row>
    <row r="77" spans="1:11" ht="15" customHeight="1" outlineLevel="2">
      <c r="A77" s="36" t="s">
        <v>373</v>
      </c>
      <c r="B77" s="65" t="s">
        <v>372</v>
      </c>
      <c r="C77" s="36" t="s">
        <v>113</v>
      </c>
      <c r="D77" s="24" t="s">
        <v>32</v>
      </c>
      <c r="E77" s="21">
        <f t="shared" si="13"/>
        <v>0</v>
      </c>
      <c r="F77" s="21">
        <f>SUM(F78:F80)</f>
        <v>0</v>
      </c>
      <c r="G77" s="21">
        <f>SUM(G78:G80)</f>
        <v>0</v>
      </c>
      <c r="H77" s="21">
        <f>SUM(H78:H80)</f>
        <v>0</v>
      </c>
      <c r="I77" s="21">
        <f>SUM(I78:I80)</f>
        <v>0</v>
      </c>
      <c r="J77" s="37" t="s">
        <v>430</v>
      </c>
      <c r="K77" s="29" t="s">
        <v>571</v>
      </c>
    </row>
    <row r="78" spans="1:11" ht="13.5" customHeight="1" outlineLevel="2">
      <c r="A78" s="68"/>
      <c r="B78" s="65"/>
      <c r="C78" s="36"/>
      <c r="D78" s="24">
        <v>2018</v>
      </c>
      <c r="E78" s="21">
        <f t="shared" si="13"/>
        <v>0</v>
      </c>
      <c r="F78" s="27">
        <v>0</v>
      </c>
      <c r="G78" s="27">
        <v>0</v>
      </c>
      <c r="H78" s="27">
        <v>0</v>
      </c>
      <c r="I78" s="27">
        <v>0</v>
      </c>
      <c r="J78" s="37"/>
      <c r="K78" s="29"/>
    </row>
    <row r="79" spans="1:11" ht="13.5" customHeight="1" outlineLevel="2">
      <c r="A79" s="68"/>
      <c r="B79" s="65"/>
      <c r="C79" s="36"/>
      <c r="D79" s="24">
        <v>2019</v>
      </c>
      <c r="E79" s="21">
        <f t="shared" si="13"/>
        <v>0</v>
      </c>
      <c r="F79" s="27">
        <v>0</v>
      </c>
      <c r="G79" s="27">
        <v>0</v>
      </c>
      <c r="H79" s="27">
        <v>0</v>
      </c>
      <c r="I79" s="27">
        <v>0</v>
      </c>
      <c r="J79" s="37"/>
      <c r="K79" s="29"/>
    </row>
    <row r="80" spans="1:11" ht="74.25" customHeight="1" outlineLevel="2">
      <c r="A80" s="68"/>
      <c r="B80" s="65"/>
      <c r="C80" s="36"/>
      <c r="D80" s="24">
        <v>2020</v>
      </c>
      <c r="E80" s="21">
        <f t="shared" si="13"/>
        <v>0</v>
      </c>
      <c r="F80" s="21">
        <v>0</v>
      </c>
      <c r="G80" s="21">
        <v>0</v>
      </c>
      <c r="H80" s="21">
        <v>0</v>
      </c>
      <c r="I80" s="21">
        <v>0</v>
      </c>
      <c r="J80" s="37"/>
      <c r="K80" s="29"/>
    </row>
    <row r="81" spans="1:11" ht="15" customHeight="1" outlineLevel="2">
      <c r="A81" s="36" t="s">
        <v>371</v>
      </c>
      <c r="B81" s="65" t="s">
        <v>370</v>
      </c>
      <c r="C81" s="36" t="s">
        <v>113</v>
      </c>
      <c r="D81" s="24" t="s">
        <v>32</v>
      </c>
      <c r="E81" s="21">
        <f t="shared" si="13"/>
        <v>0</v>
      </c>
      <c r="F81" s="21">
        <f>SUM(F82:F84)</f>
        <v>0</v>
      </c>
      <c r="G81" s="21">
        <f>SUM(G82:G84)</f>
        <v>0</v>
      </c>
      <c r="H81" s="21">
        <f>SUM(H82:H84)</f>
        <v>0</v>
      </c>
      <c r="I81" s="21">
        <f>SUM(I82:I84)</f>
        <v>0</v>
      </c>
      <c r="J81" s="37" t="s">
        <v>369</v>
      </c>
      <c r="K81" s="29" t="s">
        <v>571</v>
      </c>
    </row>
    <row r="82" spans="1:11" ht="13.5" customHeight="1" outlineLevel="2">
      <c r="A82" s="69"/>
      <c r="B82" s="65"/>
      <c r="C82" s="36"/>
      <c r="D82" s="24">
        <v>2018</v>
      </c>
      <c r="E82" s="21">
        <f t="shared" si="13"/>
        <v>0</v>
      </c>
      <c r="F82" s="27">
        <v>0</v>
      </c>
      <c r="G82" s="27">
        <v>0</v>
      </c>
      <c r="H82" s="27">
        <v>0</v>
      </c>
      <c r="I82" s="27">
        <v>0</v>
      </c>
      <c r="J82" s="37"/>
      <c r="K82" s="29"/>
    </row>
    <row r="83" spans="1:11" ht="13.5" customHeight="1" outlineLevel="2">
      <c r="A83" s="69"/>
      <c r="B83" s="65"/>
      <c r="C83" s="36"/>
      <c r="D83" s="24">
        <v>2019</v>
      </c>
      <c r="E83" s="21">
        <f t="shared" si="13"/>
        <v>0</v>
      </c>
      <c r="F83" s="27">
        <v>0</v>
      </c>
      <c r="G83" s="27">
        <v>0</v>
      </c>
      <c r="H83" s="27">
        <v>0</v>
      </c>
      <c r="I83" s="27">
        <v>0</v>
      </c>
      <c r="J83" s="37"/>
      <c r="K83" s="29"/>
    </row>
    <row r="84" spans="1:11" ht="13.5" customHeight="1" outlineLevel="2">
      <c r="A84" s="69"/>
      <c r="B84" s="65"/>
      <c r="C84" s="36"/>
      <c r="D84" s="24">
        <v>2020</v>
      </c>
      <c r="E84" s="21">
        <f t="shared" si="13"/>
        <v>0</v>
      </c>
      <c r="F84" s="27">
        <v>0</v>
      </c>
      <c r="G84" s="27">
        <v>0</v>
      </c>
      <c r="H84" s="27">
        <v>0</v>
      </c>
      <c r="I84" s="27">
        <v>0</v>
      </c>
      <c r="J84" s="37"/>
      <c r="K84" s="29"/>
    </row>
    <row r="85" spans="1:11" ht="15.75" customHeight="1" outlineLevel="2">
      <c r="A85" s="36" t="s">
        <v>368</v>
      </c>
      <c r="B85" s="65" t="s">
        <v>367</v>
      </c>
      <c r="C85" s="36" t="s">
        <v>113</v>
      </c>
      <c r="D85" s="24" t="s">
        <v>32</v>
      </c>
      <c r="E85" s="21">
        <f t="shared" si="13"/>
        <v>0</v>
      </c>
      <c r="F85" s="21">
        <f>SUM(F86:F88)</f>
        <v>0</v>
      </c>
      <c r="G85" s="21">
        <f>SUM(G86:G88)</f>
        <v>0</v>
      </c>
      <c r="H85" s="21">
        <f>SUM(H86:H88)</f>
        <v>0</v>
      </c>
      <c r="I85" s="21">
        <f>SUM(I86:I88)</f>
        <v>0</v>
      </c>
      <c r="J85" s="37" t="s">
        <v>366</v>
      </c>
      <c r="K85" s="29" t="s">
        <v>576</v>
      </c>
    </row>
    <row r="86" spans="1:11" ht="13.5" customHeight="1" outlineLevel="2">
      <c r="A86" s="36"/>
      <c r="B86" s="65"/>
      <c r="C86" s="36"/>
      <c r="D86" s="24">
        <v>2018</v>
      </c>
      <c r="E86" s="21">
        <f t="shared" si="13"/>
        <v>0</v>
      </c>
      <c r="F86" s="27">
        <v>0</v>
      </c>
      <c r="G86" s="27">
        <v>0</v>
      </c>
      <c r="H86" s="27">
        <v>0</v>
      </c>
      <c r="I86" s="27">
        <v>0</v>
      </c>
      <c r="J86" s="37"/>
      <c r="K86" s="29"/>
    </row>
    <row r="87" spans="1:11" ht="13.5" customHeight="1" outlineLevel="2">
      <c r="A87" s="36"/>
      <c r="B87" s="65"/>
      <c r="C87" s="36"/>
      <c r="D87" s="24">
        <v>2019</v>
      </c>
      <c r="E87" s="21">
        <f t="shared" si="13"/>
        <v>0</v>
      </c>
      <c r="F87" s="27">
        <v>0</v>
      </c>
      <c r="G87" s="27">
        <v>0</v>
      </c>
      <c r="H87" s="27">
        <v>0</v>
      </c>
      <c r="I87" s="27">
        <v>0</v>
      </c>
      <c r="J87" s="37"/>
      <c r="K87" s="29"/>
    </row>
    <row r="88" spans="1:11" ht="13.5" customHeight="1" outlineLevel="2">
      <c r="A88" s="36"/>
      <c r="B88" s="65"/>
      <c r="C88" s="36"/>
      <c r="D88" s="24">
        <v>2020</v>
      </c>
      <c r="E88" s="21">
        <f t="shared" si="13"/>
        <v>0</v>
      </c>
      <c r="F88" s="27">
        <v>0</v>
      </c>
      <c r="G88" s="27">
        <v>0</v>
      </c>
      <c r="H88" s="27">
        <v>0</v>
      </c>
      <c r="I88" s="27">
        <v>0</v>
      </c>
      <c r="J88" s="37"/>
      <c r="K88" s="29"/>
    </row>
    <row r="89" spans="1:11" ht="15" customHeight="1" outlineLevel="2">
      <c r="A89" s="67" t="s">
        <v>365</v>
      </c>
      <c r="B89" s="37" t="s">
        <v>441</v>
      </c>
      <c r="C89" s="48" t="s">
        <v>182</v>
      </c>
      <c r="D89" s="24" t="s">
        <v>32</v>
      </c>
      <c r="E89" s="21">
        <f t="shared" si="13"/>
        <v>0</v>
      </c>
      <c r="F89" s="21">
        <f>SUM(F90:F92)</f>
        <v>0</v>
      </c>
      <c r="G89" s="21">
        <f>SUM(G90:G92)</f>
        <v>0</v>
      </c>
      <c r="H89" s="21">
        <f>SUM(H90:H92)</f>
        <v>0</v>
      </c>
      <c r="I89" s="21">
        <f>SUM(I90:I92)</f>
        <v>0</v>
      </c>
      <c r="J89" s="37" t="s">
        <v>363</v>
      </c>
      <c r="K89" s="48" t="s">
        <v>102</v>
      </c>
    </row>
    <row r="90" spans="1:11" ht="15" customHeight="1" outlineLevel="2">
      <c r="A90" s="36"/>
      <c r="B90" s="37"/>
      <c r="C90" s="48"/>
      <c r="D90" s="24">
        <v>2018</v>
      </c>
      <c r="E90" s="21">
        <f t="shared" si="13"/>
        <v>0</v>
      </c>
      <c r="F90" s="21">
        <v>0</v>
      </c>
      <c r="G90" s="21">
        <v>0</v>
      </c>
      <c r="H90" s="21">
        <v>0</v>
      </c>
      <c r="I90" s="21">
        <v>0</v>
      </c>
      <c r="J90" s="37"/>
      <c r="K90" s="48"/>
    </row>
    <row r="91" spans="1:11" ht="15" customHeight="1" outlineLevel="2">
      <c r="A91" s="36"/>
      <c r="B91" s="37"/>
      <c r="C91" s="48"/>
      <c r="D91" s="24">
        <v>2019</v>
      </c>
      <c r="E91" s="21">
        <f t="shared" si="13"/>
        <v>0</v>
      </c>
      <c r="F91" s="21">
        <v>0</v>
      </c>
      <c r="G91" s="21">
        <v>0</v>
      </c>
      <c r="H91" s="21">
        <v>0</v>
      </c>
      <c r="I91" s="21">
        <v>0</v>
      </c>
      <c r="J91" s="37"/>
      <c r="K91" s="48"/>
    </row>
    <row r="92" spans="1:11" ht="15" customHeight="1" outlineLevel="2">
      <c r="A92" s="36"/>
      <c r="B92" s="37"/>
      <c r="C92" s="48"/>
      <c r="D92" s="24">
        <v>2020</v>
      </c>
      <c r="E92" s="21">
        <f t="shared" si="13"/>
        <v>0</v>
      </c>
      <c r="F92" s="21">
        <v>0</v>
      </c>
      <c r="G92" s="21">
        <v>0</v>
      </c>
      <c r="H92" s="21">
        <v>0</v>
      </c>
      <c r="I92" s="21">
        <v>0</v>
      </c>
      <c r="J92" s="37"/>
      <c r="K92" s="48"/>
    </row>
    <row r="93" spans="1:11" ht="13.5" customHeight="1" outlineLevel="2">
      <c r="A93" s="36" t="s">
        <v>364</v>
      </c>
      <c r="B93" s="37" t="s">
        <v>413</v>
      </c>
      <c r="C93" s="48">
        <v>2018</v>
      </c>
      <c r="D93" s="24" t="s">
        <v>32</v>
      </c>
      <c r="E93" s="21">
        <f t="shared" ref="E93:E123" si="14">SUM(F93:I93)</f>
        <v>2000</v>
      </c>
      <c r="F93" s="21">
        <f>SUM(F94:F96)</f>
        <v>2000</v>
      </c>
      <c r="G93" s="21">
        <f>SUM(G94:G96)</f>
        <v>0</v>
      </c>
      <c r="H93" s="21">
        <f>SUM(H94:H96)</f>
        <v>0</v>
      </c>
      <c r="I93" s="21">
        <f>SUM(I94:I96)</f>
        <v>0</v>
      </c>
      <c r="J93" s="37" t="s">
        <v>426</v>
      </c>
      <c r="K93" s="29" t="s">
        <v>571</v>
      </c>
    </row>
    <row r="94" spans="1:11" ht="13.5" customHeight="1" outlineLevel="2">
      <c r="A94" s="36"/>
      <c r="B94" s="37"/>
      <c r="C94" s="48"/>
      <c r="D94" s="24">
        <v>2018</v>
      </c>
      <c r="E94" s="21">
        <f t="shared" si="14"/>
        <v>2000</v>
      </c>
      <c r="F94" s="21">
        <v>2000</v>
      </c>
      <c r="G94" s="21">
        <v>0</v>
      </c>
      <c r="H94" s="21">
        <v>0</v>
      </c>
      <c r="I94" s="21">
        <v>0</v>
      </c>
      <c r="J94" s="37"/>
      <c r="K94" s="29"/>
    </row>
    <row r="95" spans="1:11" ht="13.5" customHeight="1" outlineLevel="2">
      <c r="A95" s="36"/>
      <c r="B95" s="37"/>
      <c r="C95" s="48"/>
      <c r="D95" s="24">
        <v>2019</v>
      </c>
      <c r="E95" s="21">
        <f t="shared" si="14"/>
        <v>0</v>
      </c>
      <c r="F95" s="21">
        <v>0</v>
      </c>
      <c r="G95" s="21">
        <v>0</v>
      </c>
      <c r="H95" s="21">
        <v>0</v>
      </c>
      <c r="I95" s="21">
        <v>0</v>
      </c>
      <c r="J95" s="37"/>
      <c r="K95" s="29"/>
    </row>
    <row r="96" spans="1:11" ht="13.5" customHeight="1" outlineLevel="2">
      <c r="A96" s="36"/>
      <c r="B96" s="37"/>
      <c r="C96" s="48"/>
      <c r="D96" s="24">
        <v>2020</v>
      </c>
      <c r="E96" s="21">
        <f t="shared" si="14"/>
        <v>0</v>
      </c>
      <c r="F96" s="21">
        <v>0</v>
      </c>
      <c r="G96" s="21">
        <v>0</v>
      </c>
      <c r="H96" s="21">
        <v>0</v>
      </c>
      <c r="I96" s="21">
        <v>0</v>
      </c>
      <c r="J96" s="37"/>
      <c r="K96" s="29"/>
    </row>
    <row r="97" spans="1:11" ht="12.75" customHeight="1" outlineLevel="1">
      <c r="A97" s="36" t="s">
        <v>1</v>
      </c>
      <c r="B97" s="65" t="s">
        <v>533</v>
      </c>
      <c r="C97" s="36" t="s">
        <v>113</v>
      </c>
      <c r="D97" s="24" t="s">
        <v>32</v>
      </c>
      <c r="E97" s="21">
        <f t="shared" si="14"/>
        <v>6726.7</v>
      </c>
      <c r="F97" s="21">
        <f>SUM(F98:F100)</f>
        <v>6726.7</v>
      </c>
      <c r="G97" s="21">
        <f>SUM(G98:G100)</f>
        <v>0</v>
      </c>
      <c r="H97" s="21">
        <f>SUM(H98:H100)</f>
        <v>0</v>
      </c>
      <c r="I97" s="21">
        <f>SUM(I98:I100)</f>
        <v>0</v>
      </c>
      <c r="J97" s="37" t="s">
        <v>487</v>
      </c>
      <c r="K97" s="29" t="s">
        <v>622</v>
      </c>
    </row>
    <row r="98" spans="1:11" ht="12.75" customHeight="1" outlineLevel="1">
      <c r="A98" s="36"/>
      <c r="B98" s="65"/>
      <c r="C98" s="36"/>
      <c r="D98" s="24">
        <v>2018</v>
      </c>
      <c r="E98" s="21">
        <f t="shared" si="14"/>
        <v>2057</v>
      </c>
      <c r="F98" s="21">
        <f>F102+F106+F110+F114</f>
        <v>2057</v>
      </c>
      <c r="G98" s="21">
        <f>G102+G106+G110+G114</f>
        <v>0</v>
      </c>
      <c r="H98" s="21">
        <f>H102+H106+H110+H114</f>
        <v>0</v>
      </c>
      <c r="I98" s="21">
        <f>I102+I106+I110+I114</f>
        <v>0</v>
      </c>
      <c r="J98" s="37"/>
      <c r="K98" s="29"/>
    </row>
    <row r="99" spans="1:11" ht="12.75" customHeight="1" outlineLevel="1">
      <c r="A99" s="36"/>
      <c r="B99" s="65"/>
      <c r="C99" s="36"/>
      <c r="D99" s="24">
        <v>2019</v>
      </c>
      <c r="E99" s="21">
        <f>SUM(F99:I99)</f>
        <v>2304</v>
      </c>
      <c r="F99" s="21">
        <v>2304</v>
      </c>
      <c r="G99" s="21">
        <f t="shared" ref="G99:I100" si="15">G103+G107+G111+G115</f>
        <v>0</v>
      </c>
      <c r="H99" s="21">
        <f t="shared" si="15"/>
        <v>0</v>
      </c>
      <c r="I99" s="21">
        <f t="shared" si="15"/>
        <v>0</v>
      </c>
      <c r="J99" s="37"/>
      <c r="K99" s="29"/>
    </row>
    <row r="100" spans="1:11" ht="12.75" customHeight="1" outlineLevel="1">
      <c r="A100" s="36"/>
      <c r="B100" s="65"/>
      <c r="C100" s="36"/>
      <c r="D100" s="24">
        <v>2020</v>
      </c>
      <c r="E100" s="21">
        <f t="shared" si="14"/>
        <v>2365.6999999999998</v>
      </c>
      <c r="F100" s="21">
        <f>F104+F108+F112+F116+F120</f>
        <v>2365.6999999999998</v>
      </c>
      <c r="G100" s="21">
        <f t="shared" si="15"/>
        <v>0</v>
      </c>
      <c r="H100" s="21">
        <f t="shared" si="15"/>
        <v>0</v>
      </c>
      <c r="I100" s="21">
        <f t="shared" si="15"/>
        <v>0</v>
      </c>
      <c r="J100" s="37"/>
      <c r="K100" s="29"/>
    </row>
    <row r="101" spans="1:11" ht="14.25" customHeight="1" outlineLevel="2">
      <c r="A101" s="36" t="s">
        <v>93</v>
      </c>
      <c r="B101" s="65" t="s">
        <v>92</v>
      </c>
      <c r="C101" s="36" t="s">
        <v>113</v>
      </c>
      <c r="D101" s="24" t="s">
        <v>32</v>
      </c>
      <c r="E101" s="21">
        <f t="shared" si="14"/>
        <v>393</v>
      </c>
      <c r="F101" s="21">
        <f>SUM(F102:F104)</f>
        <v>393</v>
      </c>
      <c r="G101" s="21">
        <f>SUM(G102:G104)</f>
        <v>0</v>
      </c>
      <c r="H101" s="21">
        <f>SUM(H102:H104)</f>
        <v>0</v>
      </c>
      <c r="I101" s="21">
        <f>SUM(I102:I104)</f>
        <v>0</v>
      </c>
      <c r="J101" s="37" t="s">
        <v>362</v>
      </c>
      <c r="K101" s="29" t="s">
        <v>571</v>
      </c>
    </row>
    <row r="102" spans="1:11" ht="14.25" customHeight="1" outlineLevel="2">
      <c r="A102" s="36"/>
      <c r="B102" s="65"/>
      <c r="C102" s="36"/>
      <c r="D102" s="24">
        <v>2018</v>
      </c>
      <c r="E102" s="21">
        <f t="shared" si="14"/>
        <v>131</v>
      </c>
      <c r="F102" s="21">
        <v>131</v>
      </c>
      <c r="G102" s="21">
        <v>0</v>
      </c>
      <c r="H102" s="21">
        <v>0</v>
      </c>
      <c r="I102" s="21">
        <v>0</v>
      </c>
      <c r="J102" s="37"/>
      <c r="K102" s="29"/>
    </row>
    <row r="103" spans="1:11" ht="14.25" customHeight="1" outlineLevel="2">
      <c r="A103" s="36"/>
      <c r="B103" s="65"/>
      <c r="C103" s="36"/>
      <c r="D103" s="24">
        <v>2019</v>
      </c>
      <c r="E103" s="21">
        <f t="shared" si="14"/>
        <v>131</v>
      </c>
      <c r="F103" s="21">
        <v>131</v>
      </c>
      <c r="G103" s="21">
        <v>0</v>
      </c>
      <c r="H103" s="21">
        <v>0</v>
      </c>
      <c r="I103" s="21">
        <v>0</v>
      </c>
      <c r="J103" s="37"/>
      <c r="K103" s="29"/>
    </row>
    <row r="104" spans="1:11" ht="14.25" customHeight="1" outlineLevel="2">
      <c r="A104" s="36"/>
      <c r="B104" s="65"/>
      <c r="C104" s="36"/>
      <c r="D104" s="24">
        <v>2020</v>
      </c>
      <c r="E104" s="21">
        <f t="shared" si="14"/>
        <v>131</v>
      </c>
      <c r="F104" s="21">
        <v>131</v>
      </c>
      <c r="G104" s="21">
        <v>0</v>
      </c>
      <c r="H104" s="21">
        <v>0</v>
      </c>
      <c r="I104" s="21">
        <v>0</v>
      </c>
      <c r="J104" s="37"/>
      <c r="K104" s="29"/>
    </row>
    <row r="105" spans="1:11" ht="15.75" customHeight="1" outlineLevel="2">
      <c r="A105" s="36" t="s">
        <v>91</v>
      </c>
      <c r="B105" s="65" t="s">
        <v>436</v>
      </c>
      <c r="C105" s="36" t="s">
        <v>113</v>
      </c>
      <c r="D105" s="24" t="s">
        <v>32</v>
      </c>
      <c r="E105" s="21">
        <f t="shared" si="14"/>
        <v>1159</v>
      </c>
      <c r="F105" s="21">
        <f>SUM(F106:F108)</f>
        <v>1159</v>
      </c>
      <c r="G105" s="21">
        <f>SUM(G106:G108)</f>
        <v>0</v>
      </c>
      <c r="H105" s="21">
        <f>SUM(H106:H108)</f>
        <v>0</v>
      </c>
      <c r="I105" s="21">
        <f>SUM(I106:I108)</f>
        <v>0</v>
      </c>
      <c r="J105" s="37" t="s">
        <v>637</v>
      </c>
      <c r="K105" s="29" t="s">
        <v>571</v>
      </c>
    </row>
    <row r="106" spans="1:11" outlineLevel="2">
      <c r="A106" s="36"/>
      <c r="B106" s="65"/>
      <c r="C106" s="36"/>
      <c r="D106" s="24">
        <v>2018</v>
      </c>
      <c r="E106" s="21">
        <f>SUM(F106:I106)</f>
        <v>413</v>
      </c>
      <c r="F106" s="21">
        <v>413</v>
      </c>
      <c r="G106" s="21">
        <v>0</v>
      </c>
      <c r="H106" s="21">
        <v>0</v>
      </c>
      <c r="I106" s="21">
        <v>0</v>
      </c>
      <c r="J106" s="37"/>
      <c r="K106" s="29"/>
    </row>
    <row r="107" spans="1:11" outlineLevel="2">
      <c r="A107" s="36"/>
      <c r="B107" s="65"/>
      <c r="C107" s="36"/>
      <c r="D107" s="24">
        <v>2019</v>
      </c>
      <c r="E107" s="21">
        <v>373</v>
      </c>
      <c r="F107" s="21">
        <v>373</v>
      </c>
      <c r="G107" s="21">
        <v>0</v>
      </c>
      <c r="H107" s="21">
        <v>0</v>
      </c>
      <c r="I107" s="21">
        <v>0</v>
      </c>
      <c r="J107" s="37"/>
      <c r="K107" s="29"/>
    </row>
    <row r="108" spans="1:11" ht="44.25" customHeight="1" outlineLevel="2">
      <c r="A108" s="36"/>
      <c r="B108" s="65"/>
      <c r="C108" s="36"/>
      <c r="D108" s="24">
        <v>2020</v>
      </c>
      <c r="E108" s="21">
        <f t="shared" si="14"/>
        <v>373</v>
      </c>
      <c r="F108" s="21">
        <v>373</v>
      </c>
      <c r="G108" s="21">
        <v>0</v>
      </c>
      <c r="H108" s="21">
        <v>0</v>
      </c>
      <c r="I108" s="21">
        <v>0</v>
      </c>
      <c r="J108" s="37"/>
      <c r="K108" s="29"/>
    </row>
    <row r="109" spans="1:11" ht="15" customHeight="1" outlineLevel="2">
      <c r="A109" s="36" t="s">
        <v>90</v>
      </c>
      <c r="B109" s="65" t="s">
        <v>88</v>
      </c>
      <c r="C109" s="36" t="s">
        <v>543</v>
      </c>
      <c r="D109" s="24" t="s">
        <v>32</v>
      </c>
      <c r="E109" s="21">
        <f t="shared" si="14"/>
        <v>874.7</v>
      </c>
      <c r="F109" s="21">
        <f>SUM(F110:F112)</f>
        <v>874.7</v>
      </c>
      <c r="G109" s="21">
        <f>SUM(G110:G112)</f>
        <v>0</v>
      </c>
      <c r="H109" s="21">
        <f>SUM(H110:H112)</f>
        <v>0</v>
      </c>
      <c r="I109" s="21">
        <f>SUM(I110:I112)</f>
        <v>0</v>
      </c>
      <c r="J109" s="37" t="s">
        <v>569</v>
      </c>
      <c r="K109" s="29" t="s">
        <v>571</v>
      </c>
    </row>
    <row r="110" spans="1:11" ht="15" customHeight="1" outlineLevel="2">
      <c r="A110" s="36"/>
      <c r="B110" s="65"/>
      <c r="C110" s="36"/>
      <c r="D110" s="24">
        <v>2018</v>
      </c>
      <c r="E110" s="21">
        <f t="shared" si="14"/>
        <v>513</v>
      </c>
      <c r="F110" s="21">
        <v>513</v>
      </c>
      <c r="G110" s="21">
        <v>0</v>
      </c>
      <c r="H110" s="21">
        <v>0</v>
      </c>
      <c r="I110" s="21">
        <v>0</v>
      </c>
      <c r="J110" s="37"/>
      <c r="K110" s="29"/>
    </row>
    <row r="111" spans="1:11" ht="15" customHeight="1" outlineLevel="2">
      <c r="A111" s="36"/>
      <c r="B111" s="65"/>
      <c r="C111" s="36"/>
      <c r="D111" s="24">
        <v>2019</v>
      </c>
      <c r="E111" s="21">
        <v>0</v>
      </c>
      <c r="F111" s="21">
        <v>0</v>
      </c>
      <c r="G111" s="21">
        <v>0</v>
      </c>
      <c r="H111" s="21">
        <v>0</v>
      </c>
      <c r="I111" s="21">
        <v>0</v>
      </c>
      <c r="J111" s="37"/>
      <c r="K111" s="29"/>
    </row>
    <row r="112" spans="1:11" ht="25.5" customHeight="1" outlineLevel="2">
      <c r="A112" s="36"/>
      <c r="B112" s="65"/>
      <c r="C112" s="36"/>
      <c r="D112" s="24">
        <v>2020</v>
      </c>
      <c r="E112" s="21">
        <v>361.7</v>
      </c>
      <c r="F112" s="21">
        <v>361.7</v>
      </c>
      <c r="G112" s="21">
        <v>0</v>
      </c>
      <c r="H112" s="21">
        <v>0</v>
      </c>
      <c r="I112" s="21">
        <v>0</v>
      </c>
      <c r="J112" s="37"/>
      <c r="K112" s="29"/>
    </row>
    <row r="113" spans="1:11" ht="13.5" customHeight="1" outlineLevel="2">
      <c r="A113" s="36" t="s">
        <v>89</v>
      </c>
      <c r="B113" s="65" t="s">
        <v>86</v>
      </c>
      <c r="C113" s="36" t="s">
        <v>113</v>
      </c>
      <c r="D113" s="24" t="s">
        <v>32</v>
      </c>
      <c r="E113" s="21">
        <f t="shared" si="14"/>
        <v>4000</v>
      </c>
      <c r="F113" s="21">
        <f>F114+F115+F116</f>
        <v>4000</v>
      </c>
      <c r="G113" s="21">
        <f>G114+G115+G116</f>
        <v>0</v>
      </c>
      <c r="H113" s="21">
        <f>H114+H115+H116</f>
        <v>0</v>
      </c>
      <c r="I113" s="21">
        <f>I114+I115+I116</f>
        <v>0</v>
      </c>
      <c r="J113" s="37" t="s">
        <v>361</v>
      </c>
      <c r="K113" s="29" t="s">
        <v>622</v>
      </c>
    </row>
    <row r="114" spans="1:11" ht="13.5" customHeight="1" outlineLevel="2">
      <c r="A114" s="36"/>
      <c r="B114" s="65"/>
      <c r="C114" s="36"/>
      <c r="D114" s="24">
        <v>2018</v>
      </c>
      <c r="E114" s="21">
        <f t="shared" si="14"/>
        <v>1000</v>
      </c>
      <c r="F114" s="21">
        <v>1000</v>
      </c>
      <c r="G114" s="21">
        <v>0</v>
      </c>
      <c r="H114" s="21">
        <v>0</v>
      </c>
      <c r="I114" s="21">
        <v>0</v>
      </c>
      <c r="J114" s="37"/>
      <c r="K114" s="29"/>
    </row>
    <row r="115" spans="1:11" ht="13.5" customHeight="1" outlineLevel="2">
      <c r="A115" s="36"/>
      <c r="B115" s="65"/>
      <c r="C115" s="36"/>
      <c r="D115" s="24">
        <v>2019</v>
      </c>
      <c r="E115" s="21">
        <f>SUM(F115:I115)</f>
        <v>1500</v>
      </c>
      <c r="F115" s="21">
        <v>1500</v>
      </c>
      <c r="G115" s="21">
        <v>0</v>
      </c>
      <c r="H115" s="21">
        <v>0</v>
      </c>
      <c r="I115" s="21">
        <v>0</v>
      </c>
      <c r="J115" s="37"/>
      <c r="K115" s="29"/>
    </row>
    <row r="116" spans="1:11" ht="13.5" customHeight="1" outlineLevel="2">
      <c r="A116" s="36"/>
      <c r="B116" s="65"/>
      <c r="C116" s="36"/>
      <c r="D116" s="24">
        <v>2020</v>
      </c>
      <c r="E116" s="21">
        <f t="shared" si="14"/>
        <v>1500</v>
      </c>
      <c r="F116" s="21">
        <v>1500</v>
      </c>
      <c r="G116" s="21">
        <v>0</v>
      </c>
      <c r="H116" s="21">
        <v>0</v>
      </c>
      <c r="I116" s="21">
        <v>0</v>
      </c>
      <c r="J116" s="37"/>
      <c r="K116" s="29"/>
    </row>
    <row r="117" spans="1:11" ht="13.5" customHeight="1" outlineLevel="2">
      <c r="A117" s="59" t="s">
        <v>87</v>
      </c>
      <c r="B117" s="62" t="s">
        <v>541</v>
      </c>
      <c r="C117" s="59">
        <v>2019</v>
      </c>
      <c r="D117" s="24" t="s">
        <v>32</v>
      </c>
      <c r="E117" s="21">
        <f>E118+E119+E120</f>
        <v>300</v>
      </c>
      <c r="F117" s="21">
        <f>F118+F119+F120</f>
        <v>300</v>
      </c>
      <c r="G117" s="21">
        <f>G118+G119+G120</f>
        <v>0</v>
      </c>
      <c r="H117" s="21">
        <f>H118+H119+H120</f>
        <v>0</v>
      </c>
      <c r="I117" s="21">
        <f>I118+I119+I120</f>
        <v>0</v>
      </c>
      <c r="J117" s="44" t="s">
        <v>542</v>
      </c>
      <c r="K117" s="29" t="s">
        <v>571</v>
      </c>
    </row>
    <row r="118" spans="1:11" ht="13.5" customHeight="1" outlineLevel="2">
      <c r="A118" s="60"/>
      <c r="B118" s="82"/>
      <c r="C118" s="60"/>
      <c r="D118" s="24">
        <v>2018</v>
      </c>
      <c r="E118" s="21">
        <f>F118+G118+H118+I118</f>
        <v>0</v>
      </c>
      <c r="F118" s="21">
        <v>0</v>
      </c>
      <c r="G118" s="21">
        <v>0</v>
      </c>
      <c r="H118" s="21">
        <v>0</v>
      </c>
      <c r="I118" s="21">
        <v>0</v>
      </c>
      <c r="J118" s="45"/>
      <c r="K118" s="29"/>
    </row>
    <row r="119" spans="1:11" ht="13.5" customHeight="1" outlineLevel="2">
      <c r="A119" s="60"/>
      <c r="B119" s="82"/>
      <c r="C119" s="60"/>
      <c r="D119" s="24">
        <v>2019</v>
      </c>
      <c r="E119" s="21">
        <f>F119+G119+H119+I119</f>
        <v>300</v>
      </c>
      <c r="F119" s="21">
        <v>300</v>
      </c>
      <c r="G119" s="21">
        <v>0</v>
      </c>
      <c r="H119" s="21">
        <v>0</v>
      </c>
      <c r="I119" s="21">
        <v>0</v>
      </c>
      <c r="J119" s="45"/>
      <c r="K119" s="29"/>
    </row>
    <row r="120" spans="1:11" ht="13.5" customHeight="1" outlineLevel="2">
      <c r="A120" s="61"/>
      <c r="B120" s="83"/>
      <c r="C120" s="61"/>
      <c r="D120" s="24">
        <v>2020</v>
      </c>
      <c r="E120" s="21">
        <f>F120+G120+H120+I120</f>
        <v>0</v>
      </c>
      <c r="F120" s="21">
        <v>0</v>
      </c>
      <c r="G120" s="21">
        <v>0</v>
      </c>
      <c r="H120" s="21">
        <v>0</v>
      </c>
      <c r="I120" s="21">
        <v>0</v>
      </c>
      <c r="J120" s="46"/>
      <c r="K120" s="29"/>
    </row>
    <row r="121" spans="1:11" ht="15" customHeight="1" outlineLevel="1">
      <c r="A121" s="36" t="s">
        <v>2</v>
      </c>
      <c r="B121" s="65" t="s">
        <v>359</v>
      </c>
      <c r="C121" s="36" t="s">
        <v>193</v>
      </c>
      <c r="D121" s="24" t="s">
        <v>32</v>
      </c>
      <c r="E121" s="21">
        <f t="shared" si="14"/>
        <v>0</v>
      </c>
      <c r="F121" s="21">
        <f>SUM(F122:F124)</f>
        <v>0</v>
      </c>
      <c r="G121" s="21">
        <f>SUM(G122:G124)</f>
        <v>0</v>
      </c>
      <c r="H121" s="21">
        <f>SUM(H122:H124)</f>
        <v>0</v>
      </c>
      <c r="I121" s="21">
        <f>SUM(I122:I124)</f>
        <v>0</v>
      </c>
      <c r="J121" s="37" t="s">
        <v>358</v>
      </c>
      <c r="K121" s="48" t="s">
        <v>357</v>
      </c>
    </row>
    <row r="122" spans="1:11" ht="15" customHeight="1" outlineLevel="1">
      <c r="A122" s="36"/>
      <c r="B122" s="65"/>
      <c r="C122" s="36"/>
      <c r="D122" s="24">
        <v>2018</v>
      </c>
      <c r="E122" s="21">
        <f t="shared" si="14"/>
        <v>0</v>
      </c>
      <c r="F122" s="21">
        <f>F126</f>
        <v>0</v>
      </c>
      <c r="G122" s="21">
        <f>G126</f>
        <v>0</v>
      </c>
      <c r="H122" s="21">
        <f>H126</f>
        <v>0</v>
      </c>
      <c r="I122" s="21">
        <f>I126</f>
        <v>0</v>
      </c>
      <c r="J122" s="37"/>
      <c r="K122" s="48"/>
    </row>
    <row r="123" spans="1:11" ht="15" customHeight="1" outlineLevel="1">
      <c r="A123" s="36"/>
      <c r="B123" s="65"/>
      <c r="C123" s="36"/>
      <c r="D123" s="24">
        <v>2019</v>
      </c>
      <c r="E123" s="21">
        <f t="shared" si="14"/>
        <v>0</v>
      </c>
      <c r="F123" s="21">
        <f t="shared" ref="F123:I124" si="16">F127</f>
        <v>0</v>
      </c>
      <c r="G123" s="21">
        <f t="shared" si="16"/>
        <v>0</v>
      </c>
      <c r="H123" s="21">
        <f t="shared" si="16"/>
        <v>0</v>
      </c>
      <c r="I123" s="21">
        <f t="shared" si="16"/>
        <v>0</v>
      </c>
      <c r="J123" s="37"/>
      <c r="K123" s="48"/>
    </row>
    <row r="124" spans="1:11" ht="14.25" customHeight="1" outlineLevel="1">
      <c r="A124" s="36"/>
      <c r="B124" s="65"/>
      <c r="C124" s="36"/>
      <c r="D124" s="24">
        <v>2020</v>
      </c>
      <c r="E124" s="21">
        <f t="shared" ref="E124:E170" si="17">SUM(F124:I124)</f>
        <v>0</v>
      </c>
      <c r="F124" s="21">
        <f t="shared" si="16"/>
        <v>0</v>
      </c>
      <c r="G124" s="21">
        <f t="shared" si="16"/>
        <v>0</v>
      </c>
      <c r="H124" s="21">
        <f t="shared" si="16"/>
        <v>0</v>
      </c>
      <c r="I124" s="21">
        <f t="shared" si="16"/>
        <v>0</v>
      </c>
      <c r="J124" s="37"/>
      <c r="K124" s="48"/>
    </row>
    <row r="125" spans="1:11" outlineLevel="2">
      <c r="A125" s="36" t="s">
        <v>360</v>
      </c>
      <c r="B125" s="65" t="s">
        <v>446</v>
      </c>
      <c r="C125" s="36">
        <v>2018</v>
      </c>
      <c r="D125" s="24" t="s">
        <v>32</v>
      </c>
      <c r="E125" s="21">
        <f t="shared" si="17"/>
        <v>0</v>
      </c>
      <c r="F125" s="21">
        <f>SUM(F126:F128)</f>
        <v>0</v>
      </c>
      <c r="G125" s="21">
        <f>SUM(G126:G128)</f>
        <v>0</v>
      </c>
      <c r="H125" s="21">
        <f>SUM(H126:H128)</f>
        <v>0</v>
      </c>
      <c r="I125" s="21">
        <f>SUM(I126:I128)</f>
        <v>0</v>
      </c>
      <c r="J125" s="37" t="s">
        <v>534</v>
      </c>
      <c r="K125" s="48" t="s">
        <v>354</v>
      </c>
    </row>
    <row r="126" spans="1:11" ht="13.5" customHeight="1" outlineLevel="2">
      <c r="A126" s="36"/>
      <c r="B126" s="65"/>
      <c r="C126" s="36"/>
      <c r="D126" s="24">
        <v>2018</v>
      </c>
      <c r="E126" s="21">
        <f t="shared" si="17"/>
        <v>0</v>
      </c>
      <c r="F126" s="21">
        <v>0</v>
      </c>
      <c r="G126" s="21">
        <v>0</v>
      </c>
      <c r="H126" s="21">
        <v>0</v>
      </c>
      <c r="I126" s="21">
        <v>0</v>
      </c>
      <c r="J126" s="37"/>
      <c r="K126" s="48"/>
    </row>
    <row r="127" spans="1:11" ht="13.5" customHeight="1" outlineLevel="2">
      <c r="A127" s="36"/>
      <c r="B127" s="65"/>
      <c r="C127" s="36"/>
      <c r="D127" s="24">
        <v>2019</v>
      </c>
      <c r="E127" s="21">
        <f t="shared" si="17"/>
        <v>0</v>
      </c>
      <c r="F127" s="21">
        <v>0</v>
      </c>
      <c r="G127" s="21">
        <v>0</v>
      </c>
      <c r="H127" s="21">
        <v>0</v>
      </c>
      <c r="I127" s="21">
        <v>0</v>
      </c>
      <c r="J127" s="37"/>
      <c r="K127" s="48"/>
    </row>
    <row r="128" spans="1:11" ht="39.75" customHeight="1" outlineLevel="2">
      <c r="A128" s="36"/>
      <c r="B128" s="65"/>
      <c r="C128" s="36"/>
      <c r="D128" s="24">
        <v>2020</v>
      </c>
      <c r="E128" s="21">
        <f t="shared" si="17"/>
        <v>0</v>
      </c>
      <c r="F128" s="21">
        <v>0</v>
      </c>
      <c r="G128" s="21">
        <v>0</v>
      </c>
      <c r="H128" s="21">
        <v>0</v>
      </c>
      <c r="I128" s="21">
        <v>0</v>
      </c>
      <c r="J128" s="37"/>
      <c r="K128" s="48"/>
    </row>
    <row r="129" spans="1:11" ht="13.5" customHeight="1" outlineLevel="1">
      <c r="A129" s="36" t="s">
        <v>3</v>
      </c>
      <c r="B129" s="65" t="s">
        <v>353</v>
      </c>
      <c r="C129" s="36" t="s">
        <v>193</v>
      </c>
      <c r="D129" s="24" t="s">
        <v>32</v>
      </c>
      <c r="E129" s="21">
        <f t="shared" si="17"/>
        <v>0</v>
      </c>
      <c r="F129" s="21">
        <f>SUM(F130:F132)</f>
        <v>0</v>
      </c>
      <c r="G129" s="21">
        <f>SUM(G130:G132)</f>
        <v>0</v>
      </c>
      <c r="H129" s="21">
        <f>SUM(H130:H132)</f>
        <v>0</v>
      </c>
      <c r="I129" s="21">
        <f>SUM(I130:I132)</f>
        <v>0</v>
      </c>
      <c r="J129" s="37" t="s">
        <v>352</v>
      </c>
      <c r="K129" s="48" t="s">
        <v>346</v>
      </c>
    </row>
    <row r="130" spans="1:11" ht="13.5" customHeight="1" outlineLevel="1">
      <c r="A130" s="36"/>
      <c r="B130" s="65"/>
      <c r="C130" s="36"/>
      <c r="D130" s="24">
        <v>2018</v>
      </c>
      <c r="E130" s="21">
        <f t="shared" si="17"/>
        <v>0</v>
      </c>
      <c r="F130" s="21">
        <f t="shared" ref="F130:I132" si="18">F134+F138</f>
        <v>0</v>
      </c>
      <c r="G130" s="21">
        <f t="shared" si="18"/>
        <v>0</v>
      </c>
      <c r="H130" s="21">
        <f t="shared" si="18"/>
        <v>0</v>
      </c>
      <c r="I130" s="21">
        <f t="shared" si="18"/>
        <v>0</v>
      </c>
      <c r="J130" s="37"/>
      <c r="K130" s="48"/>
    </row>
    <row r="131" spans="1:11" ht="13.5" customHeight="1" outlineLevel="1">
      <c r="A131" s="36"/>
      <c r="B131" s="65"/>
      <c r="C131" s="36"/>
      <c r="D131" s="24">
        <v>2019</v>
      </c>
      <c r="E131" s="21">
        <f t="shared" si="17"/>
        <v>0</v>
      </c>
      <c r="F131" s="21">
        <f t="shared" si="18"/>
        <v>0</v>
      </c>
      <c r="G131" s="21">
        <f t="shared" si="18"/>
        <v>0</v>
      </c>
      <c r="H131" s="21">
        <f t="shared" si="18"/>
        <v>0</v>
      </c>
      <c r="I131" s="21">
        <f t="shared" si="18"/>
        <v>0</v>
      </c>
      <c r="J131" s="37"/>
      <c r="K131" s="48"/>
    </row>
    <row r="132" spans="1:11" ht="13.5" customHeight="1" outlineLevel="1">
      <c r="A132" s="36"/>
      <c r="B132" s="65"/>
      <c r="C132" s="36"/>
      <c r="D132" s="24">
        <v>2020</v>
      </c>
      <c r="E132" s="21">
        <f t="shared" si="17"/>
        <v>0</v>
      </c>
      <c r="F132" s="21">
        <f t="shared" si="18"/>
        <v>0</v>
      </c>
      <c r="G132" s="21">
        <f t="shared" si="18"/>
        <v>0</v>
      </c>
      <c r="H132" s="21">
        <f t="shared" si="18"/>
        <v>0</v>
      </c>
      <c r="I132" s="21">
        <f t="shared" si="18"/>
        <v>0</v>
      </c>
      <c r="J132" s="37"/>
      <c r="K132" s="48"/>
    </row>
    <row r="133" spans="1:11" ht="13.5" customHeight="1" outlineLevel="2">
      <c r="A133" s="36" t="s">
        <v>356</v>
      </c>
      <c r="B133" s="65" t="s">
        <v>351</v>
      </c>
      <c r="C133" s="36" t="s">
        <v>350</v>
      </c>
      <c r="D133" s="24" t="s">
        <v>32</v>
      </c>
      <c r="E133" s="21">
        <f t="shared" si="17"/>
        <v>0</v>
      </c>
      <c r="F133" s="21">
        <f>SUM(F134:F136)</f>
        <v>0</v>
      </c>
      <c r="G133" s="21">
        <f>SUM(G134:G136)</f>
        <v>0</v>
      </c>
      <c r="H133" s="21">
        <f>SUM(H134:H136)</f>
        <v>0</v>
      </c>
      <c r="I133" s="21">
        <f>SUM(I134:I136)</f>
        <v>0</v>
      </c>
      <c r="J133" s="37" t="s">
        <v>349</v>
      </c>
      <c r="K133" s="48" t="s">
        <v>346</v>
      </c>
    </row>
    <row r="134" spans="1:11" ht="12.75" customHeight="1" outlineLevel="2">
      <c r="A134" s="36"/>
      <c r="B134" s="65"/>
      <c r="C134" s="36"/>
      <c r="D134" s="24">
        <v>2018</v>
      </c>
      <c r="E134" s="21">
        <f t="shared" si="17"/>
        <v>0</v>
      </c>
      <c r="F134" s="21">
        <v>0</v>
      </c>
      <c r="G134" s="21">
        <v>0</v>
      </c>
      <c r="H134" s="21">
        <v>0</v>
      </c>
      <c r="I134" s="21">
        <v>0</v>
      </c>
      <c r="J134" s="37"/>
      <c r="K134" s="48"/>
    </row>
    <row r="135" spans="1:11" ht="12.75" customHeight="1" outlineLevel="2">
      <c r="A135" s="36"/>
      <c r="B135" s="65"/>
      <c r="C135" s="36"/>
      <c r="D135" s="24">
        <v>2019</v>
      </c>
      <c r="E135" s="21">
        <f t="shared" si="17"/>
        <v>0</v>
      </c>
      <c r="F135" s="21">
        <v>0</v>
      </c>
      <c r="G135" s="21">
        <v>0</v>
      </c>
      <c r="H135" s="21">
        <v>0</v>
      </c>
      <c r="I135" s="21">
        <v>0</v>
      </c>
      <c r="J135" s="37"/>
      <c r="K135" s="48"/>
    </row>
    <row r="136" spans="1:11" ht="12.75" customHeight="1" outlineLevel="2">
      <c r="A136" s="36"/>
      <c r="B136" s="65"/>
      <c r="C136" s="36"/>
      <c r="D136" s="24">
        <v>2020</v>
      </c>
      <c r="E136" s="21">
        <f t="shared" si="17"/>
        <v>0</v>
      </c>
      <c r="F136" s="21">
        <v>0</v>
      </c>
      <c r="G136" s="21">
        <v>0</v>
      </c>
      <c r="H136" s="21">
        <v>0</v>
      </c>
      <c r="I136" s="21">
        <v>0</v>
      </c>
      <c r="J136" s="37"/>
      <c r="K136" s="48"/>
    </row>
    <row r="137" spans="1:11" ht="12.75" customHeight="1" outlineLevel="2">
      <c r="A137" s="36" t="s">
        <v>355</v>
      </c>
      <c r="B137" s="65" t="s">
        <v>348</v>
      </c>
      <c r="C137" s="36" t="s">
        <v>193</v>
      </c>
      <c r="D137" s="24" t="s">
        <v>32</v>
      </c>
      <c r="E137" s="21">
        <f t="shared" si="17"/>
        <v>0</v>
      </c>
      <c r="F137" s="21">
        <f>SUM(F138:F140)</f>
        <v>0</v>
      </c>
      <c r="G137" s="21">
        <f>SUM(G138:G140)</f>
        <v>0</v>
      </c>
      <c r="H137" s="21">
        <f>SUM(H138:H140)</f>
        <v>0</v>
      </c>
      <c r="I137" s="21">
        <f>SUM(I138:I140)</f>
        <v>0</v>
      </c>
      <c r="J137" s="37" t="s">
        <v>347</v>
      </c>
      <c r="K137" s="48" t="s">
        <v>346</v>
      </c>
    </row>
    <row r="138" spans="1:11" ht="12.75" customHeight="1" outlineLevel="2">
      <c r="A138" s="36"/>
      <c r="B138" s="65"/>
      <c r="C138" s="36"/>
      <c r="D138" s="24">
        <v>2018</v>
      </c>
      <c r="E138" s="21">
        <f t="shared" si="17"/>
        <v>0</v>
      </c>
      <c r="F138" s="21">
        <v>0</v>
      </c>
      <c r="G138" s="21">
        <v>0</v>
      </c>
      <c r="H138" s="21">
        <v>0</v>
      </c>
      <c r="I138" s="21">
        <v>0</v>
      </c>
      <c r="J138" s="37"/>
      <c r="K138" s="48"/>
    </row>
    <row r="139" spans="1:11" ht="12.75" customHeight="1" outlineLevel="2">
      <c r="A139" s="36"/>
      <c r="B139" s="65"/>
      <c r="C139" s="36"/>
      <c r="D139" s="24">
        <v>2019</v>
      </c>
      <c r="E139" s="21">
        <f t="shared" si="17"/>
        <v>0</v>
      </c>
      <c r="F139" s="21">
        <v>0</v>
      </c>
      <c r="G139" s="21">
        <v>0</v>
      </c>
      <c r="H139" s="21">
        <v>0</v>
      </c>
      <c r="I139" s="21">
        <v>0</v>
      </c>
      <c r="J139" s="37"/>
      <c r="K139" s="48"/>
    </row>
    <row r="140" spans="1:11" ht="12.75" customHeight="1" outlineLevel="2">
      <c r="A140" s="36"/>
      <c r="B140" s="65"/>
      <c r="C140" s="36"/>
      <c r="D140" s="24">
        <v>2020</v>
      </c>
      <c r="E140" s="21">
        <f t="shared" si="17"/>
        <v>0</v>
      </c>
      <c r="F140" s="21">
        <v>0</v>
      </c>
      <c r="G140" s="21">
        <v>0</v>
      </c>
      <c r="H140" s="21">
        <v>0</v>
      </c>
      <c r="I140" s="21">
        <v>0</v>
      </c>
      <c r="J140" s="37"/>
      <c r="K140" s="48"/>
    </row>
    <row r="141" spans="1:11" ht="15" customHeight="1">
      <c r="A141" s="36" t="s">
        <v>85</v>
      </c>
      <c r="B141" s="54" t="s">
        <v>84</v>
      </c>
      <c r="C141" s="48" t="s">
        <v>113</v>
      </c>
      <c r="D141" s="24" t="s">
        <v>32</v>
      </c>
      <c r="E141" s="21">
        <f t="shared" si="17"/>
        <v>707211.85118000011</v>
      </c>
      <c r="F141" s="21">
        <f>SUM(F142:F144)</f>
        <v>211379.45118000003</v>
      </c>
      <c r="G141" s="21">
        <f>SUM(G142:G144)</f>
        <v>495203.10000000003</v>
      </c>
      <c r="H141" s="21">
        <f>SUM(H142:H144)</f>
        <v>0</v>
      </c>
      <c r="I141" s="21">
        <f>SUM(I142:I144)</f>
        <v>629.29999999999995</v>
      </c>
      <c r="J141" s="57"/>
      <c r="K141" s="48" t="s">
        <v>628</v>
      </c>
    </row>
    <row r="142" spans="1:11" ht="15" customHeight="1">
      <c r="A142" s="36"/>
      <c r="B142" s="54"/>
      <c r="C142" s="48"/>
      <c r="D142" s="24">
        <v>2018</v>
      </c>
      <c r="E142" s="21">
        <f>SUM(F142:I142)</f>
        <v>77994.557000000001</v>
      </c>
      <c r="F142" s="21">
        <f>F146+F178+F194+F234+F246+F258</f>
        <v>54146.357000000004</v>
      </c>
      <c r="G142" s="21">
        <f>G146+G178+G194+G234+G246+G258</f>
        <v>23848.2</v>
      </c>
      <c r="H142" s="21">
        <f>H146+H178+H194+H234+H246+H258</f>
        <v>0</v>
      </c>
      <c r="I142" s="21">
        <f>I146+I178+I194+I234+I246+I258</f>
        <v>0</v>
      </c>
      <c r="J142" s="57"/>
      <c r="K142" s="48"/>
    </row>
    <row r="143" spans="1:11" ht="15" customHeight="1">
      <c r="A143" s="36"/>
      <c r="B143" s="54"/>
      <c r="C143" s="48"/>
      <c r="D143" s="24">
        <v>2019</v>
      </c>
      <c r="E143" s="21">
        <f>SUM(F143:I143)</f>
        <v>420844.47334000003</v>
      </c>
      <c r="F143" s="21">
        <f t="shared" ref="F143:I144" si="19">F147+F179+F195+F235+F247+F259+F283+F315+F271+F323</f>
        <v>76847.073340000003</v>
      </c>
      <c r="G143" s="21">
        <f t="shared" si="19"/>
        <v>343821</v>
      </c>
      <c r="H143" s="21">
        <f t="shared" si="19"/>
        <v>0</v>
      </c>
      <c r="I143" s="21">
        <f t="shared" si="19"/>
        <v>176.4</v>
      </c>
      <c r="J143" s="57"/>
      <c r="K143" s="48"/>
    </row>
    <row r="144" spans="1:11" ht="99" customHeight="1">
      <c r="A144" s="36"/>
      <c r="B144" s="54"/>
      <c r="C144" s="48"/>
      <c r="D144" s="24">
        <v>2020</v>
      </c>
      <c r="E144" s="21">
        <f t="shared" si="17"/>
        <v>208372.82084000003</v>
      </c>
      <c r="F144" s="21">
        <f t="shared" si="19"/>
        <v>80386.020840000012</v>
      </c>
      <c r="G144" s="21">
        <f t="shared" si="19"/>
        <v>127533.90000000001</v>
      </c>
      <c r="H144" s="21">
        <f t="shared" si="19"/>
        <v>0</v>
      </c>
      <c r="I144" s="21">
        <f t="shared" si="19"/>
        <v>452.9</v>
      </c>
      <c r="J144" s="57"/>
      <c r="K144" s="48"/>
    </row>
    <row r="145" spans="1:11" ht="15" customHeight="1" outlineLevel="1">
      <c r="A145" s="36" t="s">
        <v>83</v>
      </c>
      <c r="B145" s="65" t="s">
        <v>82</v>
      </c>
      <c r="C145" s="36" t="s">
        <v>113</v>
      </c>
      <c r="D145" s="24" t="s">
        <v>32</v>
      </c>
      <c r="E145" s="21">
        <f t="shared" si="17"/>
        <v>84285.5</v>
      </c>
      <c r="F145" s="21">
        <f>SUM(F146:F148)</f>
        <v>70973.2</v>
      </c>
      <c r="G145" s="21">
        <f>SUM(G146:G148)</f>
        <v>13312.3</v>
      </c>
      <c r="H145" s="21">
        <f>SUM(H146:H148)</f>
        <v>0</v>
      </c>
      <c r="I145" s="21">
        <f>SUM(I146:I148)</f>
        <v>0</v>
      </c>
      <c r="J145" s="37" t="s">
        <v>490</v>
      </c>
      <c r="K145" s="41" t="s">
        <v>580</v>
      </c>
    </row>
    <row r="146" spans="1:11" ht="15" customHeight="1" outlineLevel="1">
      <c r="A146" s="36"/>
      <c r="B146" s="65"/>
      <c r="C146" s="36"/>
      <c r="D146" s="24">
        <v>2018</v>
      </c>
      <c r="E146" s="21">
        <f t="shared" si="17"/>
        <v>44545</v>
      </c>
      <c r="F146" s="21">
        <f t="shared" ref="F146:I148" si="20">F150+F154+F158+F162+F166+F170+F174</f>
        <v>31232.7</v>
      </c>
      <c r="G146" s="21">
        <f t="shared" si="20"/>
        <v>13312.3</v>
      </c>
      <c r="H146" s="21">
        <f t="shared" si="20"/>
        <v>0</v>
      </c>
      <c r="I146" s="21">
        <f t="shared" si="20"/>
        <v>0</v>
      </c>
      <c r="J146" s="37"/>
      <c r="K146" s="42"/>
    </row>
    <row r="147" spans="1:11" ht="15" customHeight="1" outlineLevel="1">
      <c r="A147" s="36"/>
      <c r="B147" s="65"/>
      <c r="C147" s="36"/>
      <c r="D147" s="24">
        <v>2019</v>
      </c>
      <c r="E147" s="21">
        <f>SUM(F147:I147)</f>
        <v>22341.7</v>
      </c>
      <c r="F147" s="21">
        <f t="shared" si="20"/>
        <v>22341.7</v>
      </c>
      <c r="G147" s="21">
        <f t="shared" si="20"/>
        <v>0</v>
      </c>
      <c r="H147" s="21">
        <f t="shared" si="20"/>
        <v>0</v>
      </c>
      <c r="I147" s="21">
        <f t="shared" si="20"/>
        <v>0</v>
      </c>
      <c r="J147" s="37"/>
      <c r="K147" s="42"/>
    </row>
    <row r="148" spans="1:11" ht="226.5" customHeight="1" outlineLevel="1">
      <c r="A148" s="36"/>
      <c r="B148" s="65"/>
      <c r="C148" s="36"/>
      <c r="D148" s="24">
        <v>2020</v>
      </c>
      <c r="E148" s="21">
        <f t="shared" si="17"/>
        <v>17398.8</v>
      </c>
      <c r="F148" s="21">
        <f t="shared" si="20"/>
        <v>17398.8</v>
      </c>
      <c r="G148" s="21">
        <f t="shared" si="20"/>
        <v>0</v>
      </c>
      <c r="H148" s="21">
        <f t="shared" si="20"/>
        <v>0</v>
      </c>
      <c r="I148" s="21">
        <f t="shared" si="20"/>
        <v>0</v>
      </c>
      <c r="J148" s="37"/>
      <c r="K148" s="43"/>
    </row>
    <row r="149" spans="1:11" ht="15" customHeight="1" outlineLevel="2">
      <c r="A149" s="36" t="s">
        <v>81</v>
      </c>
      <c r="B149" s="30" t="s">
        <v>455</v>
      </c>
      <c r="C149" s="36" t="s">
        <v>193</v>
      </c>
      <c r="D149" s="24" t="s">
        <v>32</v>
      </c>
      <c r="E149" s="21">
        <f t="shared" si="17"/>
        <v>13509.6</v>
      </c>
      <c r="F149" s="21">
        <f>SUM(F150:F152)</f>
        <v>5000</v>
      </c>
      <c r="G149" s="21">
        <f>SUM(G150:G152)</f>
        <v>8509.6</v>
      </c>
      <c r="H149" s="21">
        <f>SUM(H150:H152)</f>
        <v>0</v>
      </c>
      <c r="I149" s="21">
        <f>SUM(I150:I152)</f>
        <v>0</v>
      </c>
      <c r="J149" s="37" t="s">
        <v>390</v>
      </c>
      <c r="K149" s="41" t="s">
        <v>581</v>
      </c>
    </row>
    <row r="150" spans="1:11" ht="14.45" customHeight="1" outlineLevel="2">
      <c r="A150" s="36"/>
      <c r="B150" s="30"/>
      <c r="C150" s="36"/>
      <c r="D150" s="24">
        <v>2018</v>
      </c>
      <c r="E150" s="21">
        <f t="shared" si="17"/>
        <v>13509.6</v>
      </c>
      <c r="F150" s="21">
        <v>5000</v>
      </c>
      <c r="G150" s="21">
        <v>8509.6</v>
      </c>
      <c r="H150" s="21">
        <v>0</v>
      </c>
      <c r="I150" s="21">
        <v>0</v>
      </c>
      <c r="J150" s="37"/>
      <c r="K150" s="42"/>
    </row>
    <row r="151" spans="1:11" ht="14.45" customHeight="1" outlineLevel="2">
      <c r="A151" s="36"/>
      <c r="B151" s="30"/>
      <c r="C151" s="36"/>
      <c r="D151" s="24">
        <v>2019</v>
      </c>
      <c r="E151" s="21">
        <f>F151+G151</f>
        <v>0</v>
      </c>
      <c r="F151" s="21">
        <v>0</v>
      </c>
      <c r="G151" s="21">
        <v>0</v>
      </c>
      <c r="H151" s="27">
        <v>0</v>
      </c>
      <c r="I151" s="27">
        <v>0</v>
      </c>
      <c r="J151" s="37"/>
      <c r="K151" s="42"/>
    </row>
    <row r="152" spans="1:11" ht="14.45" customHeight="1" outlineLevel="2">
      <c r="A152" s="36"/>
      <c r="B152" s="30"/>
      <c r="C152" s="36"/>
      <c r="D152" s="24">
        <v>2020</v>
      </c>
      <c r="E152" s="21">
        <f>F152+G152</f>
        <v>0</v>
      </c>
      <c r="F152" s="21">
        <v>0</v>
      </c>
      <c r="G152" s="27">
        <v>0</v>
      </c>
      <c r="H152" s="27">
        <v>0</v>
      </c>
      <c r="I152" s="27">
        <v>0</v>
      </c>
      <c r="J152" s="37"/>
      <c r="K152" s="43"/>
    </row>
    <row r="153" spans="1:11" ht="14.25" customHeight="1" outlineLevel="2">
      <c r="A153" s="36" t="s">
        <v>345</v>
      </c>
      <c r="B153" s="65" t="s">
        <v>79</v>
      </c>
      <c r="C153" s="36" t="s">
        <v>182</v>
      </c>
      <c r="D153" s="24" t="s">
        <v>32</v>
      </c>
      <c r="E153" s="21">
        <f t="shared" si="17"/>
        <v>7750</v>
      </c>
      <c r="F153" s="21">
        <f>SUM(F154:F156)</f>
        <v>7750</v>
      </c>
      <c r="G153" s="21">
        <f>SUM(G154:G156)</f>
        <v>0</v>
      </c>
      <c r="H153" s="21">
        <f>SUM(H154:H156)</f>
        <v>0</v>
      </c>
      <c r="I153" s="21">
        <f>SUM(I154:I156)</f>
        <v>0</v>
      </c>
      <c r="J153" s="47" t="s">
        <v>551</v>
      </c>
      <c r="K153" s="41" t="s">
        <v>581</v>
      </c>
    </row>
    <row r="154" spans="1:11" ht="14.25" customHeight="1" outlineLevel="2">
      <c r="A154" s="36"/>
      <c r="B154" s="65"/>
      <c r="C154" s="36"/>
      <c r="D154" s="24">
        <v>2018</v>
      </c>
      <c r="E154" s="21">
        <f t="shared" si="17"/>
        <v>3750</v>
      </c>
      <c r="F154" s="21">
        <v>3750</v>
      </c>
      <c r="G154" s="21">
        <v>0</v>
      </c>
      <c r="H154" s="21">
        <v>0</v>
      </c>
      <c r="I154" s="21">
        <v>0</v>
      </c>
      <c r="J154" s="47"/>
      <c r="K154" s="42"/>
    </row>
    <row r="155" spans="1:11" ht="14.25" customHeight="1" outlineLevel="2">
      <c r="A155" s="36"/>
      <c r="B155" s="65"/>
      <c r="C155" s="36"/>
      <c r="D155" s="24">
        <v>2019</v>
      </c>
      <c r="E155" s="21">
        <v>3000</v>
      </c>
      <c r="F155" s="21">
        <v>3000</v>
      </c>
      <c r="G155" s="21">
        <v>0</v>
      </c>
      <c r="H155" s="27">
        <v>0</v>
      </c>
      <c r="I155" s="27">
        <v>0</v>
      </c>
      <c r="J155" s="47"/>
      <c r="K155" s="42"/>
    </row>
    <row r="156" spans="1:11" ht="27" customHeight="1" outlineLevel="2">
      <c r="A156" s="36"/>
      <c r="B156" s="65"/>
      <c r="C156" s="36"/>
      <c r="D156" s="24">
        <v>2020</v>
      </c>
      <c r="E156" s="21">
        <v>1000</v>
      </c>
      <c r="F156" s="21">
        <v>1000</v>
      </c>
      <c r="G156" s="21">
        <v>0</v>
      </c>
      <c r="H156" s="27">
        <v>0</v>
      </c>
      <c r="I156" s="27">
        <v>0</v>
      </c>
      <c r="J156" s="47"/>
      <c r="K156" s="43"/>
    </row>
    <row r="157" spans="1:11" ht="15.75" customHeight="1" outlineLevel="2">
      <c r="A157" s="67" t="s">
        <v>80</v>
      </c>
      <c r="B157" s="65" t="s">
        <v>77</v>
      </c>
      <c r="C157" s="36" t="s">
        <v>113</v>
      </c>
      <c r="D157" s="24" t="s">
        <v>32</v>
      </c>
      <c r="E157" s="21">
        <f t="shared" si="17"/>
        <v>24045.9</v>
      </c>
      <c r="F157" s="21">
        <f>SUM(F158:F160)</f>
        <v>24045.9</v>
      </c>
      <c r="G157" s="21">
        <f>SUM(G158:G160)</f>
        <v>0</v>
      </c>
      <c r="H157" s="21">
        <f>SUM(H158:H160)</f>
        <v>0</v>
      </c>
      <c r="I157" s="21">
        <f>SUM(I158:I160)</f>
        <v>0</v>
      </c>
      <c r="J157" s="37" t="s">
        <v>412</v>
      </c>
      <c r="K157" s="41" t="s">
        <v>582</v>
      </c>
    </row>
    <row r="158" spans="1:11" ht="14.45" customHeight="1" outlineLevel="2">
      <c r="A158" s="36"/>
      <c r="B158" s="65"/>
      <c r="C158" s="36"/>
      <c r="D158" s="24">
        <v>2018</v>
      </c>
      <c r="E158" s="21">
        <f t="shared" si="17"/>
        <v>8845.9</v>
      </c>
      <c r="F158" s="21">
        <v>8845.9</v>
      </c>
      <c r="G158" s="21">
        <v>0</v>
      </c>
      <c r="H158" s="21">
        <v>0</v>
      </c>
      <c r="I158" s="21">
        <v>0</v>
      </c>
      <c r="J158" s="37"/>
      <c r="K158" s="42"/>
    </row>
    <row r="159" spans="1:11" ht="14.45" customHeight="1" outlineLevel="2">
      <c r="A159" s="36"/>
      <c r="B159" s="65"/>
      <c r="C159" s="36"/>
      <c r="D159" s="24">
        <v>2019</v>
      </c>
      <c r="E159" s="21">
        <v>8000</v>
      </c>
      <c r="F159" s="21">
        <v>8000</v>
      </c>
      <c r="G159" s="21">
        <v>0</v>
      </c>
      <c r="H159" s="27">
        <v>0</v>
      </c>
      <c r="I159" s="27">
        <v>0</v>
      </c>
      <c r="J159" s="37"/>
      <c r="K159" s="42"/>
    </row>
    <row r="160" spans="1:11" ht="14.45" customHeight="1" outlineLevel="2">
      <c r="A160" s="36"/>
      <c r="B160" s="65"/>
      <c r="C160" s="36"/>
      <c r="D160" s="24">
        <v>2020</v>
      </c>
      <c r="E160" s="21">
        <f t="shared" si="17"/>
        <v>7200</v>
      </c>
      <c r="F160" s="27">
        <v>7200</v>
      </c>
      <c r="G160" s="27">
        <v>0</v>
      </c>
      <c r="H160" s="27">
        <v>0</v>
      </c>
      <c r="I160" s="27">
        <v>0</v>
      </c>
      <c r="J160" s="37"/>
      <c r="K160" s="43"/>
    </row>
    <row r="161" spans="1:11" ht="13.5" customHeight="1" outlineLevel="2">
      <c r="A161" s="36" t="s">
        <v>78</v>
      </c>
      <c r="B161" s="65" t="s">
        <v>75</v>
      </c>
      <c r="C161" s="36" t="s">
        <v>182</v>
      </c>
      <c r="D161" s="24" t="s">
        <v>32</v>
      </c>
      <c r="E161" s="21">
        <f t="shared" si="17"/>
        <v>11200</v>
      </c>
      <c r="F161" s="21">
        <f>SUM(F162:F164)</f>
        <v>11200</v>
      </c>
      <c r="G161" s="21">
        <f>SUM(G162:G164)</f>
        <v>0</v>
      </c>
      <c r="H161" s="21">
        <f>SUM(H162:H164)</f>
        <v>0</v>
      </c>
      <c r="I161" s="21">
        <f>SUM(I162:I164)</f>
        <v>0</v>
      </c>
      <c r="J161" s="37" t="s">
        <v>480</v>
      </c>
      <c r="K161" s="41" t="s">
        <v>581</v>
      </c>
    </row>
    <row r="162" spans="1:11" ht="13.5" customHeight="1" outlineLevel="2">
      <c r="A162" s="36"/>
      <c r="B162" s="65"/>
      <c r="C162" s="36"/>
      <c r="D162" s="24">
        <v>2018</v>
      </c>
      <c r="E162" s="21">
        <f t="shared" si="17"/>
        <v>4000</v>
      </c>
      <c r="F162" s="21">
        <v>4000</v>
      </c>
      <c r="G162" s="21">
        <v>0</v>
      </c>
      <c r="H162" s="21">
        <v>0</v>
      </c>
      <c r="I162" s="21">
        <v>0</v>
      </c>
      <c r="J162" s="37"/>
      <c r="K162" s="42"/>
    </row>
    <row r="163" spans="1:11" ht="13.5" customHeight="1" outlineLevel="2">
      <c r="A163" s="36"/>
      <c r="B163" s="65"/>
      <c r="C163" s="36"/>
      <c r="D163" s="24">
        <v>2019</v>
      </c>
      <c r="E163" s="21">
        <f t="shared" si="17"/>
        <v>3600</v>
      </c>
      <c r="F163" s="21">
        <v>3600</v>
      </c>
      <c r="G163" s="21">
        <v>0</v>
      </c>
      <c r="H163" s="27">
        <v>0</v>
      </c>
      <c r="I163" s="27">
        <v>0</v>
      </c>
      <c r="J163" s="37"/>
      <c r="K163" s="42"/>
    </row>
    <row r="164" spans="1:11" ht="36" customHeight="1" outlineLevel="2">
      <c r="A164" s="36"/>
      <c r="B164" s="65"/>
      <c r="C164" s="36"/>
      <c r="D164" s="24">
        <v>2020</v>
      </c>
      <c r="E164" s="21">
        <f t="shared" si="17"/>
        <v>3600</v>
      </c>
      <c r="F164" s="21">
        <v>3600</v>
      </c>
      <c r="G164" s="21">
        <v>0</v>
      </c>
      <c r="H164" s="21">
        <v>0</v>
      </c>
      <c r="I164" s="21">
        <v>0</v>
      </c>
      <c r="J164" s="37"/>
      <c r="K164" s="43"/>
    </row>
    <row r="165" spans="1:11" ht="15" customHeight="1" outlineLevel="2">
      <c r="A165" s="36" t="s">
        <v>76</v>
      </c>
      <c r="B165" s="65" t="s">
        <v>343</v>
      </c>
      <c r="C165" s="36" t="s">
        <v>193</v>
      </c>
      <c r="D165" s="24" t="s">
        <v>32</v>
      </c>
      <c r="E165" s="21">
        <f t="shared" si="17"/>
        <v>1000</v>
      </c>
      <c r="F165" s="21">
        <f>SUM(F166:F168)</f>
        <v>1000</v>
      </c>
      <c r="G165" s="21">
        <f>SUM(G166:G168)</f>
        <v>0</v>
      </c>
      <c r="H165" s="21">
        <f>SUM(H166:H168)</f>
        <v>0</v>
      </c>
      <c r="I165" s="21">
        <f>SUM(I166:I168)</f>
        <v>0</v>
      </c>
      <c r="J165" s="37" t="s">
        <v>445</v>
      </c>
      <c r="K165" s="41" t="s">
        <v>581</v>
      </c>
    </row>
    <row r="166" spans="1:11" ht="15" customHeight="1" outlineLevel="2">
      <c r="A166" s="36"/>
      <c r="B166" s="65"/>
      <c r="C166" s="36"/>
      <c r="D166" s="24">
        <v>2018</v>
      </c>
      <c r="E166" s="21">
        <f t="shared" si="17"/>
        <v>1000</v>
      </c>
      <c r="F166" s="21">
        <v>1000</v>
      </c>
      <c r="G166" s="21">
        <v>0</v>
      </c>
      <c r="H166" s="21">
        <v>0</v>
      </c>
      <c r="I166" s="21">
        <v>0</v>
      </c>
      <c r="J166" s="37"/>
      <c r="K166" s="42"/>
    </row>
    <row r="167" spans="1:11" ht="15" customHeight="1" outlineLevel="2">
      <c r="A167" s="36"/>
      <c r="B167" s="65"/>
      <c r="C167" s="36"/>
      <c r="D167" s="24">
        <v>2019</v>
      </c>
      <c r="E167" s="21">
        <f t="shared" si="17"/>
        <v>0</v>
      </c>
      <c r="F167" s="21">
        <v>0</v>
      </c>
      <c r="G167" s="21">
        <v>0</v>
      </c>
      <c r="H167" s="21">
        <v>0</v>
      </c>
      <c r="I167" s="21">
        <v>0</v>
      </c>
      <c r="J167" s="37"/>
      <c r="K167" s="42"/>
    </row>
    <row r="168" spans="1:11" ht="39.75" customHeight="1" outlineLevel="2">
      <c r="A168" s="36"/>
      <c r="B168" s="65"/>
      <c r="C168" s="36"/>
      <c r="D168" s="24">
        <v>2020</v>
      </c>
      <c r="E168" s="21">
        <f t="shared" si="17"/>
        <v>0</v>
      </c>
      <c r="F168" s="21">
        <v>0</v>
      </c>
      <c r="G168" s="21">
        <v>0</v>
      </c>
      <c r="H168" s="21">
        <v>0</v>
      </c>
      <c r="I168" s="21">
        <v>0</v>
      </c>
      <c r="J168" s="37"/>
      <c r="K168" s="43"/>
    </row>
    <row r="169" spans="1:11" ht="15" customHeight="1" outlineLevel="2">
      <c r="A169" s="36" t="s">
        <v>344</v>
      </c>
      <c r="B169" s="65" t="s">
        <v>73</v>
      </c>
      <c r="C169" s="36" t="s">
        <v>388</v>
      </c>
      <c r="D169" s="24" t="s">
        <v>32</v>
      </c>
      <c r="E169" s="21">
        <f t="shared" si="17"/>
        <v>20015.599999999999</v>
      </c>
      <c r="F169" s="21">
        <f>SUM(F170:F172)</f>
        <v>20015.599999999999</v>
      </c>
      <c r="G169" s="21">
        <f>SUM(G170:G172)</f>
        <v>0</v>
      </c>
      <c r="H169" s="21">
        <f>SUM(H170:H172)</f>
        <v>0</v>
      </c>
      <c r="I169" s="21">
        <f>SUM(I170:I172)</f>
        <v>0</v>
      </c>
      <c r="J169" s="37" t="s">
        <v>552</v>
      </c>
      <c r="K169" s="41" t="s">
        <v>583</v>
      </c>
    </row>
    <row r="170" spans="1:11" ht="15" customHeight="1" outlineLevel="2">
      <c r="A170" s="36"/>
      <c r="B170" s="65"/>
      <c r="C170" s="36"/>
      <c r="D170" s="24">
        <v>2018</v>
      </c>
      <c r="E170" s="21">
        <f t="shared" si="17"/>
        <v>6675.1</v>
      </c>
      <c r="F170" s="21">
        <v>6675.1</v>
      </c>
      <c r="G170" s="21">
        <v>0</v>
      </c>
      <c r="H170" s="21">
        <v>0</v>
      </c>
      <c r="I170" s="21">
        <v>0</v>
      </c>
      <c r="J170" s="37"/>
      <c r="K170" s="42"/>
    </row>
    <row r="171" spans="1:11" ht="15" customHeight="1" outlineLevel="2">
      <c r="A171" s="36"/>
      <c r="B171" s="65"/>
      <c r="C171" s="36"/>
      <c r="D171" s="24">
        <v>2019</v>
      </c>
      <c r="E171" s="21">
        <f>F171</f>
        <v>7741.7</v>
      </c>
      <c r="F171" s="21">
        <v>7741.7</v>
      </c>
      <c r="G171" s="21">
        <v>0</v>
      </c>
      <c r="H171" s="21">
        <v>0</v>
      </c>
      <c r="I171" s="21">
        <v>0</v>
      </c>
      <c r="J171" s="37"/>
      <c r="K171" s="42"/>
    </row>
    <row r="172" spans="1:11" ht="51" customHeight="1" outlineLevel="2">
      <c r="A172" s="36"/>
      <c r="B172" s="65"/>
      <c r="C172" s="36"/>
      <c r="D172" s="24">
        <v>2020</v>
      </c>
      <c r="E172" s="21">
        <v>5598.8</v>
      </c>
      <c r="F172" s="21">
        <v>5598.8</v>
      </c>
      <c r="G172" s="21">
        <v>0</v>
      </c>
      <c r="H172" s="21">
        <v>0</v>
      </c>
      <c r="I172" s="21">
        <v>0</v>
      </c>
      <c r="J172" s="37"/>
      <c r="K172" s="43"/>
    </row>
    <row r="173" spans="1:11" ht="15" customHeight="1" outlineLevel="2">
      <c r="A173" s="36" t="s">
        <v>74</v>
      </c>
      <c r="B173" s="65" t="s">
        <v>342</v>
      </c>
      <c r="C173" s="36" t="s">
        <v>217</v>
      </c>
      <c r="D173" s="24" t="s">
        <v>32</v>
      </c>
      <c r="E173" s="21">
        <f t="shared" ref="E173:E186" si="21">SUM(F173:I173)</f>
        <v>6764.4</v>
      </c>
      <c r="F173" s="21">
        <f>SUM(F174:F176)</f>
        <v>1961.7</v>
      </c>
      <c r="G173" s="21">
        <f>SUM(G174:G176)</f>
        <v>4802.7</v>
      </c>
      <c r="H173" s="21">
        <f>SUM(H174:H176)</f>
        <v>0</v>
      </c>
      <c r="I173" s="21">
        <f>SUM(I174:I176)</f>
        <v>0</v>
      </c>
      <c r="J173" s="37" t="s">
        <v>522</v>
      </c>
      <c r="K173" s="41" t="s">
        <v>583</v>
      </c>
    </row>
    <row r="174" spans="1:11" ht="15" customHeight="1" outlineLevel="2">
      <c r="A174" s="36"/>
      <c r="B174" s="65"/>
      <c r="C174" s="36"/>
      <c r="D174" s="24">
        <v>2018</v>
      </c>
      <c r="E174" s="21">
        <f t="shared" si="21"/>
        <v>6764.4</v>
      </c>
      <c r="F174" s="21">
        <v>1961.7</v>
      </c>
      <c r="G174" s="21">
        <v>4802.7</v>
      </c>
      <c r="H174" s="21">
        <v>0</v>
      </c>
      <c r="I174" s="21">
        <v>0</v>
      </c>
      <c r="J174" s="37"/>
      <c r="K174" s="42"/>
    </row>
    <row r="175" spans="1:11" ht="15" customHeight="1" outlineLevel="2">
      <c r="A175" s="36"/>
      <c r="B175" s="65"/>
      <c r="C175" s="36"/>
      <c r="D175" s="24">
        <v>2019</v>
      </c>
      <c r="E175" s="21">
        <f t="shared" si="21"/>
        <v>0</v>
      </c>
      <c r="F175" s="21">
        <v>0</v>
      </c>
      <c r="G175" s="21">
        <v>0</v>
      </c>
      <c r="H175" s="27">
        <v>0</v>
      </c>
      <c r="I175" s="27">
        <v>0</v>
      </c>
      <c r="J175" s="37"/>
      <c r="K175" s="42"/>
    </row>
    <row r="176" spans="1:11" ht="71.25" customHeight="1" outlineLevel="2">
      <c r="A176" s="36"/>
      <c r="B176" s="65"/>
      <c r="C176" s="36"/>
      <c r="D176" s="24">
        <v>2020</v>
      </c>
      <c r="E176" s="21">
        <f t="shared" si="21"/>
        <v>0</v>
      </c>
      <c r="F176" s="21">
        <v>0</v>
      </c>
      <c r="G176" s="21">
        <v>0</v>
      </c>
      <c r="H176" s="21">
        <v>0</v>
      </c>
      <c r="I176" s="21">
        <v>0</v>
      </c>
      <c r="J176" s="37"/>
      <c r="K176" s="43"/>
    </row>
    <row r="177" spans="1:11" ht="14.45" customHeight="1" outlineLevel="1">
      <c r="A177" s="36" t="s">
        <v>72</v>
      </c>
      <c r="B177" s="65" t="s">
        <v>71</v>
      </c>
      <c r="C177" s="36" t="s">
        <v>113</v>
      </c>
      <c r="D177" s="24" t="s">
        <v>32</v>
      </c>
      <c r="E177" s="21">
        <f t="shared" si="21"/>
        <v>30278.454599999997</v>
      </c>
      <c r="F177" s="21">
        <f>SUM(F178:F180)</f>
        <v>22115.354599999999</v>
      </c>
      <c r="G177" s="21">
        <f>SUM(G178:G180)</f>
        <v>8163.1</v>
      </c>
      <c r="H177" s="21">
        <f>SUM(H178:H180)</f>
        <v>0</v>
      </c>
      <c r="I177" s="21">
        <f>SUM(I178:I180)</f>
        <v>0</v>
      </c>
      <c r="J177" s="37" t="s">
        <v>488</v>
      </c>
      <c r="K177" s="41" t="s">
        <v>584</v>
      </c>
    </row>
    <row r="178" spans="1:11" ht="14.45" customHeight="1" outlineLevel="1">
      <c r="A178" s="36"/>
      <c r="B178" s="65"/>
      <c r="C178" s="36"/>
      <c r="D178" s="24">
        <v>2018</v>
      </c>
      <c r="E178" s="21">
        <f t="shared" si="21"/>
        <v>16899.7</v>
      </c>
      <c r="F178" s="21">
        <f>F182+F186+F190</f>
        <v>8736.6</v>
      </c>
      <c r="G178" s="21">
        <f t="shared" ref="G178:I180" si="22">G182+G186</f>
        <v>8163.1</v>
      </c>
      <c r="H178" s="21">
        <f t="shared" si="22"/>
        <v>0</v>
      </c>
      <c r="I178" s="21">
        <f t="shared" si="22"/>
        <v>0</v>
      </c>
      <c r="J178" s="37"/>
      <c r="K178" s="42"/>
    </row>
    <row r="179" spans="1:11" ht="14.45" customHeight="1" outlineLevel="1">
      <c r="A179" s="36"/>
      <c r="B179" s="65"/>
      <c r="C179" s="36"/>
      <c r="D179" s="24">
        <v>2019</v>
      </c>
      <c r="E179" s="21">
        <f t="shared" si="21"/>
        <v>3828.7546000000002</v>
      </c>
      <c r="F179" s="21">
        <f>F183+F187+F191</f>
        <v>3828.7546000000002</v>
      </c>
      <c r="G179" s="21">
        <f t="shared" si="22"/>
        <v>0</v>
      </c>
      <c r="H179" s="21">
        <f t="shared" si="22"/>
        <v>0</v>
      </c>
      <c r="I179" s="21">
        <f t="shared" si="22"/>
        <v>0</v>
      </c>
      <c r="J179" s="37"/>
      <c r="K179" s="42"/>
    </row>
    <row r="180" spans="1:11" ht="43.5" customHeight="1" outlineLevel="1">
      <c r="A180" s="36"/>
      <c r="B180" s="65"/>
      <c r="C180" s="36"/>
      <c r="D180" s="24">
        <v>2020</v>
      </c>
      <c r="E180" s="21">
        <f t="shared" si="21"/>
        <v>9550</v>
      </c>
      <c r="F180" s="21">
        <f>F184+F188+F192</f>
        <v>9550</v>
      </c>
      <c r="G180" s="21">
        <f t="shared" si="22"/>
        <v>0</v>
      </c>
      <c r="H180" s="21">
        <f t="shared" si="22"/>
        <v>0</v>
      </c>
      <c r="I180" s="21">
        <f t="shared" si="22"/>
        <v>0</v>
      </c>
      <c r="J180" s="37"/>
      <c r="K180" s="43"/>
    </row>
    <row r="181" spans="1:11" ht="14.25" customHeight="1" outlineLevel="2">
      <c r="A181" s="36" t="s">
        <v>70</v>
      </c>
      <c r="B181" s="65" t="s">
        <v>69</v>
      </c>
      <c r="C181" s="36" t="s">
        <v>193</v>
      </c>
      <c r="D181" s="24" t="s">
        <v>32</v>
      </c>
      <c r="E181" s="21">
        <f t="shared" si="21"/>
        <v>14099.7</v>
      </c>
      <c r="F181" s="21">
        <f>SUM(F182:F184)</f>
        <v>5936.6</v>
      </c>
      <c r="G181" s="21">
        <f>SUM(G182:G184)</f>
        <v>8163.1</v>
      </c>
      <c r="H181" s="21">
        <f>SUM(H182:H184)</f>
        <v>0</v>
      </c>
      <c r="I181" s="21">
        <f>SUM(I182:I184)</f>
        <v>0</v>
      </c>
      <c r="J181" s="37" t="s">
        <v>523</v>
      </c>
      <c r="K181" s="41" t="s">
        <v>581</v>
      </c>
    </row>
    <row r="182" spans="1:11" ht="14.45" customHeight="1" outlineLevel="2">
      <c r="A182" s="36"/>
      <c r="B182" s="65"/>
      <c r="C182" s="36"/>
      <c r="D182" s="24">
        <v>2018</v>
      </c>
      <c r="E182" s="21">
        <f t="shared" si="21"/>
        <v>14099.7</v>
      </c>
      <c r="F182" s="21">
        <v>5936.6</v>
      </c>
      <c r="G182" s="21">
        <v>8163.1</v>
      </c>
      <c r="H182" s="21">
        <v>0</v>
      </c>
      <c r="I182" s="21">
        <v>0</v>
      </c>
      <c r="J182" s="37"/>
      <c r="K182" s="42"/>
    </row>
    <row r="183" spans="1:11" ht="14.45" customHeight="1" outlineLevel="2">
      <c r="A183" s="36"/>
      <c r="B183" s="65"/>
      <c r="C183" s="36"/>
      <c r="D183" s="24">
        <v>2019</v>
      </c>
      <c r="E183" s="21">
        <f t="shared" si="21"/>
        <v>0</v>
      </c>
      <c r="F183" s="21">
        <v>0</v>
      </c>
      <c r="G183" s="21">
        <v>0</v>
      </c>
      <c r="H183" s="21">
        <v>0</v>
      </c>
      <c r="I183" s="21">
        <v>0</v>
      </c>
      <c r="J183" s="37"/>
      <c r="K183" s="42"/>
    </row>
    <row r="184" spans="1:11" ht="14.45" customHeight="1" outlineLevel="2">
      <c r="A184" s="36"/>
      <c r="B184" s="65"/>
      <c r="C184" s="36"/>
      <c r="D184" s="24">
        <v>2020</v>
      </c>
      <c r="E184" s="21">
        <f t="shared" si="21"/>
        <v>0</v>
      </c>
      <c r="F184" s="21">
        <v>0</v>
      </c>
      <c r="G184" s="21">
        <v>0</v>
      </c>
      <c r="H184" s="21">
        <v>0</v>
      </c>
      <c r="I184" s="21">
        <v>0</v>
      </c>
      <c r="J184" s="37"/>
      <c r="K184" s="43"/>
    </row>
    <row r="185" spans="1:11" s="8" customFormat="1" ht="15.75" customHeight="1" outlineLevel="2">
      <c r="A185" s="70" t="s">
        <v>68</v>
      </c>
      <c r="B185" s="71" t="s">
        <v>469</v>
      </c>
      <c r="C185" s="34" t="s">
        <v>113</v>
      </c>
      <c r="D185" s="24" t="s">
        <v>32</v>
      </c>
      <c r="E185" s="21">
        <f t="shared" si="21"/>
        <v>3508.7</v>
      </c>
      <c r="F185" s="21">
        <f>SUM(F186:F188)</f>
        <v>3508.7</v>
      </c>
      <c r="G185" s="21">
        <f>SUM(G186:G188)</f>
        <v>0</v>
      </c>
      <c r="H185" s="21">
        <f>SUM(H186:H188)</f>
        <v>0</v>
      </c>
      <c r="I185" s="21">
        <f>SUM(I186:I188)</f>
        <v>0</v>
      </c>
      <c r="J185" s="72" t="s">
        <v>559</v>
      </c>
      <c r="K185" s="73" t="s">
        <v>582</v>
      </c>
    </row>
    <row r="186" spans="1:11" s="8" customFormat="1" ht="14.45" customHeight="1" outlineLevel="2">
      <c r="A186" s="70"/>
      <c r="B186" s="71"/>
      <c r="C186" s="34"/>
      <c r="D186" s="24">
        <v>2018</v>
      </c>
      <c r="E186" s="21">
        <f t="shared" si="21"/>
        <v>1500</v>
      </c>
      <c r="F186" s="21">
        <v>1500</v>
      </c>
      <c r="G186" s="21">
        <v>0</v>
      </c>
      <c r="H186" s="21">
        <v>0</v>
      </c>
      <c r="I186" s="21">
        <v>0</v>
      </c>
      <c r="J186" s="72"/>
      <c r="K186" s="74"/>
    </row>
    <row r="187" spans="1:11" s="8" customFormat="1" ht="14.45" customHeight="1" outlineLevel="2">
      <c r="A187" s="70"/>
      <c r="B187" s="71"/>
      <c r="C187" s="34"/>
      <c r="D187" s="24">
        <v>2019</v>
      </c>
      <c r="E187" s="19">
        <f>SUM(F187:I187)</f>
        <v>908.7</v>
      </c>
      <c r="F187" s="19">
        <v>908.7</v>
      </c>
      <c r="G187" s="2">
        <v>0</v>
      </c>
      <c r="H187" s="2">
        <v>0</v>
      </c>
      <c r="I187" s="2">
        <v>0</v>
      </c>
      <c r="J187" s="72"/>
      <c r="K187" s="74"/>
    </row>
    <row r="188" spans="1:11" s="8" customFormat="1" ht="26.25" customHeight="1" outlineLevel="2">
      <c r="A188" s="70"/>
      <c r="B188" s="71"/>
      <c r="C188" s="34"/>
      <c r="D188" s="24">
        <v>2020</v>
      </c>
      <c r="E188" s="19">
        <f>F188</f>
        <v>1100</v>
      </c>
      <c r="F188" s="19">
        <v>1100</v>
      </c>
      <c r="G188" s="16">
        <v>0</v>
      </c>
      <c r="H188" s="16">
        <v>0</v>
      </c>
      <c r="I188" s="16">
        <v>0</v>
      </c>
      <c r="J188" s="72"/>
      <c r="K188" s="75"/>
    </row>
    <row r="189" spans="1:11" s="8" customFormat="1" ht="14.25" customHeight="1" outlineLevel="2">
      <c r="A189" s="70" t="s">
        <v>67</v>
      </c>
      <c r="B189" s="76" t="s">
        <v>465</v>
      </c>
      <c r="C189" s="70" t="s">
        <v>389</v>
      </c>
      <c r="D189" s="24" t="s">
        <v>32</v>
      </c>
      <c r="E189" s="21">
        <f t="shared" ref="E189:E195" si="23">SUM(F189:I189)</f>
        <v>12670.054599999999</v>
      </c>
      <c r="F189" s="21">
        <f>SUM(F190:F192)</f>
        <v>12670.054599999999</v>
      </c>
      <c r="G189" s="21">
        <f>SUM(G190:G192)</f>
        <v>0</v>
      </c>
      <c r="H189" s="21">
        <f>SUM(H190:H192)</f>
        <v>0</v>
      </c>
      <c r="I189" s="21">
        <f>SUM(I190:I192)</f>
        <v>0</v>
      </c>
      <c r="J189" s="72" t="s">
        <v>450</v>
      </c>
      <c r="K189" s="73" t="s">
        <v>585</v>
      </c>
    </row>
    <row r="190" spans="1:11" s="8" customFormat="1" ht="14.25" customHeight="1" outlineLevel="2">
      <c r="A190" s="70"/>
      <c r="B190" s="77"/>
      <c r="C190" s="70"/>
      <c r="D190" s="24">
        <v>2018</v>
      </c>
      <c r="E190" s="21">
        <f t="shared" si="23"/>
        <v>1300</v>
      </c>
      <c r="F190" s="19">
        <v>1300</v>
      </c>
      <c r="G190" s="21">
        <v>0</v>
      </c>
      <c r="H190" s="21">
        <v>0</v>
      </c>
      <c r="I190" s="21">
        <v>0</v>
      </c>
      <c r="J190" s="72"/>
      <c r="K190" s="74"/>
    </row>
    <row r="191" spans="1:11" s="8" customFormat="1" ht="14.25" customHeight="1" outlineLevel="2">
      <c r="A191" s="70"/>
      <c r="B191" s="77"/>
      <c r="C191" s="70"/>
      <c r="D191" s="24">
        <v>2019</v>
      </c>
      <c r="E191" s="21">
        <f>SUM(F191:I191)</f>
        <v>2920.0545999999999</v>
      </c>
      <c r="F191" s="21">
        <v>2920.0545999999999</v>
      </c>
      <c r="G191" s="2">
        <v>0</v>
      </c>
      <c r="H191" s="2">
        <v>0</v>
      </c>
      <c r="I191" s="2">
        <v>0</v>
      </c>
      <c r="J191" s="72"/>
      <c r="K191" s="74"/>
    </row>
    <row r="192" spans="1:11" s="8" customFormat="1" ht="37.5" customHeight="1" outlineLevel="2">
      <c r="A192" s="70"/>
      <c r="B192" s="78"/>
      <c r="C192" s="70"/>
      <c r="D192" s="24">
        <v>2020</v>
      </c>
      <c r="E192" s="21">
        <f>SUM(F192:I192)</f>
        <v>8450</v>
      </c>
      <c r="F192" s="21">
        <v>8450</v>
      </c>
      <c r="G192" s="17">
        <v>0</v>
      </c>
      <c r="H192" s="17">
        <v>0</v>
      </c>
      <c r="I192" s="17">
        <v>0</v>
      </c>
      <c r="J192" s="72"/>
      <c r="K192" s="75"/>
    </row>
    <row r="193" spans="1:12" ht="14.25" customHeight="1" outlineLevel="1">
      <c r="A193" s="36" t="s">
        <v>66</v>
      </c>
      <c r="B193" s="65" t="s">
        <v>65</v>
      </c>
      <c r="C193" s="36" t="s">
        <v>113</v>
      </c>
      <c r="D193" s="24" t="s">
        <v>32</v>
      </c>
      <c r="E193" s="21">
        <f t="shared" si="23"/>
        <v>11219.831709999999</v>
      </c>
      <c r="F193" s="21">
        <f>SUM(F194:F196)</f>
        <v>7875.3317100000004</v>
      </c>
      <c r="G193" s="21">
        <f>SUM(G194:G196)</f>
        <v>2715.2</v>
      </c>
      <c r="H193" s="21">
        <f>SUM(H194:H196)</f>
        <v>0</v>
      </c>
      <c r="I193" s="21">
        <f>SUM(I194:I196)</f>
        <v>629.29999999999995</v>
      </c>
      <c r="J193" s="37" t="s">
        <v>491</v>
      </c>
      <c r="K193" s="41" t="s">
        <v>586</v>
      </c>
    </row>
    <row r="194" spans="1:12" ht="14.25" customHeight="1" outlineLevel="1">
      <c r="A194" s="36"/>
      <c r="B194" s="65"/>
      <c r="C194" s="36"/>
      <c r="D194" s="24">
        <v>2018</v>
      </c>
      <c r="E194" s="21">
        <f t="shared" si="23"/>
        <v>5387.357</v>
      </c>
      <c r="F194" s="21">
        <f>F198+F202+F206+F210+F214+F218+F222+F226</f>
        <v>3014.5569999999998</v>
      </c>
      <c r="G194" s="21">
        <f>G198+G202+G206+G210+G214+G218+G222+G226</f>
        <v>2372.8000000000002</v>
      </c>
      <c r="H194" s="21">
        <f>H198+H202+H206+H210+H214+H218+H222+H226</f>
        <v>0</v>
      </c>
      <c r="I194" s="21">
        <f>I198+I202+I206+I210+I214+I218+I222+I226</f>
        <v>0</v>
      </c>
      <c r="J194" s="37"/>
      <c r="K194" s="42"/>
      <c r="L194" s="18">
        <f>F196-F228-F232</f>
        <v>2831.4</v>
      </c>
    </row>
    <row r="195" spans="1:12" ht="14.25" customHeight="1" outlineLevel="1">
      <c r="A195" s="36"/>
      <c r="B195" s="65"/>
      <c r="C195" s="36"/>
      <c r="D195" s="24">
        <v>2019</v>
      </c>
      <c r="E195" s="21">
        <f t="shared" si="23"/>
        <v>1935.8147100000001</v>
      </c>
      <c r="F195" s="21">
        <f>F199+F203+F207+F211+F215+F219+F223+F227+F231</f>
        <v>1588.21471</v>
      </c>
      <c r="G195" s="21">
        <f t="shared" ref="F195:I196" si="24">G199+G203+G207+G211+G215+G219+G223+G227+G231</f>
        <v>171.2</v>
      </c>
      <c r="H195" s="21">
        <f t="shared" si="24"/>
        <v>0</v>
      </c>
      <c r="I195" s="21">
        <f t="shared" si="24"/>
        <v>176.4</v>
      </c>
      <c r="J195" s="37"/>
      <c r="K195" s="42"/>
    </row>
    <row r="196" spans="1:12" ht="145.5" customHeight="1" outlineLevel="1">
      <c r="A196" s="36"/>
      <c r="B196" s="65"/>
      <c r="C196" s="36"/>
      <c r="D196" s="24">
        <v>2020</v>
      </c>
      <c r="E196" s="21">
        <f t="shared" ref="E196:E221" si="25">SUM(F196:I196)</f>
        <v>3896.66</v>
      </c>
      <c r="F196" s="21">
        <f t="shared" si="24"/>
        <v>3272.56</v>
      </c>
      <c r="G196" s="21">
        <f t="shared" si="24"/>
        <v>171.2</v>
      </c>
      <c r="H196" s="21">
        <f t="shared" si="24"/>
        <v>0</v>
      </c>
      <c r="I196" s="21">
        <f t="shared" si="24"/>
        <v>452.9</v>
      </c>
      <c r="J196" s="37"/>
      <c r="K196" s="43"/>
    </row>
    <row r="197" spans="1:12" ht="15" customHeight="1" outlineLevel="2">
      <c r="A197" s="36" t="s">
        <v>341</v>
      </c>
      <c r="B197" s="37" t="s">
        <v>340</v>
      </c>
      <c r="C197" s="36" t="s">
        <v>543</v>
      </c>
      <c r="D197" s="24" t="s">
        <v>32</v>
      </c>
      <c r="E197" s="21">
        <f t="shared" si="25"/>
        <v>950</v>
      </c>
      <c r="F197" s="21">
        <f>SUM(F198:F200)</f>
        <v>950</v>
      </c>
      <c r="G197" s="21">
        <f>SUM(G198:G200)</f>
        <v>0</v>
      </c>
      <c r="H197" s="21">
        <f>SUM(H198:H200)</f>
        <v>0</v>
      </c>
      <c r="I197" s="21">
        <f>SUM(I198:I200)</f>
        <v>0</v>
      </c>
      <c r="J197" s="37" t="s">
        <v>544</v>
      </c>
      <c r="K197" s="41" t="s">
        <v>583</v>
      </c>
    </row>
    <row r="198" spans="1:12" ht="15" customHeight="1" outlineLevel="2">
      <c r="A198" s="36"/>
      <c r="B198" s="37"/>
      <c r="C198" s="36"/>
      <c r="D198" s="24">
        <v>2018</v>
      </c>
      <c r="E198" s="21">
        <f t="shared" si="25"/>
        <v>500</v>
      </c>
      <c r="F198" s="21">
        <v>500</v>
      </c>
      <c r="G198" s="21">
        <v>0</v>
      </c>
      <c r="H198" s="21">
        <v>0</v>
      </c>
      <c r="I198" s="21">
        <v>0</v>
      </c>
      <c r="J198" s="37"/>
      <c r="K198" s="42"/>
    </row>
    <row r="199" spans="1:12" ht="15" customHeight="1" outlineLevel="2">
      <c r="A199" s="36"/>
      <c r="B199" s="37"/>
      <c r="C199" s="36"/>
      <c r="D199" s="24">
        <v>2019</v>
      </c>
      <c r="E199" s="21">
        <f t="shared" si="25"/>
        <v>0</v>
      </c>
      <c r="F199" s="21">
        <v>0</v>
      </c>
      <c r="G199" s="21">
        <v>0</v>
      </c>
      <c r="H199" s="21">
        <v>0</v>
      </c>
      <c r="I199" s="21">
        <v>0</v>
      </c>
      <c r="J199" s="37"/>
      <c r="K199" s="42"/>
    </row>
    <row r="200" spans="1:12" ht="44.25" customHeight="1" outlineLevel="2">
      <c r="A200" s="36"/>
      <c r="B200" s="37"/>
      <c r="C200" s="36"/>
      <c r="D200" s="24">
        <v>2020</v>
      </c>
      <c r="E200" s="21">
        <f t="shared" si="25"/>
        <v>450</v>
      </c>
      <c r="F200" s="21">
        <v>450</v>
      </c>
      <c r="G200" s="21">
        <v>0</v>
      </c>
      <c r="H200" s="21">
        <v>0</v>
      </c>
      <c r="I200" s="21">
        <v>0</v>
      </c>
      <c r="J200" s="37"/>
      <c r="K200" s="43"/>
    </row>
    <row r="201" spans="1:12" ht="14.25" customHeight="1" outlineLevel="2">
      <c r="A201" s="36" t="s">
        <v>339</v>
      </c>
      <c r="B201" s="37" t="s">
        <v>456</v>
      </c>
      <c r="C201" s="36" t="s">
        <v>113</v>
      </c>
      <c r="D201" s="24" t="s">
        <v>32</v>
      </c>
      <c r="E201" s="21">
        <f t="shared" si="25"/>
        <v>2933.7339500000003</v>
      </c>
      <c r="F201" s="21">
        <f>SUM(F202:F204)</f>
        <v>2933.7339500000003</v>
      </c>
      <c r="G201" s="21">
        <f>SUM(G202:G204)</f>
        <v>0</v>
      </c>
      <c r="H201" s="21">
        <f>SUM(H202:H204)</f>
        <v>0</v>
      </c>
      <c r="I201" s="21">
        <f>SUM(I202:I204)</f>
        <v>0</v>
      </c>
      <c r="J201" s="37" t="s">
        <v>338</v>
      </c>
      <c r="K201" s="41" t="s">
        <v>583</v>
      </c>
    </row>
    <row r="202" spans="1:12" ht="14.25" customHeight="1" outlineLevel="2">
      <c r="A202" s="36"/>
      <c r="B202" s="37"/>
      <c r="C202" s="36"/>
      <c r="D202" s="24">
        <v>2018</v>
      </c>
      <c r="E202" s="21">
        <f>SUM(F202:I202)</f>
        <v>1117.307</v>
      </c>
      <c r="F202" s="21">
        <v>1117.307</v>
      </c>
      <c r="G202" s="21">
        <v>0</v>
      </c>
      <c r="H202" s="21">
        <v>0</v>
      </c>
      <c r="I202" s="21">
        <v>0</v>
      </c>
      <c r="J202" s="37"/>
      <c r="K202" s="42"/>
    </row>
    <row r="203" spans="1:12" ht="14.25" customHeight="1" outlineLevel="2">
      <c r="A203" s="36"/>
      <c r="B203" s="37"/>
      <c r="C203" s="36"/>
      <c r="D203" s="24">
        <v>2019</v>
      </c>
      <c r="E203" s="21">
        <f>SUM(F203:I203)</f>
        <v>795.02695000000006</v>
      </c>
      <c r="F203" s="21">
        <v>795.02695000000006</v>
      </c>
      <c r="G203" s="21">
        <v>0</v>
      </c>
      <c r="H203" s="21">
        <v>0</v>
      </c>
      <c r="I203" s="21">
        <v>0</v>
      </c>
      <c r="J203" s="37"/>
      <c r="K203" s="42"/>
    </row>
    <row r="204" spans="1:12" ht="51" customHeight="1" outlineLevel="2">
      <c r="A204" s="36"/>
      <c r="B204" s="37"/>
      <c r="C204" s="36"/>
      <c r="D204" s="24">
        <v>2020</v>
      </c>
      <c r="E204" s="21">
        <v>1021.4</v>
      </c>
      <c r="F204" s="21">
        <v>1021.4</v>
      </c>
      <c r="G204" s="21">
        <v>0</v>
      </c>
      <c r="H204" s="21">
        <v>0</v>
      </c>
      <c r="I204" s="21">
        <v>0</v>
      </c>
      <c r="J204" s="37"/>
      <c r="K204" s="43"/>
    </row>
    <row r="205" spans="1:12" ht="15.75" customHeight="1" outlineLevel="2">
      <c r="A205" s="36" t="s">
        <v>64</v>
      </c>
      <c r="B205" s="37" t="s">
        <v>63</v>
      </c>
      <c r="C205" s="36" t="s">
        <v>113</v>
      </c>
      <c r="D205" s="24" t="s">
        <v>32</v>
      </c>
      <c r="E205" s="21">
        <f t="shared" si="25"/>
        <v>1278.25</v>
      </c>
      <c r="F205" s="21">
        <f>SUM(F206:F208)</f>
        <v>1278.25</v>
      </c>
      <c r="G205" s="21">
        <f>SUM(G206:G208)</f>
        <v>0</v>
      </c>
      <c r="H205" s="21">
        <f>SUM(H206:H208)</f>
        <v>0</v>
      </c>
      <c r="I205" s="21">
        <f>SUM(I206:I208)</f>
        <v>0</v>
      </c>
      <c r="J205" s="38" t="s">
        <v>538</v>
      </c>
      <c r="K205" s="41" t="s">
        <v>587</v>
      </c>
    </row>
    <row r="206" spans="1:12" ht="15.75" customHeight="1" outlineLevel="2">
      <c r="A206" s="36"/>
      <c r="B206" s="37"/>
      <c r="C206" s="36"/>
      <c r="D206" s="24">
        <v>2018</v>
      </c>
      <c r="E206" s="21">
        <f t="shared" si="25"/>
        <v>98.25</v>
      </c>
      <c r="F206" s="21">
        <v>98.25</v>
      </c>
      <c r="G206" s="21">
        <v>0</v>
      </c>
      <c r="H206" s="21">
        <v>0</v>
      </c>
      <c r="I206" s="21">
        <v>0</v>
      </c>
      <c r="J206" s="39"/>
      <c r="K206" s="42"/>
    </row>
    <row r="207" spans="1:12" ht="15.75" customHeight="1" outlineLevel="2">
      <c r="A207" s="36"/>
      <c r="B207" s="37"/>
      <c r="C207" s="36"/>
      <c r="D207" s="24">
        <v>2019</v>
      </c>
      <c r="E207" s="21">
        <f t="shared" si="25"/>
        <v>90</v>
      </c>
      <c r="F207" s="21">
        <v>90</v>
      </c>
      <c r="G207" s="21">
        <v>0</v>
      </c>
      <c r="H207" s="21">
        <v>0</v>
      </c>
      <c r="I207" s="21">
        <v>0</v>
      </c>
      <c r="J207" s="39"/>
      <c r="K207" s="42"/>
    </row>
    <row r="208" spans="1:12" ht="33" customHeight="1" outlineLevel="2">
      <c r="A208" s="36"/>
      <c r="B208" s="37"/>
      <c r="C208" s="36"/>
      <c r="D208" s="24">
        <v>2020</v>
      </c>
      <c r="E208" s="21">
        <f t="shared" si="25"/>
        <v>1090</v>
      </c>
      <c r="F208" s="21">
        <v>1090</v>
      </c>
      <c r="G208" s="21">
        <v>0</v>
      </c>
      <c r="H208" s="21">
        <v>0</v>
      </c>
      <c r="I208" s="21">
        <v>0</v>
      </c>
      <c r="J208" s="40"/>
      <c r="K208" s="43"/>
    </row>
    <row r="209" spans="1:11" ht="16.5" customHeight="1" outlineLevel="2">
      <c r="A209" s="36" t="s">
        <v>337</v>
      </c>
      <c r="B209" s="37" t="s">
        <v>335</v>
      </c>
      <c r="C209" s="36" t="s">
        <v>113</v>
      </c>
      <c r="D209" s="24" t="s">
        <v>32</v>
      </c>
      <c r="E209" s="21">
        <f t="shared" si="25"/>
        <v>560</v>
      </c>
      <c r="F209" s="21">
        <f>SUM(F210:F212)</f>
        <v>560</v>
      </c>
      <c r="G209" s="21">
        <f>SUM(G210:G212)</f>
        <v>0</v>
      </c>
      <c r="H209" s="21">
        <f>SUM(H210:H212)</f>
        <v>0</v>
      </c>
      <c r="I209" s="21">
        <f>SUM(I210:I212)</f>
        <v>0</v>
      </c>
      <c r="J209" s="37" t="s">
        <v>478</v>
      </c>
      <c r="K209" s="41" t="s">
        <v>583</v>
      </c>
    </row>
    <row r="210" spans="1:11" ht="12.75" customHeight="1" outlineLevel="2">
      <c r="A210" s="36"/>
      <c r="B210" s="37"/>
      <c r="C210" s="36"/>
      <c r="D210" s="24">
        <v>2018</v>
      </c>
      <c r="E210" s="21">
        <f t="shared" si="25"/>
        <v>200</v>
      </c>
      <c r="F210" s="21">
        <v>200</v>
      </c>
      <c r="G210" s="21">
        <v>0</v>
      </c>
      <c r="H210" s="21">
        <v>0</v>
      </c>
      <c r="I210" s="21">
        <v>0</v>
      </c>
      <c r="J210" s="37"/>
      <c r="K210" s="42"/>
    </row>
    <row r="211" spans="1:11" ht="12.75" customHeight="1" outlineLevel="2">
      <c r="A211" s="36"/>
      <c r="B211" s="37"/>
      <c r="C211" s="36"/>
      <c r="D211" s="24">
        <v>2019</v>
      </c>
      <c r="E211" s="21">
        <f t="shared" si="25"/>
        <v>180</v>
      </c>
      <c r="F211" s="21">
        <v>180</v>
      </c>
      <c r="G211" s="21">
        <v>0</v>
      </c>
      <c r="H211" s="21">
        <v>0</v>
      </c>
      <c r="I211" s="21">
        <v>0</v>
      </c>
      <c r="J211" s="37"/>
      <c r="K211" s="42"/>
    </row>
    <row r="212" spans="1:11" ht="14.25" customHeight="1" outlineLevel="2">
      <c r="A212" s="36"/>
      <c r="B212" s="37"/>
      <c r="C212" s="36"/>
      <c r="D212" s="24">
        <v>2020</v>
      </c>
      <c r="E212" s="21">
        <f t="shared" si="25"/>
        <v>180</v>
      </c>
      <c r="F212" s="21">
        <v>180</v>
      </c>
      <c r="G212" s="21">
        <v>0</v>
      </c>
      <c r="H212" s="21">
        <v>0</v>
      </c>
      <c r="I212" s="21">
        <v>0</v>
      </c>
      <c r="J212" s="37"/>
      <c r="K212" s="43"/>
    </row>
    <row r="213" spans="1:11" s="4" customFormat="1" ht="11.25" customHeight="1" outlineLevel="2">
      <c r="A213" s="70" t="s">
        <v>336</v>
      </c>
      <c r="B213" s="71" t="s">
        <v>333</v>
      </c>
      <c r="C213" s="70" t="s">
        <v>113</v>
      </c>
      <c r="D213" s="24" t="s">
        <v>32</v>
      </c>
      <c r="E213" s="21">
        <f t="shared" si="25"/>
        <v>279</v>
      </c>
      <c r="F213" s="21">
        <f>SUM(F214:F216)</f>
        <v>279</v>
      </c>
      <c r="G213" s="21">
        <f>SUM(G214:G216)</f>
        <v>0</v>
      </c>
      <c r="H213" s="21">
        <f>SUM(H214:H216)</f>
        <v>0</v>
      </c>
      <c r="I213" s="21">
        <f>SUM(I214:I216)</f>
        <v>0</v>
      </c>
      <c r="J213" s="72" t="s">
        <v>332</v>
      </c>
      <c r="K213" s="73" t="s">
        <v>583</v>
      </c>
    </row>
    <row r="214" spans="1:11" s="4" customFormat="1" ht="12.75" customHeight="1" outlineLevel="2">
      <c r="A214" s="70"/>
      <c r="B214" s="71"/>
      <c r="C214" s="70"/>
      <c r="D214" s="24">
        <v>2018</v>
      </c>
      <c r="E214" s="21">
        <f t="shared" si="25"/>
        <v>99</v>
      </c>
      <c r="F214" s="21">
        <v>99</v>
      </c>
      <c r="G214" s="21">
        <v>0</v>
      </c>
      <c r="H214" s="21">
        <v>0</v>
      </c>
      <c r="I214" s="21">
        <v>0</v>
      </c>
      <c r="J214" s="72"/>
      <c r="K214" s="74"/>
    </row>
    <row r="215" spans="1:11" s="4" customFormat="1" ht="12.75" customHeight="1" outlineLevel="2">
      <c r="A215" s="70"/>
      <c r="B215" s="71"/>
      <c r="C215" s="70"/>
      <c r="D215" s="24">
        <v>2019</v>
      </c>
      <c r="E215" s="21">
        <f t="shared" si="25"/>
        <v>90</v>
      </c>
      <c r="F215" s="21">
        <v>90</v>
      </c>
      <c r="G215" s="16">
        <v>0</v>
      </c>
      <c r="H215" s="16">
        <v>0</v>
      </c>
      <c r="I215" s="16">
        <v>0</v>
      </c>
      <c r="J215" s="72"/>
      <c r="K215" s="74"/>
    </row>
    <row r="216" spans="1:11" s="4" customFormat="1" ht="12.75" customHeight="1" outlineLevel="2">
      <c r="A216" s="70"/>
      <c r="B216" s="71"/>
      <c r="C216" s="70"/>
      <c r="D216" s="24">
        <v>2020</v>
      </c>
      <c r="E216" s="21">
        <f t="shared" si="25"/>
        <v>90</v>
      </c>
      <c r="F216" s="21">
        <v>90</v>
      </c>
      <c r="G216" s="16">
        <v>0</v>
      </c>
      <c r="H216" s="16">
        <v>0</v>
      </c>
      <c r="I216" s="16">
        <v>0</v>
      </c>
      <c r="J216" s="72"/>
      <c r="K216" s="75"/>
    </row>
    <row r="217" spans="1:11" ht="15" customHeight="1" outlineLevel="2">
      <c r="A217" s="36" t="s">
        <v>334</v>
      </c>
      <c r="B217" s="65" t="s">
        <v>330</v>
      </c>
      <c r="C217" s="36" t="s">
        <v>193</v>
      </c>
      <c r="D217" s="24" t="s">
        <v>32</v>
      </c>
      <c r="E217" s="21">
        <f t="shared" si="25"/>
        <v>3372.8</v>
      </c>
      <c r="F217" s="21">
        <f>SUM(F218:F220)</f>
        <v>1000</v>
      </c>
      <c r="G217" s="21">
        <f>SUM(G218:G220)</f>
        <v>2372.8000000000002</v>
      </c>
      <c r="H217" s="21">
        <f>SUM(H218:H220)</f>
        <v>0</v>
      </c>
      <c r="I217" s="21">
        <f>SUM(I218:I220)</f>
        <v>0</v>
      </c>
      <c r="J217" s="37" t="s">
        <v>479</v>
      </c>
      <c r="K217" s="41" t="s">
        <v>588</v>
      </c>
    </row>
    <row r="218" spans="1:11" ht="14.45" customHeight="1" outlineLevel="2">
      <c r="A218" s="36"/>
      <c r="B218" s="65"/>
      <c r="C218" s="36"/>
      <c r="D218" s="24">
        <v>2018</v>
      </c>
      <c r="E218" s="21">
        <f t="shared" si="25"/>
        <v>3372.8</v>
      </c>
      <c r="F218" s="21">
        <v>1000</v>
      </c>
      <c r="G218" s="21">
        <v>2372.8000000000002</v>
      </c>
      <c r="H218" s="21">
        <v>0</v>
      </c>
      <c r="I218" s="21">
        <v>0</v>
      </c>
      <c r="J218" s="37"/>
      <c r="K218" s="42"/>
    </row>
    <row r="219" spans="1:11" ht="14.45" customHeight="1" outlineLevel="2">
      <c r="A219" s="36"/>
      <c r="B219" s="65"/>
      <c r="C219" s="36"/>
      <c r="D219" s="24">
        <v>2019</v>
      </c>
      <c r="E219" s="21">
        <f t="shared" si="25"/>
        <v>0</v>
      </c>
      <c r="F219" s="21">
        <v>0</v>
      </c>
      <c r="G219" s="21">
        <v>0</v>
      </c>
      <c r="H219" s="21">
        <v>0</v>
      </c>
      <c r="I219" s="21">
        <v>0</v>
      </c>
      <c r="J219" s="37"/>
      <c r="K219" s="42"/>
    </row>
    <row r="220" spans="1:11" ht="13.5" customHeight="1" outlineLevel="2">
      <c r="A220" s="36"/>
      <c r="B220" s="65"/>
      <c r="C220" s="36"/>
      <c r="D220" s="24">
        <v>2020</v>
      </c>
      <c r="E220" s="21">
        <f t="shared" si="25"/>
        <v>0</v>
      </c>
      <c r="F220" s="21">
        <v>0</v>
      </c>
      <c r="G220" s="21">
        <v>0</v>
      </c>
      <c r="H220" s="21">
        <v>0</v>
      </c>
      <c r="I220" s="21">
        <v>0</v>
      </c>
      <c r="J220" s="37"/>
      <c r="K220" s="43"/>
    </row>
    <row r="221" spans="1:11" ht="15" customHeight="1" outlineLevel="2">
      <c r="A221" s="36" t="s">
        <v>331</v>
      </c>
      <c r="B221" s="65" t="s">
        <v>328</v>
      </c>
      <c r="C221" s="36" t="s">
        <v>113</v>
      </c>
      <c r="D221" s="24" t="s">
        <v>32</v>
      </c>
      <c r="E221" s="21">
        <f t="shared" si="25"/>
        <v>0</v>
      </c>
      <c r="F221" s="21">
        <f>SUM(F222:F224)</f>
        <v>0</v>
      </c>
      <c r="G221" s="21">
        <f>SUM(G222:G224)</f>
        <v>0</v>
      </c>
      <c r="H221" s="21">
        <f>SUM(H222:H224)</f>
        <v>0</v>
      </c>
      <c r="I221" s="21">
        <f>SUM(I222:I224)</f>
        <v>0</v>
      </c>
      <c r="J221" s="37" t="s">
        <v>327</v>
      </c>
      <c r="K221" s="41" t="s">
        <v>583</v>
      </c>
    </row>
    <row r="222" spans="1:11" ht="12.75" customHeight="1" outlineLevel="2">
      <c r="A222" s="36"/>
      <c r="B222" s="65"/>
      <c r="C222" s="36"/>
      <c r="D222" s="24">
        <v>2018</v>
      </c>
      <c r="E222" s="21">
        <f t="shared" ref="E222:E227" si="26">SUM(F222:I222)</f>
        <v>0</v>
      </c>
      <c r="F222" s="21">
        <v>0</v>
      </c>
      <c r="G222" s="21">
        <v>0</v>
      </c>
      <c r="H222" s="21">
        <v>0</v>
      </c>
      <c r="I222" s="21">
        <v>0</v>
      </c>
      <c r="J222" s="37"/>
      <c r="K222" s="42"/>
    </row>
    <row r="223" spans="1:11" ht="12.75" customHeight="1" outlineLevel="2">
      <c r="A223" s="36"/>
      <c r="B223" s="65"/>
      <c r="C223" s="36"/>
      <c r="D223" s="24">
        <v>2019</v>
      </c>
      <c r="E223" s="21">
        <f t="shared" si="26"/>
        <v>0</v>
      </c>
      <c r="F223" s="27">
        <v>0</v>
      </c>
      <c r="G223" s="27">
        <v>0</v>
      </c>
      <c r="H223" s="27">
        <v>0</v>
      </c>
      <c r="I223" s="27">
        <v>0</v>
      </c>
      <c r="J223" s="37"/>
      <c r="K223" s="42"/>
    </row>
    <row r="224" spans="1:11" ht="12.75" customHeight="1" outlineLevel="2">
      <c r="A224" s="36"/>
      <c r="B224" s="65"/>
      <c r="C224" s="36"/>
      <c r="D224" s="24">
        <v>2020</v>
      </c>
      <c r="E224" s="21">
        <f t="shared" si="26"/>
        <v>0</v>
      </c>
      <c r="F224" s="27">
        <v>0</v>
      </c>
      <c r="G224" s="27">
        <v>0</v>
      </c>
      <c r="H224" s="27">
        <v>0</v>
      </c>
      <c r="I224" s="27">
        <v>0</v>
      </c>
      <c r="J224" s="37"/>
      <c r="K224" s="43"/>
    </row>
    <row r="225" spans="1:11" ht="12.75" customHeight="1" outlineLevel="2">
      <c r="A225" s="36" t="s">
        <v>329</v>
      </c>
      <c r="B225" s="37" t="s">
        <v>325</v>
      </c>
      <c r="C225" s="36" t="s">
        <v>410</v>
      </c>
      <c r="D225" s="24" t="s">
        <v>32</v>
      </c>
      <c r="E225" s="21">
        <f t="shared" si="26"/>
        <v>1328.0877599999999</v>
      </c>
      <c r="F225" s="21">
        <f>SUM(F226:F228)</f>
        <v>356.38775999999996</v>
      </c>
      <c r="G225" s="21">
        <f>SUM(G226:G228)</f>
        <v>342.4</v>
      </c>
      <c r="H225" s="21">
        <f>SUM(H226:H228)</f>
        <v>0</v>
      </c>
      <c r="I225" s="21">
        <f>SUM(I226:I228)</f>
        <v>629.29999999999995</v>
      </c>
      <c r="J225" s="80" t="s">
        <v>521</v>
      </c>
      <c r="K225" s="41" t="s">
        <v>583</v>
      </c>
    </row>
    <row r="226" spans="1:11" ht="12.75" customHeight="1" outlineLevel="2">
      <c r="A226" s="36"/>
      <c r="B226" s="79"/>
      <c r="C226" s="79"/>
      <c r="D226" s="24">
        <v>2018</v>
      </c>
      <c r="E226" s="21">
        <f t="shared" si="26"/>
        <v>0</v>
      </c>
      <c r="F226" s="21">
        <v>0</v>
      </c>
      <c r="G226" s="21">
        <v>0</v>
      </c>
      <c r="H226" s="21">
        <v>0</v>
      </c>
      <c r="I226" s="21">
        <v>0</v>
      </c>
      <c r="J226" s="80"/>
      <c r="K226" s="42"/>
    </row>
    <row r="227" spans="1:11" ht="12.75" customHeight="1" outlineLevel="2">
      <c r="A227" s="36"/>
      <c r="B227" s="79"/>
      <c r="C227" s="79"/>
      <c r="D227" s="24">
        <v>2019</v>
      </c>
      <c r="E227" s="21">
        <f t="shared" si="26"/>
        <v>525.78775999999993</v>
      </c>
      <c r="F227" s="21">
        <v>178.18776</v>
      </c>
      <c r="G227" s="21">
        <v>171.2</v>
      </c>
      <c r="H227" s="27">
        <v>0</v>
      </c>
      <c r="I227" s="21">
        <v>176.4</v>
      </c>
      <c r="J227" s="80"/>
      <c r="K227" s="42"/>
    </row>
    <row r="228" spans="1:11" ht="12.75" customHeight="1" outlineLevel="2">
      <c r="A228" s="36"/>
      <c r="B228" s="79"/>
      <c r="C228" s="79"/>
      <c r="D228" s="24">
        <v>2020</v>
      </c>
      <c r="E228" s="21">
        <v>802.3</v>
      </c>
      <c r="F228" s="21">
        <v>178.2</v>
      </c>
      <c r="G228" s="21">
        <v>171.2</v>
      </c>
      <c r="H228" s="27">
        <v>0</v>
      </c>
      <c r="I228" s="21">
        <v>452.9</v>
      </c>
      <c r="J228" s="80"/>
      <c r="K228" s="43"/>
    </row>
    <row r="229" spans="1:11" ht="12.75" customHeight="1" outlineLevel="2">
      <c r="A229" s="36" t="s">
        <v>326</v>
      </c>
      <c r="B229" s="28" t="s">
        <v>464</v>
      </c>
      <c r="C229" s="36" t="s">
        <v>267</v>
      </c>
      <c r="D229" s="24" t="s">
        <v>32</v>
      </c>
      <c r="E229" s="21">
        <f>SUM(F229:I229)</f>
        <v>517.96</v>
      </c>
      <c r="F229" s="21">
        <f>SUM(F230:F232)</f>
        <v>517.96</v>
      </c>
      <c r="G229" s="21">
        <f>SUM(G230:G232)</f>
        <v>0</v>
      </c>
      <c r="H229" s="21">
        <f>SUM(H230:H232)</f>
        <v>0</v>
      </c>
      <c r="I229" s="21">
        <f>SUM(I230:I232)</f>
        <v>0</v>
      </c>
      <c r="J229" s="38" t="s">
        <v>467</v>
      </c>
      <c r="K229" s="41" t="s">
        <v>616</v>
      </c>
    </row>
    <row r="230" spans="1:11" ht="12.75" customHeight="1" outlineLevel="2">
      <c r="A230" s="36"/>
      <c r="B230" s="35"/>
      <c r="C230" s="79"/>
      <c r="D230" s="24">
        <v>2018</v>
      </c>
      <c r="E230" s="21">
        <f>SUM(F230:I230)</f>
        <v>0</v>
      </c>
      <c r="F230" s="21">
        <v>0</v>
      </c>
      <c r="G230" s="21">
        <v>0</v>
      </c>
      <c r="H230" s="21">
        <v>0</v>
      </c>
      <c r="I230" s="21">
        <v>0</v>
      </c>
      <c r="J230" s="39"/>
      <c r="K230" s="42"/>
    </row>
    <row r="231" spans="1:11" ht="12.75" customHeight="1" outlineLevel="2">
      <c r="A231" s="36"/>
      <c r="B231" s="35"/>
      <c r="C231" s="79"/>
      <c r="D231" s="24">
        <v>2019</v>
      </c>
      <c r="E231" s="21">
        <f>SUM(F231:I231)</f>
        <v>255</v>
      </c>
      <c r="F231" s="21">
        <v>255</v>
      </c>
      <c r="G231" s="21">
        <v>0</v>
      </c>
      <c r="H231" s="27">
        <v>0</v>
      </c>
      <c r="I231" s="21">
        <v>0</v>
      </c>
      <c r="J231" s="39"/>
      <c r="K231" s="42"/>
    </row>
    <row r="232" spans="1:11" ht="12.75" customHeight="1" outlineLevel="2">
      <c r="A232" s="36"/>
      <c r="B232" s="35"/>
      <c r="C232" s="79"/>
      <c r="D232" s="24">
        <v>2020</v>
      </c>
      <c r="E232" s="21">
        <f>SUM(F232:I232)</f>
        <v>262.95999999999998</v>
      </c>
      <c r="F232" s="21">
        <v>262.95999999999998</v>
      </c>
      <c r="G232" s="21">
        <v>0</v>
      </c>
      <c r="H232" s="27">
        <v>0</v>
      </c>
      <c r="I232" s="21">
        <v>0</v>
      </c>
      <c r="J232" s="40"/>
      <c r="K232" s="43"/>
    </row>
    <row r="233" spans="1:11" ht="13.5" customHeight="1" outlineLevel="1">
      <c r="A233" s="36" t="s">
        <v>62</v>
      </c>
      <c r="B233" s="65" t="s">
        <v>61</v>
      </c>
      <c r="C233" s="36" t="s">
        <v>113</v>
      </c>
      <c r="D233" s="24" t="s">
        <v>32</v>
      </c>
      <c r="E233" s="21">
        <f t="shared" ref="E233:E268" si="27">SUM(F233:I233)</f>
        <v>34801.300000000003</v>
      </c>
      <c r="F233" s="21">
        <f>SUM(F234:F236)</f>
        <v>34801.300000000003</v>
      </c>
      <c r="G233" s="21">
        <f>SUM(G234:G236)</f>
        <v>0</v>
      </c>
      <c r="H233" s="21">
        <f>SUM(H234:H236)</f>
        <v>0</v>
      </c>
      <c r="I233" s="21">
        <f>SUM(I234:I236)</f>
        <v>0</v>
      </c>
      <c r="J233" s="37" t="s">
        <v>489</v>
      </c>
      <c r="K233" s="41" t="s">
        <v>589</v>
      </c>
    </row>
    <row r="234" spans="1:11" ht="13.5" customHeight="1" outlineLevel="1">
      <c r="A234" s="36"/>
      <c r="B234" s="65"/>
      <c r="C234" s="36"/>
      <c r="D234" s="24">
        <v>2018</v>
      </c>
      <c r="E234" s="21">
        <f t="shared" si="27"/>
        <v>11162.5</v>
      </c>
      <c r="F234" s="21">
        <f t="shared" ref="F234:I236" si="28">F238+F242</f>
        <v>11162.5</v>
      </c>
      <c r="G234" s="21">
        <f t="shared" si="28"/>
        <v>0</v>
      </c>
      <c r="H234" s="21">
        <f t="shared" si="28"/>
        <v>0</v>
      </c>
      <c r="I234" s="21">
        <f t="shared" si="28"/>
        <v>0</v>
      </c>
      <c r="J234" s="37"/>
      <c r="K234" s="42"/>
    </row>
    <row r="235" spans="1:11" ht="13.5" customHeight="1" outlineLevel="1">
      <c r="A235" s="36"/>
      <c r="B235" s="65"/>
      <c r="C235" s="36"/>
      <c r="D235" s="24">
        <v>2019</v>
      </c>
      <c r="E235" s="21">
        <f t="shared" si="27"/>
        <v>11643.3</v>
      </c>
      <c r="F235" s="21">
        <f t="shared" si="28"/>
        <v>11643.3</v>
      </c>
      <c r="G235" s="21">
        <f t="shared" si="28"/>
        <v>0</v>
      </c>
      <c r="H235" s="21">
        <f t="shared" si="28"/>
        <v>0</v>
      </c>
      <c r="I235" s="21">
        <f t="shared" si="28"/>
        <v>0</v>
      </c>
      <c r="J235" s="37"/>
      <c r="K235" s="42"/>
    </row>
    <row r="236" spans="1:11" ht="23.25" customHeight="1" outlineLevel="1">
      <c r="A236" s="36"/>
      <c r="B236" s="65"/>
      <c r="C236" s="36"/>
      <c r="D236" s="24">
        <v>2020</v>
      </c>
      <c r="E236" s="21">
        <f t="shared" si="27"/>
        <v>11995.5</v>
      </c>
      <c r="F236" s="21">
        <f t="shared" si="28"/>
        <v>11995.5</v>
      </c>
      <c r="G236" s="21">
        <f t="shared" si="28"/>
        <v>0</v>
      </c>
      <c r="H236" s="21">
        <f t="shared" si="28"/>
        <v>0</v>
      </c>
      <c r="I236" s="21">
        <f t="shared" si="28"/>
        <v>0</v>
      </c>
      <c r="J236" s="37"/>
      <c r="K236" s="43"/>
    </row>
    <row r="237" spans="1:11" ht="12.75" customHeight="1" outlineLevel="2">
      <c r="A237" s="36" t="s">
        <v>60</v>
      </c>
      <c r="B237" s="37" t="s">
        <v>59</v>
      </c>
      <c r="C237" s="36" t="s">
        <v>182</v>
      </c>
      <c r="D237" s="24" t="s">
        <v>32</v>
      </c>
      <c r="E237" s="21">
        <f t="shared" si="27"/>
        <v>34551.300000000003</v>
      </c>
      <c r="F237" s="21">
        <f>SUM(F238:F240)</f>
        <v>34551.300000000003</v>
      </c>
      <c r="G237" s="21">
        <f>SUM(G238:G240)</f>
        <v>0</v>
      </c>
      <c r="H237" s="21">
        <f>SUM(H238:H240)</f>
        <v>0</v>
      </c>
      <c r="I237" s="21">
        <f>SUM(I238:I240)</f>
        <v>0</v>
      </c>
      <c r="J237" s="37" t="s">
        <v>324</v>
      </c>
      <c r="K237" s="41" t="s">
        <v>589</v>
      </c>
    </row>
    <row r="238" spans="1:11" ht="12.75" customHeight="1" outlineLevel="2">
      <c r="A238" s="36"/>
      <c r="B238" s="37"/>
      <c r="C238" s="79"/>
      <c r="D238" s="24">
        <v>2018</v>
      </c>
      <c r="E238" s="21">
        <f t="shared" si="27"/>
        <v>11087.5</v>
      </c>
      <c r="F238" s="19">
        <v>11087.5</v>
      </c>
      <c r="G238" s="21">
        <v>0</v>
      </c>
      <c r="H238" s="21">
        <v>0</v>
      </c>
      <c r="I238" s="21">
        <v>0</v>
      </c>
      <c r="J238" s="37"/>
      <c r="K238" s="42"/>
    </row>
    <row r="239" spans="1:11" ht="12.75" customHeight="1" outlineLevel="2">
      <c r="A239" s="36"/>
      <c r="B239" s="37"/>
      <c r="C239" s="79"/>
      <c r="D239" s="24">
        <v>2019</v>
      </c>
      <c r="E239" s="21">
        <f t="shared" si="27"/>
        <v>11543.3</v>
      </c>
      <c r="F239" s="19">
        <v>11543.3</v>
      </c>
      <c r="G239" s="21">
        <v>0</v>
      </c>
      <c r="H239" s="21">
        <v>0</v>
      </c>
      <c r="I239" s="21">
        <v>0</v>
      </c>
      <c r="J239" s="37"/>
      <c r="K239" s="42"/>
    </row>
    <row r="240" spans="1:11" ht="12.75" customHeight="1" outlineLevel="2">
      <c r="A240" s="36"/>
      <c r="B240" s="37"/>
      <c r="C240" s="79"/>
      <c r="D240" s="24">
        <v>2020</v>
      </c>
      <c r="E240" s="21">
        <f t="shared" si="27"/>
        <v>11920.5</v>
      </c>
      <c r="F240" s="19">
        <v>11920.5</v>
      </c>
      <c r="G240" s="21">
        <v>0</v>
      </c>
      <c r="H240" s="21">
        <v>0</v>
      </c>
      <c r="I240" s="21">
        <v>0</v>
      </c>
      <c r="J240" s="37"/>
      <c r="K240" s="43"/>
    </row>
    <row r="241" spans="1:11" ht="15" customHeight="1" outlineLevel="2">
      <c r="A241" s="36" t="s">
        <v>323</v>
      </c>
      <c r="B241" s="37" t="s">
        <v>322</v>
      </c>
      <c r="C241" s="36" t="s">
        <v>113</v>
      </c>
      <c r="D241" s="24" t="s">
        <v>32</v>
      </c>
      <c r="E241" s="21">
        <f t="shared" si="27"/>
        <v>250</v>
      </c>
      <c r="F241" s="21">
        <f>SUM(F242:F244)</f>
        <v>250</v>
      </c>
      <c r="G241" s="21">
        <f>SUM(G242:G244)</f>
        <v>0</v>
      </c>
      <c r="H241" s="21">
        <f>SUM(H242:H244)</f>
        <v>0</v>
      </c>
      <c r="I241" s="21">
        <f>SUM(I242:I244)</f>
        <v>0</v>
      </c>
      <c r="J241" s="37" t="s">
        <v>321</v>
      </c>
      <c r="K241" s="41" t="s">
        <v>589</v>
      </c>
    </row>
    <row r="242" spans="1:11" ht="15" customHeight="1" outlineLevel="2">
      <c r="A242" s="36"/>
      <c r="B242" s="37"/>
      <c r="C242" s="79"/>
      <c r="D242" s="24">
        <v>2018</v>
      </c>
      <c r="E242" s="21">
        <f t="shared" si="27"/>
        <v>75</v>
      </c>
      <c r="F242" s="21">
        <v>75</v>
      </c>
      <c r="G242" s="21">
        <v>0</v>
      </c>
      <c r="H242" s="21">
        <v>0</v>
      </c>
      <c r="I242" s="21">
        <v>0</v>
      </c>
      <c r="J242" s="37"/>
      <c r="K242" s="42"/>
    </row>
    <row r="243" spans="1:11" ht="15" customHeight="1" outlineLevel="2">
      <c r="A243" s="36"/>
      <c r="B243" s="37"/>
      <c r="C243" s="79"/>
      <c r="D243" s="24">
        <v>2019</v>
      </c>
      <c r="E243" s="21">
        <f t="shared" si="27"/>
        <v>100</v>
      </c>
      <c r="F243" s="27">
        <v>100</v>
      </c>
      <c r="G243" s="27">
        <v>0</v>
      </c>
      <c r="H243" s="27">
        <v>0</v>
      </c>
      <c r="I243" s="27">
        <v>0</v>
      </c>
      <c r="J243" s="37"/>
      <c r="K243" s="42"/>
    </row>
    <row r="244" spans="1:11" ht="15" customHeight="1" outlineLevel="2">
      <c r="A244" s="36"/>
      <c r="B244" s="37"/>
      <c r="C244" s="79"/>
      <c r="D244" s="24">
        <v>2020</v>
      </c>
      <c r="E244" s="21">
        <f t="shared" si="27"/>
        <v>75</v>
      </c>
      <c r="F244" s="27">
        <v>75</v>
      </c>
      <c r="G244" s="27">
        <v>0</v>
      </c>
      <c r="H244" s="27">
        <v>0</v>
      </c>
      <c r="I244" s="27">
        <v>0</v>
      </c>
      <c r="J244" s="37"/>
      <c r="K244" s="43"/>
    </row>
    <row r="245" spans="1:11" ht="13.5" customHeight="1" outlineLevel="1">
      <c r="A245" s="36" t="s">
        <v>320</v>
      </c>
      <c r="B245" s="65" t="s">
        <v>319</v>
      </c>
      <c r="C245" s="36" t="s">
        <v>113</v>
      </c>
      <c r="D245" s="24" t="s">
        <v>32</v>
      </c>
      <c r="E245" s="21">
        <f t="shared" si="27"/>
        <v>0</v>
      </c>
      <c r="F245" s="21">
        <f>SUM(F246:F248)</f>
        <v>0</v>
      </c>
      <c r="G245" s="21">
        <f>SUM(G246:G248)</f>
        <v>0</v>
      </c>
      <c r="H245" s="21">
        <f>SUM(H246:H248)</f>
        <v>0</v>
      </c>
      <c r="I245" s="21">
        <f>SUM(I246:I248)</f>
        <v>0</v>
      </c>
      <c r="J245" s="37" t="s">
        <v>468</v>
      </c>
      <c r="K245" s="48" t="s">
        <v>590</v>
      </c>
    </row>
    <row r="246" spans="1:11" ht="13.5" customHeight="1" outlineLevel="1">
      <c r="A246" s="36"/>
      <c r="B246" s="65"/>
      <c r="C246" s="36"/>
      <c r="D246" s="24">
        <v>2018</v>
      </c>
      <c r="E246" s="21">
        <f t="shared" si="27"/>
        <v>0</v>
      </c>
      <c r="F246" s="21">
        <f t="shared" ref="F246:I248" si="29">F250+F254</f>
        <v>0</v>
      </c>
      <c r="G246" s="21">
        <f t="shared" si="29"/>
        <v>0</v>
      </c>
      <c r="H246" s="21">
        <f t="shared" si="29"/>
        <v>0</v>
      </c>
      <c r="I246" s="21">
        <f t="shared" si="29"/>
        <v>0</v>
      </c>
      <c r="J246" s="37"/>
      <c r="K246" s="48"/>
    </row>
    <row r="247" spans="1:11" ht="13.5" customHeight="1" outlineLevel="1">
      <c r="A247" s="36"/>
      <c r="B247" s="65"/>
      <c r="C247" s="36"/>
      <c r="D247" s="24">
        <v>2019</v>
      </c>
      <c r="E247" s="21">
        <f t="shared" si="27"/>
        <v>0</v>
      </c>
      <c r="F247" s="21">
        <f t="shared" si="29"/>
        <v>0</v>
      </c>
      <c r="G247" s="21">
        <f t="shared" si="29"/>
        <v>0</v>
      </c>
      <c r="H247" s="21">
        <f t="shared" si="29"/>
        <v>0</v>
      </c>
      <c r="I247" s="21">
        <f t="shared" si="29"/>
        <v>0</v>
      </c>
      <c r="J247" s="37"/>
      <c r="K247" s="48"/>
    </row>
    <row r="248" spans="1:11" ht="21" customHeight="1" outlineLevel="1">
      <c r="A248" s="36"/>
      <c r="B248" s="65"/>
      <c r="C248" s="36"/>
      <c r="D248" s="24">
        <v>2020</v>
      </c>
      <c r="E248" s="21">
        <f t="shared" si="27"/>
        <v>0</v>
      </c>
      <c r="F248" s="21">
        <f t="shared" si="29"/>
        <v>0</v>
      </c>
      <c r="G248" s="21">
        <f t="shared" si="29"/>
        <v>0</v>
      </c>
      <c r="H248" s="21">
        <f t="shared" si="29"/>
        <v>0</v>
      </c>
      <c r="I248" s="21">
        <f t="shared" si="29"/>
        <v>0</v>
      </c>
      <c r="J248" s="37"/>
      <c r="K248" s="48"/>
    </row>
    <row r="249" spans="1:11" ht="15" customHeight="1" outlineLevel="2">
      <c r="A249" s="36" t="s">
        <v>318</v>
      </c>
      <c r="B249" s="37" t="s">
        <v>317</v>
      </c>
      <c r="C249" s="36" t="s">
        <v>113</v>
      </c>
      <c r="D249" s="24" t="s">
        <v>32</v>
      </c>
      <c r="E249" s="21">
        <f t="shared" si="27"/>
        <v>0</v>
      </c>
      <c r="F249" s="21">
        <f>SUM(F250:F252)</f>
        <v>0</v>
      </c>
      <c r="G249" s="21">
        <f>SUM(G250:G252)</f>
        <v>0</v>
      </c>
      <c r="H249" s="21">
        <f>SUM(H250:H252)</f>
        <v>0</v>
      </c>
      <c r="I249" s="21">
        <f>SUM(I250:I252)</f>
        <v>0</v>
      </c>
      <c r="J249" s="37" t="s">
        <v>431</v>
      </c>
      <c r="K249" s="48" t="s">
        <v>590</v>
      </c>
    </row>
    <row r="250" spans="1:11" ht="15" customHeight="1" outlineLevel="2">
      <c r="A250" s="36"/>
      <c r="B250" s="79"/>
      <c r="C250" s="36"/>
      <c r="D250" s="24">
        <v>2018</v>
      </c>
      <c r="E250" s="21">
        <f t="shared" si="27"/>
        <v>0</v>
      </c>
      <c r="F250" s="21">
        <v>0</v>
      </c>
      <c r="G250" s="21">
        <v>0</v>
      </c>
      <c r="H250" s="21">
        <v>0</v>
      </c>
      <c r="I250" s="21">
        <v>0</v>
      </c>
      <c r="J250" s="37"/>
      <c r="K250" s="48"/>
    </row>
    <row r="251" spans="1:11" ht="15" customHeight="1" outlineLevel="2">
      <c r="A251" s="36"/>
      <c r="B251" s="79"/>
      <c r="C251" s="36"/>
      <c r="D251" s="24">
        <v>2019</v>
      </c>
      <c r="E251" s="21">
        <f t="shared" si="27"/>
        <v>0</v>
      </c>
      <c r="F251" s="21">
        <v>0</v>
      </c>
      <c r="G251" s="21">
        <v>0</v>
      </c>
      <c r="H251" s="21">
        <v>0</v>
      </c>
      <c r="I251" s="21">
        <v>0</v>
      </c>
      <c r="J251" s="37"/>
      <c r="K251" s="48"/>
    </row>
    <row r="252" spans="1:11" ht="48.75" customHeight="1" outlineLevel="2">
      <c r="A252" s="36"/>
      <c r="B252" s="79"/>
      <c r="C252" s="36"/>
      <c r="D252" s="24">
        <v>2020</v>
      </c>
      <c r="E252" s="21">
        <f t="shared" si="27"/>
        <v>0</v>
      </c>
      <c r="F252" s="21">
        <v>0</v>
      </c>
      <c r="G252" s="21">
        <v>0</v>
      </c>
      <c r="H252" s="21">
        <v>0</v>
      </c>
      <c r="I252" s="21">
        <v>0</v>
      </c>
      <c r="J252" s="37"/>
      <c r="K252" s="48"/>
    </row>
    <row r="253" spans="1:11" ht="15" customHeight="1" outlineLevel="2">
      <c r="A253" s="36" t="s">
        <v>315</v>
      </c>
      <c r="B253" s="37" t="s">
        <v>393</v>
      </c>
      <c r="C253" s="36" t="s">
        <v>113</v>
      </c>
      <c r="D253" s="24" t="s">
        <v>32</v>
      </c>
      <c r="E253" s="21">
        <f t="shared" si="27"/>
        <v>0</v>
      </c>
      <c r="F253" s="21">
        <f>SUM(F254:F256)</f>
        <v>0</v>
      </c>
      <c r="G253" s="21">
        <f>SUM(G254:G256)</f>
        <v>0</v>
      </c>
      <c r="H253" s="21">
        <f>SUM(H254:H256)</f>
        <v>0</v>
      </c>
      <c r="I253" s="21">
        <f>SUM(I254:I256)</f>
        <v>0</v>
      </c>
      <c r="J253" s="37" t="s">
        <v>314</v>
      </c>
      <c r="K253" s="48" t="s">
        <v>590</v>
      </c>
    </row>
    <row r="254" spans="1:11" ht="12.75" customHeight="1" outlineLevel="2">
      <c r="A254" s="36"/>
      <c r="B254" s="37"/>
      <c r="C254" s="36"/>
      <c r="D254" s="24">
        <v>2018</v>
      </c>
      <c r="E254" s="21">
        <f t="shared" si="27"/>
        <v>0</v>
      </c>
      <c r="F254" s="21">
        <v>0</v>
      </c>
      <c r="G254" s="21">
        <v>0</v>
      </c>
      <c r="H254" s="21">
        <v>0</v>
      </c>
      <c r="I254" s="21">
        <v>0</v>
      </c>
      <c r="J254" s="37"/>
      <c r="K254" s="48"/>
    </row>
    <row r="255" spans="1:11" ht="12.75" customHeight="1" outlineLevel="2">
      <c r="A255" s="36"/>
      <c r="B255" s="37"/>
      <c r="C255" s="36"/>
      <c r="D255" s="24">
        <v>2019</v>
      </c>
      <c r="E255" s="21">
        <f t="shared" si="27"/>
        <v>0</v>
      </c>
      <c r="F255" s="21">
        <v>0</v>
      </c>
      <c r="G255" s="21">
        <v>0</v>
      </c>
      <c r="H255" s="21">
        <v>0</v>
      </c>
      <c r="I255" s="21">
        <v>0</v>
      </c>
      <c r="J255" s="37"/>
      <c r="K255" s="48"/>
    </row>
    <row r="256" spans="1:11" ht="12.75" customHeight="1" outlineLevel="2">
      <c r="A256" s="36"/>
      <c r="B256" s="37"/>
      <c r="C256" s="36"/>
      <c r="D256" s="24">
        <v>2020</v>
      </c>
      <c r="E256" s="21">
        <f t="shared" si="27"/>
        <v>0</v>
      </c>
      <c r="F256" s="21">
        <v>0</v>
      </c>
      <c r="G256" s="21">
        <v>0</v>
      </c>
      <c r="H256" s="21">
        <v>0</v>
      </c>
      <c r="I256" s="21">
        <v>0</v>
      </c>
      <c r="J256" s="37"/>
      <c r="K256" s="48"/>
    </row>
    <row r="257" spans="1:11" ht="15.75" customHeight="1" outlineLevel="1">
      <c r="A257" s="36" t="s">
        <v>11</v>
      </c>
      <c r="B257" s="65" t="s">
        <v>313</v>
      </c>
      <c r="C257" s="36" t="s">
        <v>113</v>
      </c>
      <c r="D257" s="24" t="s">
        <v>32</v>
      </c>
      <c r="E257" s="21">
        <f t="shared" si="27"/>
        <v>0</v>
      </c>
      <c r="F257" s="21">
        <f>SUM(F258:F260)</f>
        <v>0</v>
      </c>
      <c r="G257" s="21">
        <f>SUM(G258:G260)</f>
        <v>0</v>
      </c>
      <c r="H257" s="21">
        <f>SUM(H258:H260)</f>
        <v>0</v>
      </c>
      <c r="I257" s="21">
        <f>SUM(I258:I260)</f>
        <v>0</v>
      </c>
      <c r="J257" s="37" t="s">
        <v>492</v>
      </c>
      <c r="K257" s="41" t="s">
        <v>571</v>
      </c>
    </row>
    <row r="258" spans="1:11" ht="15.75" customHeight="1" outlineLevel="1">
      <c r="A258" s="36"/>
      <c r="B258" s="65"/>
      <c r="C258" s="36"/>
      <c r="D258" s="24">
        <v>2018</v>
      </c>
      <c r="E258" s="21">
        <f t="shared" si="27"/>
        <v>0</v>
      </c>
      <c r="F258" s="21">
        <f t="shared" ref="F258:I260" si="30">F262+F266</f>
        <v>0</v>
      </c>
      <c r="G258" s="21">
        <f t="shared" si="30"/>
        <v>0</v>
      </c>
      <c r="H258" s="21">
        <f t="shared" si="30"/>
        <v>0</v>
      </c>
      <c r="I258" s="21">
        <f t="shared" si="30"/>
        <v>0</v>
      </c>
      <c r="J258" s="37"/>
      <c r="K258" s="42"/>
    </row>
    <row r="259" spans="1:11" ht="15.75" customHeight="1" outlineLevel="1">
      <c r="A259" s="36"/>
      <c r="B259" s="65"/>
      <c r="C259" s="36"/>
      <c r="D259" s="24">
        <v>2019</v>
      </c>
      <c r="E259" s="21">
        <f t="shared" si="27"/>
        <v>0</v>
      </c>
      <c r="F259" s="21">
        <f t="shared" si="30"/>
        <v>0</v>
      </c>
      <c r="G259" s="21">
        <f t="shared" si="30"/>
        <v>0</v>
      </c>
      <c r="H259" s="21">
        <f t="shared" si="30"/>
        <v>0</v>
      </c>
      <c r="I259" s="21">
        <f t="shared" si="30"/>
        <v>0</v>
      </c>
      <c r="J259" s="37"/>
      <c r="K259" s="42"/>
    </row>
    <row r="260" spans="1:11" ht="124.5" customHeight="1" outlineLevel="1">
      <c r="A260" s="36"/>
      <c r="B260" s="65"/>
      <c r="C260" s="36"/>
      <c r="D260" s="24">
        <v>2020</v>
      </c>
      <c r="E260" s="21">
        <f t="shared" si="27"/>
        <v>0</v>
      </c>
      <c r="F260" s="21">
        <f t="shared" si="30"/>
        <v>0</v>
      </c>
      <c r="G260" s="21">
        <f t="shared" si="30"/>
        <v>0</v>
      </c>
      <c r="H260" s="21">
        <f t="shared" si="30"/>
        <v>0</v>
      </c>
      <c r="I260" s="21">
        <f t="shared" si="30"/>
        <v>0</v>
      </c>
      <c r="J260" s="37"/>
      <c r="K260" s="43"/>
    </row>
    <row r="261" spans="1:11" ht="15" customHeight="1" outlineLevel="2">
      <c r="A261" s="36" t="s">
        <v>312</v>
      </c>
      <c r="B261" s="37" t="s">
        <v>311</v>
      </c>
      <c r="C261" s="36" t="s">
        <v>113</v>
      </c>
      <c r="D261" s="24" t="s">
        <v>32</v>
      </c>
      <c r="E261" s="21">
        <f t="shared" si="27"/>
        <v>0</v>
      </c>
      <c r="F261" s="21">
        <v>0</v>
      </c>
      <c r="G261" s="21">
        <v>0</v>
      </c>
      <c r="H261" s="21">
        <v>0</v>
      </c>
      <c r="I261" s="21">
        <v>0</v>
      </c>
      <c r="J261" s="37" t="s">
        <v>310</v>
      </c>
      <c r="K261" s="41" t="s">
        <v>571</v>
      </c>
    </row>
    <row r="262" spans="1:11" ht="12.75" customHeight="1" outlineLevel="2">
      <c r="A262" s="36"/>
      <c r="B262" s="37"/>
      <c r="C262" s="36"/>
      <c r="D262" s="24">
        <v>2018</v>
      </c>
      <c r="E262" s="21">
        <f t="shared" si="27"/>
        <v>0</v>
      </c>
      <c r="F262" s="21">
        <v>0</v>
      </c>
      <c r="G262" s="21">
        <v>0</v>
      </c>
      <c r="H262" s="21">
        <v>0</v>
      </c>
      <c r="I262" s="21">
        <v>0</v>
      </c>
      <c r="J262" s="37"/>
      <c r="K262" s="42"/>
    </row>
    <row r="263" spans="1:11" ht="12.75" customHeight="1" outlineLevel="2">
      <c r="A263" s="36"/>
      <c r="B263" s="37"/>
      <c r="C263" s="36"/>
      <c r="D263" s="24">
        <v>2019</v>
      </c>
      <c r="E263" s="21">
        <f t="shared" si="27"/>
        <v>0</v>
      </c>
      <c r="F263" s="21">
        <v>0</v>
      </c>
      <c r="G263" s="21">
        <v>0</v>
      </c>
      <c r="H263" s="21">
        <v>0</v>
      </c>
      <c r="I263" s="21">
        <v>0</v>
      </c>
      <c r="J263" s="37"/>
      <c r="K263" s="42"/>
    </row>
    <row r="264" spans="1:11" ht="13.5" customHeight="1" outlineLevel="2">
      <c r="A264" s="36"/>
      <c r="B264" s="37"/>
      <c r="C264" s="36"/>
      <c r="D264" s="24">
        <v>2020</v>
      </c>
      <c r="E264" s="21">
        <f t="shared" si="27"/>
        <v>0</v>
      </c>
      <c r="F264" s="21">
        <v>0</v>
      </c>
      <c r="G264" s="21">
        <v>0</v>
      </c>
      <c r="H264" s="21">
        <v>0</v>
      </c>
      <c r="I264" s="21">
        <v>0</v>
      </c>
      <c r="J264" s="37"/>
      <c r="K264" s="43"/>
    </row>
    <row r="265" spans="1:11" ht="14.45" customHeight="1" outlineLevel="2">
      <c r="A265" s="36" t="s">
        <v>309</v>
      </c>
      <c r="B265" s="37" t="s">
        <v>308</v>
      </c>
      <c r="C265" s="36" t="s">
        <v>113</v>
      </c>
      <c r="D265" s="24" t="s">
        <v>32</v>
      </c>
      <c r="E265" s="21">
        <f t="shared" si="27"/>
        <v>0</v>
      </c>
      <c r="F265" s="21">
        <v>0</v>
      </c>
      <c r="G265" s="21">
        <v>0</v>
      </c>
      <c r="H265" s="21">
        <v>0</v>
      </c>
      <c r="I265" s="21">
        <v>0</v>
      </c>
      <c r="J265" s="37" t="s">
        <v>486</v>
      </c>
      <c r="K265" s="41" t="s">
        <v>571</v>
      </c>
    </row>
    <row r="266" spans="1:11" ht="12.75" customHeight="1" outlineLevel="2">
      <c r="A266" s="36"/>
      <c r="B266" s="37"/>
      <c r="C266" s="36"/>
      <c r="D266" s="24">
        <v>2018</v>
      </c>
      <c r="E266" s="21">
        <f t="shared" si="27"/>
        <v>0</v>
      </c>
      <c r="F266" s="21">
        <v>0</v>
      </c>
      <c r="G266" s="21">
        <v>0</v>
      </c>
      <c r="H266" s="21">
        <v>0</v>
      </c>
      <c r="I266" s="21">
        <v>0</v>
      </c>
      <c r="J266" s="37"/>
      <c r="K266" s="42"/>
    </row>
    <row r="267" spans="1:11" ht="12.75" customHeight="1" outlineLevel="2">
      <c r="A267" s="36"/>
      <c r="B267" s="37"/>
      <c r="C267" s="36"/>
      <c r="D267" s="24">
        <v>2019</v>
      </c>
      <c r="E267" s="21">
        <f t="shared" si="27"/>
        <v>0</v>
      </c>
      <c r="F267" s="21">
        <v>0</v>
      </c>
      <c r="G267" s="21">
        <v>0</v>
      </c>
      <c r="H267" s="21">
        <v>0</v>
      </c>
      <c r="I267" s="21">
        <v>0</v>
      </c>
      <c r="J267" s="37"/>
      <c r="K267" s="42"/>
    </row>
    <row r="268" spans="1:11" ht="12.75" customHeight="1" outlineLevel="2">
      <c r="A268" s="36"/>
      <c r="B268" s="37"/>
      <c r="C268" s="36"/>
      <c r="D268" s="24">
        <v>2020</v>
      </c>
      <c r="E268" s="21">
        <f t="shared" si="27"/>
        <v>0</v>
      </c>
      <c r="F268" s="21">
        <v>0</v>
      </c>
      <c r="G268" s="21">
        <v>0</v>
      </c>
      <c r="H268" s="21">
        <v>0</v>
      </c>
      <c r="I268" s="21">
        <v>0</v>
      </c>
      <c r="J268" s="37"/>
      <c r="K268" s="43"/>
    </row>
    <row r="269" spans="1:11" ht="12.75" customHeight="1" outlineLevel="1">
      <c r="A269" s="36" t="s">
        <v>526</v>
      </c>
      <c r="B269" s="37" t="s">
        <v>498</v>
      </c>
      <c r="C269" s="36" t="s">
        <v>267</v>
      </c>
      <c r="D269" s="24" t="s">
        <v>32</v>
      </c>
      <c r="E269" s="21">
        <f>F269+G269</f>
        <v>154734.80000000002</v>
      </c>
      <c r="F269" s="21">
        <f>F273</f>
        <v>9284.1</v>
      </c>
      <c r="G269" s="21">
        <f>G273</f>
        <v>145450.70000000001</v>
      </c>
      <c r="H269" s="21">
        <f>H270+H271+H272</f>
        <v>0</v>
      </c>
      <c r="I269" s="21">
        <f>I270+I271+I272</f>
        <v>0</v>
      </c>
      <c r="J269" s="37" t="s">
        <v>499</v>
      </c>
      <c r="K269" s="41" t="s">
        <v>574</v>
      </c>
    </row>
    <row r="270" spans="1:11" ht="12.75" customHeight="1" outlineLevel="1">
      <c r="A270" s="36"/>
      <c r="B270" s="37"/>
      <c r="C270" s="36"/>
      <c r="D270" s="24">
        <v>2018</v>
      </c>
      <c r="E270" s="21">
        <f>SUM(F270:I270)</f>
        <v>0</v>
      </c>
      <c r="F270" s="21">
        <f>F274+F278</f>
        <v>0</v>
      </c>
      <c r="G270" s="21">
        <f t="shared" ref="G270:I270" si="31">G274+G278</f>
        <v>0</v>
      </c>
      <c r="H270" s="21">
        <f t="shared" si="31"/>
        <v>0</v>
      </c>
      <c r="I270" s="21">
        <f t="shared" si="31"/>
        <v>0</v>
      </c>
      <c r="J270" s="37"/>
      <c r="K270" s="42"/>
    </row>
    <row r="271" spans="1:11" ht="12.75" customHeight="1" outlineLevel="1">
      <c r="A271" s="36"/>
      <c r="B271" s="37"/>
      <c r="C271" s="36"/>
      <c r="D271" s="24">
        <v>2019</v>
      </c>
      <c r="E271" s="21">
        <f>F271+G271</f>
        <v>154734.80000000002</v>
      </c>
      <c r="F271" s="21">
        <f t="shared" ref="F271:I272" si="32">F275+F279</f>
        <v>9284.1</v>
      </c>
      <c r="G271" s="21">
        <f t="shared" si="32"/>
        <v>145450.70000000001</v>
      </c>
      <c r="H271" s="21">
        <f t="shared" si="32"/>
        <v>0</v>
      </c>
      <c r="I271" s="21">
        <f t="shared" si="32"/>
        <v>0</v>
      </c>
      <c r="J271" s="37"/>
      <c r="K271" s="42"/>
    </row>
    <row r="272" spans="1:11" ht="12.75" customHeight="1" outlineLevel="1">
      <c r="A272" s="36"/>
      <c r="B272" s="37"/>
      <c r="C272" s="36"/>
      <c r="D272" s="24">
        <v>2020</v>
      </c>
      <c r="E272" s="21">
        <f t="shared" ref="E272:E275" si="33">SUM(F272:I272)</f>
        <v>5166.0600000000004</v>
      </c>
      <c r="F272" s="21">
        <f t="shared" si="32"/>
        <v>309.95999999999998</v>
      </c>
      <c r="G272" s="21">
        <f t="shared" si="32"/>
        <v>4856.1000000000004</v>
      </c>
      <c r="H272" s="21">
        <f t="shared" si="32"/>
        <v>0</v>
      </c>
      <c r="I272" s="21">
        <f t="shared" si="32"/>
        <v>0</v>
      </c>
      <c r="J272" s="37"/>
      <c r="K272" s="43"/>
    </row>
    <row r="273" spans="1:12" ht="12.75" customHeight="1" outlineLevel="2">
      <c r="A273" s="36" t="s">
        <v>527</v>
      </c>
      <c r="B273" s="37" t="s">
        <v>455</v>
      </c>
      <c r="C273" s="36" t="s">
        <v>267</v>
      </c>
      <c r="D273" s="24" t="s">
        <v>32</v>
      </c>
      <c r="E273" s="21">
        <f>SUM(F273:I273)</f>
        <v>154734.80000000002</v>
      </c>
      <c r="F273" s="21">
        <f>F274+F275+F276</f>
        <v>9284.1</v>
      </c>
      <c r="G273" s="21">
        <f>G274+G275+G276</f>
        <v>145450.70000000001</v>
      </c>
      <c r="H273" s="21">
        <f>H274+H275+H276</f>
        <v>0</v>
      </c>
      <c r="I273" s="21">
        <f>I274+I275+I276</f>
        <v>0</v>
      </c>
      <c r="J273" s="37" t="s">
        <v>591</v>
      </c>
      <c r="K273" s="41" t="s">
        <v>574</v>
      </c>
    </row>
    <row r="274" spans="1:12" ht="12.75" customHeight="1" outlineLevel="2">
      <c r="A274" s="36"/>
      <c r="B274" s="37"/>
      <c r="C274" s="36"/>
      <c r="D274" s="24">
        <v>2018</v>
      </c>
      <c r="E274" s="21">
        <f t="shared" si="33"/>
        <v>0</v>
      </c>
      <c r="F274" s="21">
        <v>0</v>
      </c>
      <c r="G274" s="21">
        <v>0</v>
      </c>
      <c r="H274" s="21">
        <v>0</v>
      </c>
      <c r="I274" s="21">
        <v>0</v>
      </c>
      <c r="J274" s="37"/>
      <c r="K274" s="42"/>
    </row>
    <row r="275" spans="1:12" ht="12.75" customHeight="1" outlineLevel="2">
      <c r="A275" s="36"/>
      <c r="B275" s="37"/>
      <c r="C275" s="36"/>
      <c r="D275" s="24">
        <v>2019</v>
      </c>
      <c r="E275" s="21">
        <f t="shared" si="33"/>
        <v>154734.80000000002</v>
      </c>
      <c r="F275" s="21">
        <v>9284.1</v>
      </c>
      <c r="G275" s="21">
        <v>145450.70000000001</v>
      </c>
      <c r="H275" s="27">
        <v>0</v>
      </c>
      <c r="I275" s="27">
        <v>0</v>
      </c>
      <c r="J275" s="37"/>
      <c r="K275" s="42"/>
    </row>
    <row r="276" spans="1:12" ht="65.25" customHeight="1" outlineLevel="2">
      <c r="A276" s="36"/>
      <c r="B276" s="37"/>
      <c r="C276" s="36"/>
      <c r="D276" s="24">
        <v>2020</v>
      </c>
      <c r="E276" s="21">
        <f>SUM(F276:I276)</f>
        <v>0</v>
      </c>
      <c r="F276" s="21">
        <v>0</v>
      </c>
      <c r="G276" s="21">
        <v>0</v>
      </c>
      <c r="H276" s="21">
        <v>0</v>
      </c>
      <c r="I276" s="21">
        <v>0</v>
      </c>
      <c r="J276" s="37"/>
      <c r="K276" s="43"/>
    </row>
    <row r="277" spans="1:12" ht="15" customHeight="1" outlineLevel="2">
      <c r="A277" s="36" t="s">
        <v>592</v>
      </c>
      <c r="B277" s="37" t="s">
        <v>593</v>
      </c>
      <c r="C277" s="36">
        <v>2020</v>
      </c>
      <c r="D277" s="24" t="s">
        <v>32</v>
      </c>
      <c r="E277" s="21">
        <f>SUM(F277:I277)</f>
        <v>5166.0600000000004</v>
      </c>
      <c r="F277" s="21">
        <f>F278+F279+F280</f>
        <v>309.95999999999998</v>
      </c>
      <c r="G277" s="21">
        <f>G278+G279+G280</f>
        <v>4856.1000000000004</v>
      </c>
      <c r="H277" s="21">
        <f>H278+H279+H280</f>
        <v>0</v>
      </c>
      <c r="I277" s="21">
        <f>I278+I279+I280</f>
        <v>0</v>
      </c>
      <c r="J277" s="37" t="s">
        <v>594</v>
      </c>
      <c r="K277" s="41" t="s">
        <v>574</v>
      </c>
    </row>
    <row r="278" spans="1:12" ht="15" customHeight="1" outlineLevel="2">
      <c r="A278" s="36"/>
      <c r="B278" s="37"/>
      <c r="C278" s="36"/>
      <c r="D278" s="24">
        <v>2018</v>
      </c>
      <c r="E278" s="21">
        <v>0</v>
      </c>
      <c r="F278" s="21">
        <v>0</v>
      </c>
      <c r="G278" s="21">
        <v>0</v>
      </c>
      <c r="H278" s="21">
        <v>0</v>
      </c>
      <c r="I278" s="21">
        <v>0</v>
      </c>
      <c r="J278" s="37"/>
      <c r="K278" s="42"/>
    </row>
    <row r="279" spans="1:12" ht="15" customHeight="1" outlineLevel="2">
      <c r="A279" s="36"/>
      <c r="B279" s="37"/>
      <c r="C279" s="36"/>
      <c r="D279" s="24">
        <v>2019</v>
      </c>
      <c r="E279" s="21">
        <v>0</v>
      </c>
      <c r="F279" s="21">
        <v>0</v>
      </c>
      <c r="G279" s="21">
        <v>0</v>
      </c>
      <c r="H279" s="27">
        <v>0</v>
      </c>
      <c r="I279" s="27">
        <v>0</v>
      </c>
      <c r="J279" s="37"/>
      <c r="K279" s="42"/>
    </row>
    <row r="280" spans="1:12" ht="15" customHeight="1" outlineLevel="2">
      <c r="A280" s="36"/>
      <c r="B280" s="37"/>
      <c r="C280" s="36"/>
      <c r="D280" s="24">
        <v>2020</v>
      </c>
      <c r="E280" s="21">
        <v>5166.0600000000004</v>
      </c>
      <c r="F280" s="21">
        <v>309.95999999999998</v>
      </c>
      <c r="G280" s="21">
        <v>4856.1000000000004</v>
      </c>
      <c r="H280" s="21">
        <v>0</v>
      </c>
      <c r="I280" s="21">
        <v>0</v>
      </c>
      <c r="J280" s="37"/>
      <c r="K280" s="43"/>
    </row>
    <row r="281" spans="1:12" ht="12.75" customHeight="1" outlineLevel="1">
      <c r="A281" s="36" t="s">
        <v>513</v>
      </c>
      <c r="B281" s="37" t="s">
        <v>501</v>
      </c>
      <c r="C281" s="36" t="s">
        <v>267</v>
      </c>
      <c r="D281" s="24" t="s">
        <v>32</v>
      </c>
      <c r="E281" s="21">
        <f>SUM(F281:I281)</f>
        <v>373269.10486999998</v>
      </c>
      <c r="F281" s="21">
        <f>SUM(F282:F284)</f>
        <v>65212.80487</v>
      </c>
      <c r="G281" s="21">
        <f>SUM(G282:G284)</f>
        <v>308056.3</v>
      </c>
      <c r="H281" s="21">
        <f t="shared" ref="F281:I284" si="34">H285+H289+H293+H297+H301+H305</f>
        <v>0</v>
      </c>
      <c r="I281" s="21">
        <f t="shared" si="34"/>
        <v>0</v>
      </c>
      <c r="J281" s="37" t="s">
        <v>499</v>
      </c>
      <c r="K281" s="41" t="s">
        <v>627</v>
      </c>
      <c r="L281" s="18"/>
    </row>
    <row r="282" spans="1:12" ht="12.75" customHeight="1" outlineLevel="1">
      <c r="A282" s="36"/>
      <c r="B282" s="37"/>
      <c r="C282" s="36"/>
      <c r="D282" s="24">
        <v>2018</v>
      </c>
      <c r="E282" s="21">
        <f>SUM(F282:I282)</f>
        <v>0</v>
      </c>
      <c r="F282" s="21">
        <f t="shared" si="34"/>
        <v>0</v>
      </c>
      <c r="G282" s="21">
        <f t="shared" si="34"/>
        <v>0</v>
      </c>
      <c r="H282" s="21">
        <f t="shared" si="34"/>
        <v>0</v>
      </c>
      <c r="I282" s="21">
        <f t="shared" si="34"/>
        <v>0</v>
      </c>
      <c r="J282" s="37"/>
      <c r="K282" s="42"/>
      <c r="L282" s="18"/>
    </row>
    <row r="283" spans="1:12" ht="12.75" customHeight="1" outlineLevel="1">
      <c r="A283" s="36"/>
      <c r="B283" s="37"/>
      <c r="C283" s="36"/>
      <c r="D283" s="24">
        <v>2019</v>
      </c>
      <c r="E283" s="21">
        <f>SUM(F283:I283)</f>
        <v>219689.30403</v>
      </c>
      <c r="F283" s="21">
        <f>F287+F291+F295+F299+F303+F307+F311</f>
        <v>27760.804029999999</v>
      </c>
      <c r="G283" s="21">
        <v>191928.5</v>
      </c>
      <c r="H283" s="21">
        <f t="shared" si="34"/>
        <v>0</v>
      </c>
      <c r="I283" s="21">
        <f t="shared" si="34"/>
        <v>0</v>
      </c>
      <c r="J283" s="37"/>
      <c r="K283" s="42"/>
      <c r="L283" s="18"/>
    </row>
    <row r="284" spans="1:12" ht="21" customHeight="1" outlineLevel="1">
      <c r="A284" s="36"/>
      <c r="B284" s="37"/>
      <c r="C284" s="36"/>
      <c r="D284" s="24">
        <v>2020</v>
      </c>
      <c r="E284" s="21">
        <f>SUM(F284:I284)</f>
        <v>153579.80084000001</v>
      </c>
      <c r="F284" s="21">
        <f>F288+F292+F296+F300+F304+F308+F312</f>
        <v>37452.000840000001</v>
      </c>
      <c r="G284" s="21">
        <f>G288+G292+G296+G300+G304+G308+G312</f>
        <v>116127.8</v>
      </c>
      <c r="H284" s="21">
        <f t="shared" si="34"/>
        <v>0</v>
      </c>
      <c r="I284" s="21">
        <f t="shared" si="34"/>
        <v>0</v>
      </c>
      <c r="J284" s="37"/>
      <c r="K284" s="43"/>
    </row>
    <row r="285" spans="1:12" ht="12.75" customHeight="1" outlineLevel="2">
      <c r="A285" s="36" t="s">
        <v>514</v>
      </c>
      <c r="B285" s="37" t="s">
        <v>342</v>
      </c>
      <c r="C285" s="36" t="s">
        <v>267</v>
      </c>
      <c r="D285" s="24" t="s">
        <v>32</v>
      </c>
      <c r="E285" s="21">
        <f>E286+E287+E288</f>
        <v>18085.099999999999</v>
      </c>
      <c r="F285" s="21">
        <f>F286+F287+F288</f>
        <v>1085.0999999999999</v>
      </c>
      <c r="G285" s="21">
        <f>G286+G287+G288</f>
        <v>17000</v>
      </c>
      <c r="H285" s="21">
        <f>H286+H287+H288</f>
        <v>0</v>
      </c>
      <c r="I285" s="21">
        <f>I286+I287+I288</f>
        <v>0</v>
      </c>
      <c r="J285" s="44" t="s">
        <v>595</v>
      </c>
      <c r="K285" s="41" t="s">
        <v>571</v>
      </c>
    </row>
    <row r="286" spans="1:12" ht="12.75" customHeight="1" outlineLevel="2">
      <c r="A286" s="36"/>
      <c r="B286" s="37"/>
      <c r="C286" s="36"/>
      <c r="D286" s="24">
        <v>2018</v>
      </c>
      <c r="E286" s="21">
        <v>0</v>
      </c>
      <c r="F286" s="21">
        <v>0</v>
      </c>
      <c r="G286" s="21">
        <v>0</v>
      </c>
      <c r="H286" s="21">
        <v>0</v>
      </c>
      <c r="I286" s="21">
        <v>0</v>
      </c>
      <c r="J286" s="45"/>
      <c r="K286" s="42"/>
    </row>
    <row r="287" spans="1:12" ht="12.75" customHeight="1" outlineLevel="2">
      <c r="A287" s="36"/>
      <c r="B287" s="37"/>
      <c r="C287" s="36"/>
      <c r="D287" s="24">
        <v>2019</v>
      </c>
      <c r="E287" s="21">
        <f>SUM(F287:I287)</f>
        <v>13829.8</v>
      </c>
      <c r="F287" s="21">
        <v>829.8</v>
      </c>
      <c r="G287" s="21">
        <v>13000</v>
      </c>
      <c r="H287" s="27">
        <v>0</v>
      </c>
      <c r="I287" s="27">
        <v>0</v>
      </c>
      <c r="J287" s="45"/>
      <c r="K287" s="42"/>
    </row>
    <row r="288" spans="1:12" ht="82.5" customHeight="1" outlineLevel="2">
      <c r="A288" s="36"/>
      <c r="B288" s="37"/>
      <c r="C288" s="36"/>
      <c r="D288" s="24">
        <v>2020</v>
      </c>
      <c r="E288" s="21">
        <v>4255.3</v>
      </c>
      <c r="F288" s="21">
        <v>255.3</v>
      </c>
      <c r="G288" s="21">
        <v>4000</v>
      </c>
      <c r="H288" s="21">
        <v>0</v>
      </c>
      <c r="I288" s="21">
        <v>0</v>
      </c>
      <c r="J288" s="46"/>
      <c r="K288" s="43"/>
    </row>
    <row r="289" spans="1:11" ht="12.75" customHeight="1" outlineLevel="2">
      <c r="A289" s="36" t="s">
        <v>515</v>
      </c>
      <c r="B289" s="37" t="s">
        <v>500</v>
      </c>
      <c r="C289" s="36" t="s">
        <v>267</v>
      </c>
      <c r="D289" s="24" t="s">
        <v>32</v>
      </c>
      <c r="E289" s="27">
        <f>E290+E291+E292</f>
        <v>88236.639320000002</v>
      </c>
      <c r="F289" s="27">
        <f>F290+F291+F292</f>
        <v>5294.2043699999995</v>
      </c>
      <c r="G289" s="27">
        <f>G290+G291+G292</f>
        <v>82942.434949999995</v>
      </c>
      <c r="H289" s="21">
        <f>H290+H291+H292</f>
        <v>0</v>
      </c>
      <c r="I289" s="21">
        <f>I290+I291+I292</f>
        <v>0</v>
      </c>
      <c r="J289" s="37" t="s">
        <v>596</v>
      </c>
      <c r="K289" s="41" t="s">
        <v>574</v>
      </c>
    </row>
    <row r="290" spans="1:11" ht="12.75" customHeight="1" outlineLevel="2">
      <c r="A290" s="36"/>
      <c r="B290" s="37"/>
      <c r="C290" s="36"/>
      <c r="D290" s="24">
        <v>2018</v>
      </c>
      <c r="E290" s="27">
        <v>0</v>
      </c>
      <c r="F290" s="27">
        <v>0</v>
      </c>
      <c r="G290" s="27">
        <v>0</v>
      </c>
      <c r="H290" s="21">
        <v>0</v>
      </c>
      <c r="I290" s="21">
        <v>0</v>
      </c>
      <c r="J290" s="37"/>
      <c r="K290" s="42"/>
    </row>
    <row r="291" spans="1:11" ht="12.75" customHeight="1" outlineLevel="2">
      <c r="A291" s="36"/>
      <c r="B291" s="37"/>
      <c r="C291" s="36"/>
      <c r="D291" s="24">
        <v>2019</v>
      </c>
      <c r="E291" s="27">
        <f>F291+G291</f>
        <v>60686.739320000001</v>
      </c>
      <c r="F291" s="27">
        <v>3641.2043699999999</v>
      </c>
      <c r="G291" s="27">
        <v>57045.534950000001</v>
      </c>
      <c r="H291" s="27">
        <v>0</v>
      </c>
      <c r="I291" s="27">
        <v>0</v>
      </c>
      <c r="J291" s="37"/>
      <c r="K291" s="42"/>
    </row>
    <row r="292" spans="1:11" ht="60" customHeight="1" outlineLevel="2">
      <c r="A292" s="36"/>
      <c r="B292" s="37"/>
      <c r="C292" s="36"/>
      <c r="D292" s="24">
        <v>2020</v>
      </c>
      <c r="E292" s="21">
        <v>27549.9</v>
      </c>
      <c r="F292" s="21">
        <v>1653</v>
      </c>
      <c r="G292" s="21">
        <v>25896.9</v>
      </c>
      <c r="H292" s="21">
        <v>0</v>
      </c>
      <c r="I292" s="21">
        <v>0</v>
      </c>
      <c r="J292" s="37"/>
      <c r="K292" s="43"/>
    </row>
    <row r="293" spans="1:11" ht="12.75" customHeight="1" outlineLevel="2">
      <c r="A293" s="36" t="s">
        <v>516</v>
      </c>
      <c r="B293" s="37" t="s">
        <v>502</v>
      </c>
      <c r="C293" s="36" t="s">
        <v>267</v>
      </c>
      <c r="D293" s="24" t="s">
        <v>32</v>
      </c>
      <c r="E293" s="27">
        <f>E294+E295+E296</f>
        <v>37278.812420000002</v>
      </c>
      <c r="F293" s="27">
        <f>F294+F295+F296</f>
        <v>5178.8124200000002</v>
      </c>
      <c r="G293" s="27">
        <f>G294+G295+G296</f>
        <v>32100</v>
      </c>
      <c r="H293" s="21">
        <f>H294+H295+H296</f>
        <v>0</v>
      </c>
      <c r="I293" s="21">
        <f>I294+I295+I296</f>
        <v>0</v>
      </c>
      <c r="J293" s="44" t="s">
        <v>503</v>
      </c>
      <c r="K293" s="41" t="s">
        <v>574</v>
      </c>
    </row>
    <row r="294" spans="1:11" ht="12.75" customHeight="1" outlineLevel="2">
      <c r="A294" s="36"/>
      <c r="B294" s="37"/>
      <c r="C294" s="36"/>
      <c r="D294" s="24">
        <v>2018</v>
      </c>
      <c r="E294" s="27">
        <f>F294+G294+H294+I294</f>
        <v>0</v>
      </c>
      <c r="F294" s="27">
        <v>0</v>
      </c>
      <c r="G294" s="27">
        <v>0</v>
      </c>
      <c r="H294" s="21">
        <v>0</v>
      </c>
      <c r="I294" s="21">
        <v>0</v>
      </c>
      <c r="J294" s="45"/>
      <c r="K294" s="42"/>
    </row>
    <row r="295" spans="1:11" ht="12.75" customHeight="1" outlineLevel="2">
      <c r="A295" s="36"/>
      <c r="B295" s="37"/>
      <c r="C295" s="36"/>
      <c r="D295" s="24">
        <v>2019</v>
      </c>
      <c r="E295" s="27">
        <f>F295+G295+H295+I295</f>
        <v>28589.612420000001</v>
      </c>
      <c r="F295" s="27">
        <v>2589.6124199999999</v>
      </c>
      <c r="G295" s="27">
        <v>26000</v>
      </c>
      <c r="H295" s="27">
        <v>0</v>
      </c>
      <c r="I295" s="27">
        <v>0</v>
      </c>
      <c r="J295" s="45"/>
      <c r="K295" s="42"/>
    </row>
    <row r="296" spans="1:11" ht="12.75" customHeight="1" outlineLevel="2">
      <c r="A296" s="36"/>
      <c r="B296" s="37"/>
      <c r="C296" s="36"/>
      <c r="D296" s="24">
        <v>2020</v>
      </c>
      <c r="E296" s="27">
        <v>8689.2000000000007</v>
      </c>
      <c r="F296" s="27">
        <v>2589.1999999999998</v>
      </c>
      <c r="G296" s="27">
        <v>6100</v>
      </c>
      <c r="H296" s="27">
        <v>0</v>
      </c>
      <c r="I296" s="27">
        <v>0</v>
      </c>
      <c r="J296" s="46"/>
      <c r="K296" s="43"/>
    </row>
    <row r="297" spans="1:11" ht="12.75" customHeight="1" outlineLevel="2">
      <c r="A297" s="36" t="s">
        <v>517</v>
      </c>
      <c r="B297" s="37" t="s">
        <v>69</v>
      </c>
      <c r="C297" s="36" t="s">
        <v>267</v>
      </c>
      <c r="D297" s="24" t="s">
        <v>32</v>
      </c>
      <c r="E297" s="27">
        <f>E298+E299+E300</f>
        <v>53247.35484</v>
      </c>
      <c r="F297" s="27">
        <f>F298+F299+F300</f>
        <v>11981.98984</v>
      </c>
      <c r="G297" s="27">
        <f>G298+G299+G300</f>
        <v>41265.364999999998</v>
      </c>
      <c r="H297" s="21">
        <f>H298+H299+H300</f>
        <v>0</v>
      </c>
      <c r="I297" s="21">
        <f>I298+I299+I300</f>
        <v>0</v>
      </c>
      <c r="J297" s="44" t="s">
        <v>597</v>
      </c>
      <c r="K297" s="41" t="s">
        <v>574</v>
      </c>
    </row>
    <row r="298" spans="1:11" ht="12.75" customHeight="1" outlineLevel="2">
      <c r="A298" s="36"/>
      <c r="B298" s="37"/>
      <c r="C298" s="36"/>
      <c r="D298" s="24">
        <v>2018</v>
      </c>
      <c r="E298" s="27">
        <f>F298+G298+H298+I298</f>
        <v>0</v>
      </c>
      <c r="F298" s="27">
        <v>0</v>
      </c>
      <c r="G298" s="27">
        <v>0</v>
      </c>
      <c r="H298" s="21">
        <v>0</v>
      </c>
      <c r="I298" s="21">
        <v>0</v>
      </c>
      <c r="J298" s="45"/>
      <c r="K298" s="42"/>
    </row>
    <row r="299" spans="1:11" ht="12.75" customHeight="1" outlineLevel="2">
      <c r="A299" s="36"/>
      <c r="B299" s="37"/>
      <c r="C299" s="36"/>
      <c r="D299" s="24">
        <v>2019</v>
      </c>
      <c r="E299" s="27">
        <f>F299+G299+H299+I299</f>
        <v>21524.364999999998</v>
      </c>
      <c r="F299" s="27">
        <v>5797.6</v>
      </c>
      <c r="G299" s="27">
        <v>15726.764999999999</v>
      </c>
      <c r="H299" s="27">
        <v>0</v>
      </c>
      <c r="I299" s="27">
        <v>0</v>
      </c>
      <c r="J299" s="45"/>
      <c r="K299" s="42"/>
    </row>
    <row r="300" spans="1:11" ht="12.75" customHeight="1" outlineLevel="2">
      <c r="A300" s="36"/>
      <c r="B300" s="37"/>
      <c r="C300" s="36"/>
      <c r="D300" s="24">
        <v>2020</v>
      </c>
      <c r="E300" s="27">
        <v>31722.989839999998</v>
      </c>
      <c r="F300" s="27">
        <v>6184.3898399999998</v>
      </c>
      <c r="G300" s="27">
        <v>25538.6</v>
      </c>
      <c r="H300" s="27">
        <v>0</v>
      </c>
      <c r="I300" s="27">
        <v>0</v>
      </c>
      <c r="J300" s="46"/>
      <c r="K300" s="43"/>
    </row>
    <row r="301" spans="1:11" ht="12.75" customHeight="1" outlineLevel="2">
      <c r="A301" s="36" t="s">
        <v>518</v>
      </c>
      <c r="B301" s="37" t="s">
        <v>504</v>
      </c>
      <c r="C301" s="36" t="s">
        <v>267</v>
      </c>
      <c r="D301" s="24" t="s">
        <v>32</v>
      </c>
      <c r="E301" s="27">
        <f>E302+E303+E304</f>
        <v>53595.7</v>
      </c>
      <c r="F301" s="27">
        <f>F302+F303+F304</f>
        <v>26995.699999999997</v>
      </c>
      <c r="G301" s="27">
        <f>G302+G303+G304</f>
        <v>26600</v>
      </c>
      <c r="H301" s="21">
        <f>H302+H303+H304</f>
        <v>0</v>
      </c>
      <c r="I301" s="21">
        <f>I302+I303+I304</f>
        <v>0</v>
      </c>
      <c r="J301" s="44" t="s">
        <v>598</v>
      </c>
      <c r="K301" s="41" t="s">
        <v>603</v>
      </c>
    </row>
    <row r="302" spans="1:11" ht="12.75" customHeight="1" outlineLevel="2">
      <c r="A302" s="36"/>
      <c r="B302" s="37"/>
      <c r="C302" s="36"/>
      <c r="D302" s="24">
        <v>2018</v>
      </c>
      <c r="E302" s="27">
        <f>F302+G302+H302+I302</f>
        <v>0</v>
      </c>
      <c r="F302" s="27">
        <v>0</v>
      </c>
      <c r="G302" s="27">
        <v>0</v>
      </c>
      <c r="H302" s="21">
        <v>0</v>
      </c>
      <c r="I302" s="21">
        <v>0</v>
      </c>
      <c r="J302" s="45"/>
      <c r="K302" s="42"/>
    </row>
    <row r="303" spans="1:11" ht="12.75" customHeight="1" outlineLevel="2">
      <c r="A303" s="36"/>
      <c r="B303" s="37"/>
      <c r="C303" s="36"/>
      <c r="D303" s="24">
        <v>2019</v>
      </c>
      <c r="E303" s="27">
        <f>F303+G303+H303+I303</f>
        <v>21704.400000000001</v>
      </c>
      <c r="F303" s="27">
        <v>9704.4</v>
      </c>
      <c r="G303" s="27">
        <v>12000</v>
      </c>
      <c r="H303" s="21">
        <v>0</v>
      </c>
      <c r="I303" s="21">
        <v>0</v>
      </c>
      <c r="J303" s="45"/>
      <c r="K303" s="42"/>
    </row>
    <row r="304" spans="1:11" ht="21" customHeight="1" outlineLevel="2">
      <c r="A304" s="36"/>
      <c r="B304" s="37"/>
      <c r="C304" s="36"/>
      <c r="D304" s="24">
        <v>2020</v>
      </c>
      <c r="E304" s="21">
        <v>31891.3</v>
      </c>
      <c r="F304" s="21">
        <v>17291.3</v>
      </c>
      <c r="G304" s="21">
        <v>14600</v>
      </c>
      <c r="H304" s="21">
        <v>0</v>
      </c>
      <c r="I304" s="21">
        <v>0</v>
      </c>
      <c r="J304" s="46"/>
      <c r="K304" s="43"/>
    </row>
    <row r="305" spans="1:11" ht="12.75" customHeight="1" outlineLevel="2">
      <c r="A305" s="36" t="s">
        <v>519</v>
      </c>
      <c r="B305" s="37" t="s">
        <v>505</v>
      </c>
      <c r="C305" s="36" t="s">
        <v>267</v>
      </c>
      <c r="D305" s="24" t="s">
        <v>32</v>
      </c>
      <c r="E305" s="27">
        <f>E306+E307+E308</f>
        <v>11089.2</v>
      </c>
      <c r="F305" s="27">
        <f>F306+F307+F308</f>
        <v>2589.1999999999998</v>
      </c>
      <c r="G305" s="27">
        <f>G306+G307+G308</f>
        <v>8500</v>
      </c>
      <c r="H305" s="21">
        <f>H306+H307+H308</f>
        <v>0</v>
      </c>
      <c r="I305" s="21">
        <f>I306+I307+I308</f>
        <v>0</v>
      </c>
      <c r="J305" s="44" t="s">
        <v>506</v>
      </c>
      <c r="K305" s="41" t="s">
        <v>574</v>
      </c>
    </row>
    <row r="306" spans="1:11" ht="12.75" customHeight="1" outlineLevel="2">
      <c r="A306" s="36"/>
      <c r="B306" s="37"/>
      <c r="C306" s="36"/>
      <c r="D306" s="24">
        <v>2018</v>
      </c>
      <c r="E306" s="27">
        <f>F306+G306+H306+I306</f>
        <v>0</v>
      </c>
      <c r="F306" s="27">
        <v>0</v>
      </c>
      <c r="G306" s="27">
        <v>0</v>
      </c>
      <c r="H306" s="21">
        <v>0</v>
      </c>
      <c r="I306" s="21">
        <v>0</v>
      </c>
      <c r="J306" s="45"/>
      <c r="K306" s="42"/>
    </row>
    <row r="307" spans="1:11" ht="12.75" customHeight="1" outlineLevel="2">
      <c r="A307" s="36"/>
      <c r="B307" s="37"/>
      <c r="C307" s="36"/>
      <c r="D307" s="24">
        <v>2019</v>
      </c>
      <c r="E307" s="27">
        <f>F307+G307+H307+I307</f>
        <v>8294.6</v>
      </c>
      <c r="F307" s="27">
        <v>1294.5999999999999</v>
      </c>
      <c r="G307" s="27">
        <v>7000</v>
      </c>
      <c r="H307" s="27">
        <v>0</v>
      </c>
      <c r="I307" s="27">
        <v>0</v>
      </c>
      <c r="J307" s="45"/>
      <c r="K307" s="42"/>
    </row>
    <row r="308" spans="1:11" ht="12.75" customHeight="1" outlineLevel="2">
      <c r="A308" s="36"/>
      <c r="B308" s="37"/>
      <c r="C308" s="36"/>
      <c r="D308" s="24">
        <v>2020</v>
      </c>
      <c r="E308" s="27">
        <v>2794.6</v>
      </c>
      <c r="F308" s="27">
        <v>1294.5999999999999</v>
      </c>
      <c r="G308" s="27">
        <v>1500</v>
      </c>
      <c r="H308" s="27">
        <v>0</v>
      </c>
      <c r="I308" s="27">
        <v>0</v>
      </c>
      <c r="J308" s="46"/>
      <c r="K308" s="43"/>
    </row>
    <row r="309" spans="1:11" ht="12.75" customHeight="1" outlineLevel="2">
      <c r="A309" s="36" t="s">
        <v>520</v>
      </c>
      <c r="B309" s="37" t="s">
        <v>535</v>
      </c>
      <c r="C309" s="36" t="s">
        <v>267</v>
      </c>
      <c r="D309" s="24" t="s">
        <v>32</v>
      </c>
      <c r="E309" s="27">
        <f>E310+E311+E312</f>
        <v>111736.30816</v>
      </c>
      <c r="F309" s="27">
        <f>F310+F311+F312</f>
        <v>12087.79824</v>
      </c>
      <c r="G309" s="27">
        <f>G310+G311+G312</f>
        <v>99648.5</v>
      </c>
      <c r="H309" s="21">
        <f>H310+H311+H312</f>
        <v>0</v>
      </c>
      <c r="I309" s="21">
        <f>I310+I311+I312</f>
        <v>0</v>
      </c>
      <c r="J309" s="44" t="s">
        <v>599</v>
      </c>
      <c r="K309" s="41" t="s">
        <v>102</v>
      </c>
    </row>
    <row r="310" spans="1:11" ht="12.75" customHeight="1" outlineLevel="2">
      <c r="A310" s="36"/>
      <c r="B310" s="37"/>
      <c r="C310" s="36"/>
      <c r="D310" s="24">
        <v>2018</v>
      </c>
      <c r="E310" s="27">
        <f>F310+G310+H310+I310</f>
        <v>0</v>
      </c>
      <c r="F310" s="27">
        <v>0</v>
      </c>
      <c r="G310" s="27">
        <v>0</v>
      </c>
      <c r="H310" s="21">
        <v>0</v>
      </c>
      <c r="I310" s="21">
        <v>0</v>
      </c>
      <c r="J310" s="45"/>
      <c r="K310" s="42"/>
    </row>
    <row r="311" spans="1:11" ht="12.75" customHeight="1" outlineLevel="2">
      <c r="A311" s="36"/>
      <c r="B311" s="37"/>
      <c r="C311" s="36"/>
      <c r="D311" s="24">
        <v>2019</v>
      </c>
      <c r="E311" s="27">
        <f t="shared" ref="E311" si="35">F311+G311+H311+I311</f>
        <v>65059.787239999998</v>
      </c>
      <c r="F311" s="27">
        <v>3903.5872399999998</v>
      </c>
      <c r="G311" s="27">
        <v>61156.2</v>
      </c>
      <c r="H311" s="21">
        <v>0</v>
      </c>
      <c r="I311" s="21">
        <v>0</v>
      </c>
      <c r="J311" s="45"/>
      <c r="K311" s="42"/>
    </row>
    <row r="312" spans="1:11" ht="12.75" customHeight="1" outlineLevel="2">
      <c r="A312" s="36"/>
      <c r="B312" s="37"/>
      <c r="C312" s="36"/>
      <c r="D312" s="24">
        <v>2020</v>
      </c>
      <c r="E312" s="27">
        <v>46676.520920000003</v>
      </c>
      <c r="F312" s="27">
        <f>2456.95532+5727.25568</f>
        <v>8184.2110000000002</v>
      </c>
      <c r="G312" s="27">
        <v>38492.300000000003</v>
      </c>
      <c r="H312" s="21">
        <v>0</v>
      </c>
      <c r="I312" s="21">
        <v>0</v>
      </c>
      <c r="J312" s="46"/>
      <c r="K312" s="43"/>
    </row>
    <row r="313" spans="1:11" ht="12.75" customHeight="1" outlineLevel="1">
      <c r="A313" s="36" t="s">
        <v>511</v>
      </c>
      <c r="B313" s="37" t="s">
        <v>509</v>
      </c>
      <c r="C313" s="36" t="s">
        <v>267</v>
      </c>
      <c r="D313" s="24" t="s">
        <v>32</v>
      </c>
      <c r="E313" s="27">
        <f>F313+G313+H313+I313</f>
        <v>13456.800000000001</v>
      </c>
      <c r="F313" s="27">
        <f>F314+F315+F316</f>
        <v>807.4</v>
      </c>
      <c r="G313" s="27">
        <f>G314+G315+G316</f>
        <v>12649.400000000001</v>
      </c>
      <c r="H313" s="21">
        <f t="shared" ref="F313:I316" si="36">H317</f>
        <v>0</v>
      </c>
      <c r="I313" s="21">
        <f t="shared" si="36"/>
        <v>0</v>
      </c>
      <c r="J313" s="44" t="s">
        <v>468</v>
      </c>
      <c r="K313" s="41" t="s">
        <v>574</v>
      </c>
    </row>
    <row r="314" spans="1:11" ht="12.75" customHeight="1" outlineLevel="1">
      <c r="A314" s="36"/>
      <c r="B314" s="37"/>
      <c r="C314" s="36"/>
      <c r="D314" s="24">
        <v>2018</v>
      </c>
      <c r="E314" s="27">
        <f>E318</f>
        <v>0</v>
      </c>
      <c r="F314" s="27">
        <f t="shared" si="36"/>
        <v>0</v>
      </c>
      <c r="G314" s="27">
        <f t="shared" si="36"/>
        <v>0</v>
      </c>
      <c r="H314" s="21">
        <f t="shared" si="36"/>
        <v>0</v>
      </c>
      <c r="I314" s="21">
        <f t="shared" si="36"/>
        <v>0</v>
      </c>
      <c r="J314" s="45"/>
      <c r="K314" s="42"/>
    </row>
    <row r="315" spans="1:11" ht="12.75" customHeight="1" outlineLevel="1">
      <c r="A315" s="36"/>
      <c r="B315" s="37"/>
      <c r="C315" s="36"/>
      <c r="D315" s="24">
        <v>2019</v>
      </c>
      <c r="E315" s="27">
        <f>F315+G315</f>
        <v>6670.8</v>
      </c>
      <c r="F315" s="27">
        <f>F319</f>
        <v>400.2</v>
      </c>
      <c r="G315" s="27">
        <f>G319</f>
        <v>6270.6</v>
      </c>
      <c r="H315" s="21">
        <f t="shared" si="36"/>
        <v>0</v>
      </c>
      <c r="I315" s="21">
        <f t="shared" si="36"/>
        <v>0</v>
      </c>
      <c r="J315" s="45"/>
      <c r="K315" s="42"/>
    </row>
    <row r="316" spans="1:11" ht="12.75" customHeight="1" outlineLevel="1">
      <c r="A316" s="36"/>
      <c r="B316" s="37"/>
      <c r="C316" s="36"/>
      <c r="D316" s="24">
        <v>2020</v>
      </c>
      <c r="E316" s="27">
        <f>F316+G316</f>
        <v>6786</v>
      </c>
      <c r="F316" s="27">
        <f>F320</f>
        <v>407.2</v>
      </c>
      <c r="G316" s="27">
        <f>G320</f>
        <v>6378.8</v>
      </c>
      <c r="H316" s="21">
        <f t="shared" si="36"/>
        <v>0</v>
      </c>
      <c r="I316" s="21">
        <f t="shared" si="36"/>
        <v>0</v>
      </c>
      <c r="J316" s="46"/>
      <c r="K316" s="43"/>
    </row>
    <row r="317" spans="1:11" ht="12.75" customHeight="1" outlineLevel="2">
      <c r="A317" s="36" t="s">
        <v>512</v>
      </c>
      <c r="B317" s="37" t="s">
        <v>507</v>
      </c>
      <c r="C317" s="36" t="s">
        <v>267</v>
      </c>
      <c r="D317" s="24" t="s">
        <v>32</v>
      </c>
      <c r="E317" s="27">
        <f>E318+E319+E320</f>
        <v>13456.8</v>
      </c>
      <c r="F317" s="27">
        <f>F318+F319+F320</f>
        <v>807.4</v>
      </c>
      <c r="G317" s="27">
        <f>G318+G319+G320</f>
        <v>12649.400000000001</v>
      </c>
      <c r="H317" s="21">
        <f>H318+H319+H320</f>
        <v>0</v>
      </c>
      <c r="I317" s="21">
        <f>I318+I319+I320</f>
        <v>0</v>
      </c>
      <c r="J317" s="38" t="s">
        <v>600</v>
      </c>
      <c r="K317" s="41" t="s">
        <v>574</v>
      </c>
    </row>
    <row r="318" spans="1:11" ht="12.75" customHeight="1" outlineLevel="2">
      <c r="A318" s="36"/>
      <c r="B318" s="37"/>
      <c r="C318" s="36"/>
      <c r="D318" s="24">
        <v>2018</v>
      </c>
      <c r="E318" s="27">
        <f>F318+G318+H318+I318</f>
        <v>0</v>
      </c>
      <c r="F318" s="27">
        <v>0</v>
      </c>
      <c r="G318" s="27">
        <v>0</v>
      </c>
      <c r="H318" s="21">
        <v>0</v>
      </c>
      <c r="I318" s="21">
        <v>0</v>
      </c>
      <c r="J318" s="39"/>
      <c r="K318" s="42"/>
    </row>
    <row r="319" spans="1:11" ht="12.75" customHeight="1" outlineLevel="2">
      <c r="A319" s="36"/>
      <c r="B319" s="37"/>
      <c r="C319" s="36"/>
      <c r="D319" s="24">
        <v>2019</v>
      </c>
      <c r="E319" s="27">
        <f>SUM(F319:I319)</f>
        <v>6670.8</v>
      </c>
      <c r="F319" s="27">
        <v>400.2</v>
      </c>
      <c r="G319" s="27">
        <v>6270.6</v>
      </c>
      <c r="H319" s="21">
        <v>0</v>
      </c>
      <c r="I319" s="21">
        <v>0</v>
      </c>
      <c r="J319" s="39"/>
      <c r="K319" s="42"/>
    </row>
    <row r="320" spans="1:11" ht="24" customHeight="1" outlineLevel="2">
      <c r="A320" s="36"/>
      <c r="B320" s="37"/>
      <c r="C320" s="36"/>
      <c r="D320" s="24">
        <v>2020</v>
      </c>
      <c r="E320" s="21">
        <v>6786</v>
      </c>
      <c r="F320" s="21">
        <v>407.2</v>
      </c>
      <c r="G320" s="21">
        <v>6378.8</v>
      </c>
      <c r="H320" s="21">
        <v>0</v>
      </c>
      <c r="I320" s="21">
        <v>0</v>
      </c>
      <c r="J320" s="40"/>
      <c r="K320" s="43"/>
    </row>
    <row r="321" spans="1:11" ht="12.75" customHeight="1" outlineLevel="1">
      <c r="A321" s="36" t="s">
        <v>510</v>
      </c>
      <c r="B321" s="37" t="s">
        <v>508</v>
      </c>
      <c r="C321" s="36" t="s">
        <v>267</v>
      </c>
      <c r="D321" s="24" t="s">
        <v>32</v>
      </c>
      <c r="E321" s="21">
        <f>E322+E323+E324</f>
        <v>0</v>
      </c>
      <c r="F321" s="21">
        <f>F322+F323+F324</f>
        <v>0</v>
      </c>
      <c r="G321" s="21">
        <f>G322+G323+G324</f>
        <v>0</v>
      </c>
      <c r="H321" s="21">
        <f>H322+H323+H324</f>
        <v>0</v>
      </c>
      <c r="I321" s="21">
        <f>I322+I323+I324</f>
        <v>0</v>
      </c>
      <c r="J321" s="44" t="s">
        <v>468</v>
      </c>
      <c r="K321" s="41" t="s">
        <v>601</v>
      </c>
    </row>
    <row r="322" spans="1:11" ht="12.75" customHeight="1" outlineLevel="1">
      <c r="A322" s="36"/>
      <c r="B322" s="37"/>
      <c r="C322" s="36"/>
      <c r="D322" s="24">
        <v>2018</v>
      </c>
      <c r="E322" s="21">
        <f>F322+G322+H322+I322</f>
        <v>0</v>
      </c>
      <c r="F322" s="21">
        <v>0</v>
      </c>
      <c r="G322" s="21">
        <v>0</v>
      </c>
      <c r="H322" s="21">
        <v>0</v>
      </c>
      <c r="I322" s="21">
        <v>0</v>
      </c>
      <c r="J322" s="45"/>
      <c r="K322" s="42"/>
    </row>
    <row r="323" spans="1:11" ht="12.75" customHeight="1" outlineLevel="1">
      <c r="A323" s="36"/>
      <c r="B323" s="37"/>
      <c r="C323" s="36"/>
      <c r="D323" s="24">
        <v>2019</v>
      </c>
      <c r="E323" s="21">
        <f>F323+G323+H323+I323</f>
        <v>0</v>
      </c>
      <c r="F323" s="21">
        <v>0</v>
      </c>
      <c r="G323" s="21">
        <v>0</v>
      </c>
      <c r="H323" s="21">
        <v>0</v>
      </c>
      <c r="I323" s="21">
        <v>0</v>
      </c>
      <c r="J323" s="45"/>
      <c r="K323" s="42"/>
    </row>
    <row r="324" spans="1:11" ht="32.25" customHeight="1" outlineLevel="1">
      <c r="A324" s="36"/>
      <c r="B324" s="37"/>
      <c r="C324" s="36"/>
      <c r="D324" s="24">
        <v>2020</v>
      </c>
      <c r="E324" s="21">
        <f>F324+G324+H324+I324</f>
        <v>0</v>
      </c>
      <c r="F324" s="21">
        <v>0</v>
      </c>
      <c r="G324" s="21">
        <v>0</v>
      </c>
      <c r="H324" s="21">
        <v>0</v>
      </c>
      <c r="I324" s="21">
        <v>0</v>
      </c>
      <c r="J324" s="46"/>
      <c r="K324" s="43"/>
    </row>
    <row r="325" spans="1:11" ht="15.75" customHeight="1">
      <c r="A325" s="36">
        <v>3</v>
      </c>
      <c r="B325" s="54" t="s">
        <v>58</v>
      </c>
      <c r="C325" s="48" t="s">
        <v>113</v>
      </c>
      <c r="D325" s="24" t="s">
        <v>32</v>
      </c>
      <c r="E325" s="21">
        <f t="shared" ref="E325:E336" si="37">SUM(F325:I325)</f>
        <v>87624.900240000003</v>
      </c>
      <c r="F325" s="21">
        <f>SUM(F326:F328)</f>
        <v>52574.700239999998</v>
      </c>
      <c r="G325" s="21">
        <f>SUM(G326:G328)</f>
        <v>9706.4</v>
      </c>
      <c r="H325" s="21">
        <f>SUM(H326:H328)</f>
        <v>0</v>
      </c>
      <c r="I325" s="21">
        <f>SUM(I326:I328)</f>
        <v>25343.8</v>
      </c>
      <c r="J325" s="81"/>
      <c r="K325" s="29" t="s">
        <v>578</v>
      </c>
    </row>
    <row r="326" spans="1:11" ht="15.75" customHeight="1">
      <c r="A326" s="36"/>
      <c r="B326" s="54"/>
      <c r="C326" s="48"/>
      <c r="D326" s="24">
        <v>2018</v>
      </c>
      <c r="E326" s="21">
        <f t="shared" si="37"/>
        <v>27347.999999999996</v>
      </c>
      <c r="F326" s="21">
        <f t="shared" ref="F326:G328" si="38">F330+F362+F378+F354</f>
        <v>15147.8</v>
      </c>
      <c r="G326" s="21">
        <f t="shared" si="38"/>
        <v>9706.4</v>
      </c>
      <c r="H326" s="21">
        <f>H330+H362+H378</f>
        <v>0</v>
      </c>
      <c r="I326" s="21">
        <f>I330+I362+I378+I354</f>
        <v>2493.8000000000002</v>
      </c>
      <c r="J326" s="57"/>
      <c r="K326" s="29"/>
    </row>
    <row r="327" spans="1:11" ht="15.75" customHeight="1">
      <c r="A327" s="36"/>
      <c r="B327" s="54"/>
      <c r="C327" s="48"/>
      <c r="D327" s="24">
        <v>2019</v>
      </c>
      <c r="E327" s="21">
        <f t="shared" si="37"/>
        <v>6526.3</v>
      </c>
      <c r="F327" s="21">
        <f t="shared" si="38"/>
        <v>5101.3</v>
      </c>
      <c r="G327" s="21">
        <f t="shared" si="38"/>
        <v>0</v>
      </c>
      <c r="H327" s="21">
        <f>H331+H363+H379</f>
        <v>0</v>
      </c>
      <c r="I327" s="21">
        <f>I331+I363+I379+I355</f>
        <v>1425</v>
      </c>
      <c r="J327" s="57"/>
      <c r="K327" s="29"/>
    </row>
    <row r="328" spans="1:11" ht="63.75" customHeight="1">
      <c r="A328" s="36"/>
      <c r="B328" s="54"/>
      <c r="C328" s="48"/>
      <c r="D328" s="24">
        <v>2020</v>
      </c>
      <c r="E328" s="21">
        <f t="shared" si="37"/>
        <v>53750.60024</v>
      </c>
      <c r="F328" s="21">
        <f t="shared" si="38"/>
        <v>32325.60024</v>
      </c>
      <c r="G328" s="21">
        <f t="shared" si="38"/>
        <v>0</v>
      </c>
      <c r="H328" s="21">
        <f>H332+H364+H380</f>
        <v>0</v>
      </c>
      <c r="I328" s="21">
        <f>I332+I364+I380+I356</f>
        <v>21425</v>
      </c>
      <c r="J328" s="57"/>
      <c r="K328" s="29"/>
    </row>
    <row r="329" spans="1:11" ht="13.5" customHeight="1" outlineLevel="1">
      <c r="A329" s="36" t="s">
        <v>12</v>
      </c>
      <c r="B329" s="65" t="s">
        <v>57</v>
      </c>
      <c r="C329" s="36" t="s">
        <v>113</v>
      </c>
      <c r="D329" s="24" t="s">
        <v>32</v>
      </c>
      <c r="E329" s="21">
        <f t="shared" si="37"/>
        <v>20087.5</v>
      </c>
      <c r="F329" s="21">
        <f>SUM(F330:F332)</f>
        <v>10381.1</v>
      </c>
      <c r="G329" s="21">
        <f>SUM(G330:G332)</f>
        <v>9706.4</v>
      </c>
      <c r="H329" s="21">
        <f>SUM(H330:H332)</f>
        <v>0</v>
      </c>
      <c r="I329" s="21">
        <f>SUM(I330:I332)</f>
        <v>0</v>
      </c>
      <c r="J329" s="65" t="s">
        <v>307</v>
      </c>
      <c r="K329" s="49" t="s">
        <v>577</v>
      </c>
    </row>
    <row r="330" spans="1:11" ht="13.5" customHeight="1" outlineLevel="1">
      <c r="A330" s="36"/>
      <c r="B330" s="65"/>
      <c r="C330" s="36"/>
      <c r="D330" s="24">
        <v>2018</v>
      </c>
      <c r="E330" s="21">
        <f t="shared" si="37"/>
        <v>19410.8</v>
      </c>
      <c r="F330" s="21">
        <f t="shared" ref="F330:I332" si="39">F334+F338+F342+F346+F350</f>
        <v>9704.4</v>
      </c>
      <c r="G330" s="21">
        <f t="shared" si="39"/>
        <v>9706.4</v>
      </c>
      <c r="H330" s="21">
        <f t="shared" si="39"/>
        <v>0</v>
      </c>
      <c r="I330" s="21">
        <f t="shared" si="39"/>
        <v>0</v>
      </c>
      <c r="J330" s="65"/>
      <c r="K330" s="50"/>
    </row>
    <row r="331" spans="1:11" ht="13.5" customHeight="1" outlineLevel="1">
      <c r="A331" s="36"/>
      <c r="B331" s="65"/>
      <c r="C331" s="36"/>
      <c r="D331" s="24">
        <v>2019</v>
      </c>
      <c r="E331" s="21">
        <f t="shared" si="37"/>
        <v>226.7</v>
      </c>
      <c r="F331" s="21">
        <f t="shared" si="39"/>
        <v>226.7</v>
      </c>
      <c r="G331" s="21">
        <f t="shared" si="39"/>
        <v>0</v>
      </c>
      <c r="H331" s="21">
        <f t="shared" si="39"/>
        <v>0</v>
      </c>
      <c r="I331" s="21">
        <f t="shared" si="39"/>
        <v>0</v>
      </c>
      <c r="J331" s="65"/>
      <c r="K331" s="50"/>
    </row>
    <row r="332" spans="1:11" ht="24.75" customHeight="1" outlineLevel="1">
      <c r="A332" s="36"/>
      <c r="B332" s="65"/>
      <c r="C332" s="36"/>
      <c r="D332" s="24">
        <v>2020</v>
      </c>
      <c r="E332" s="21">
        <f t="shared" si="37"/>
        <v>450</v>
      </c>
      <c r="F332" s="21">
        <f t="shared" si="39"/>
        <v>450</v>
      </c>
      <c r="G332" s="21">
        <f t="shared" si="39"/>
        <v>0</v>
      </c>
      <c r="H332" s="21">
        <f t="shared" si="39"/>
        <v>0</v>
      </c>
      <c r="I332" s="21">
        <f t="shared" si="39"/>
        <v>0</v>
      </c>
      <c r="J332" s="65"/>
      <c r="K332" s="51"/>
    </row>
    <row r="333" spans="1:11" ht="15.75" customHeight="1" outlineLevel="2">
      <c r="A333" s="48" t="s">
        <v>306</v>
      </c>
      <c r="B333" s="37" t="s">
        <v>305</v>
      </c>
      <c r="C333" s="48" t="s">
        <v>193</v>
      </c>
      <c r="D333" s="24" t="s">
        <v>32</v>
      </c>
      <c r="E333" s="21">
        <f t="shared" si="37"/>
        <v>19350.400000000001</v>
      </c>
      <c r="F333" s="21">
        <f>SUM(F334:F336)</f>
        <v>9644</v>
      </c>
      <c r="G333" s="21">
        <f>SUM(G334:G336)</f>
        <v>9706.4</v>
      </c>
      <c r="H333" s="21">
        <f>SUM(H334:H336)</f>
        <v>0</v>
      </c>
      <c r="I333" s="21">
        <f>SUM(I334:I336)</f>
        <v>0</v>
      </c>
      <c r="J333" s="37" t="s">
        <v>432</v>
      </c>
      <c r="K333" s="49" t="s">
        <v>574</v>
      </c>
    </row>
    <row r="334" spans="1:11" ht="13.5" customHeight="1" outlineLevel="2">
      <c r="A334" s="48"/>
      <c r="B334" s="37"/>
      <c r="C334" s="48"/>
      <c r="D334" s="24">
        <v>2018</v>
      </c>
      <c r="E334" s="21">
        <f t="shared" si="37"/>
        <v>19350.400000000001</v>
      </c>
      <c r="F334" s="21">
        <v>9644</v>
      </c>
      <c r="G334" s="21">
        <v>9706.4</v>
      </c>
      <c r="H334" s="21">
        <v>0</v>
      </c>
      <c r="I334" s="21">
        <v>0</v>
      </c>
      <c r="J334" s="37"/>
      <c r="K334" s="50"/>
    </row>
    <row r="335" spans="1:11" ht="13.5" customHeight="1" outlineLevel="2">
      <c r="A335" s="48"/>
      <c r="B335" s="37"/>
      <c r="C335" s="48"/>
      <c r="D335" s="24">
        <v>2019</v>
      </c>
      <c r="E335" s="21">
        <f t="shared" si="37"/>
        <v>0</v>
      </c>
      <c r="F335" s="21">
        <v>0</v>
      </c>
      <c r="G335" s="21">
        <v>0</v>
      </c>
      <c r="H335" s="21">
        <v>0</v>
      </c>
      <c r="I335" s="21">
        <v>0</v>
      </c>
      <c r="J335" s="37"/>
      <c r="K335" s="50"/>
    </row>
    <row r="336" spans="1:11" ht="15.75" customHeight="1" outlineLevel="2">
      <c r="A336" s="48"/>
      <c r="B336" s="37"/>
      <c r="C336" s="48"/>
      <c r="D336" s="24">
        <v>2020</v>
      </c>
      <c r="E336" s="21">
        <f t="shared" si="37"/>
        <v>0</v>
      </c>
      <c r="F336" s="27">
        <v>0</v>
      </c>
      <c r="G336" s="27">
        <v>0</v>
      </c>
      <c r="H336" s="21">
        <v>0</v>
      </c>
      <c r="I336" s="21">
        <v>0</v>
      </c>
      <c r="J336" s="37"/>
      <c r="K336" s="51"/>
    </row>
    <row r="337" spans="1:11" ht="15" customHeight="1" outlineLevel="2">
      <c r="A337" s="36" t="s">
        <v>56</v>
      </c>
      <c r="B337" s="37" t="s">
        <v>304</v>
      </c>
      <c r="C337" s="36" t="s">
        <v>267</v>
      </c>
      <c r="D337" s="24" t="s">
        <v>32</v>
      </c>
      <c r="E337" s="21">
        <v>0</v>
      </c>
      <c r="F337" s="21">
        <f>SUM(F338:F340)</f>
        <v>0</v>
      </c>
      <c r="G337" s="21">
        <f>SUM(G338:G340)</f>
        <v>0</v>
      </c>
      <c r="H337" s="21">
        <f>SUM(H338:H340)</f>
        <v>0</v>
      </c>
      <c r="I337" s="21">
        <f>SUM(I338:I340)</f>
        <v>0</v>
      </c>
      <c r="J337" s="37" t="s">
        <v>303</v>
      </c>
      <c r="K337" s="29" t="s">
        <v>576</v>
      </c>
    </row>
    <row r="338" spans="1:11" ht="13.5" customHeight="1" outlineLevel="2">
      <c r="A338" s="36"/>
      <c r="B338" s="37"/>
      <c r="C338" s="36"/>
      <c r="D338" s="24">
        <v>2018</v>
      </c>
      <c r="E338" s="21">
        <v>0</v>
      </c>
      <c r="F338" s="21">
        <v>0</v>
      </c>
      <c r="G338" s="21">
        <v>0</v>
      </c>
      <c r="H338" s="21">
        <v>0</v>
      </c>
      <c r="I338" s="21">
        <v>0</v>
      </c>
      <c r="J338" s="37"/>
      <c r="K338" s="29"/>
    </row>
    <row r="339" spans="1:11" ht="13.5" customHeight="1" outlineLevel="2">
      <c r="A339" s="36"/>
      <c r="B339" s="37"/>
      <c r="C339" s="36"/>
      <c r="D339" s="24">
        <v>2019</v>
      </c>
      <c r="E339" s="21">
        <f>SUM(F339:I339)</f>
        <v>0</v>
      </c>
      <c r="F339" s="21">
        <v>0</v>
      </c>
      <c r="G339" s="21">
        <v>0</v>
      </c>
      <c r="H339" s="21">
        <v>0</v>
      </c>
      <c r="I339" s="21">
        <v>0</v>
      </c>
      <c r="J339" s="37"/>
      <c r="K339" s="29"/>
    </row>
    <row r="340" spans="1:11" ht="13.5" customHeight="1" outlineLevel="2">
      <c r="A340" s="36"/>
      <c r="B340" s="37"/>
      <c r="C340" s="36"/>
      <c r="D340" s="24">
        <v>2020</v>
      </c>
      <c r="E340" s="21">
        <f>SUM(F340:I340)</f>
        <v>0</v>
      </c>
      <c r="F340" s="21">
        <v>0</v>
      </c>
      <c r="G340" s="21">
        <v>0</v>
      </c>
      <c r="H340" s="21">
        <v>0</v>
      </c>
      <c r="I340" s="21">
        <v>0</v>
      </c>
      <c r="J340" s="37"/>
      <c r="K340" s="29"/>
    </row>
    <row r="341" spans="1:11" ht="15" customHeight="1" outlineLevel="2">
      <c r="A341" s="36" t="s">
        <v>55</v>
      </c>
      <c r="B341" s="37" t="s">
        <v>54</v>
      </c>
      <c r="C341" s="36" t="s">
        <v>267</v>
      </c>
      <c r="D341" s="24" t="s">
        <v>32</v>
      </c>
      <c r="E341" s="21">
        <f t="shared" ref="E341:E346" si="40">SUM(F341:I341)</f>
        <v>0</v>
      </c>
      <c r="F341" s="21">
        <f>SUM(F342:F344)</f>
        <v>0</v>
      </c>
      <c r="G341" s="21">
        <f>SUM(G342:G344)</f>
        <v>0</v>
      </c>
      <c r="H341" s="21">
        <f>SUM(H342:H344)</f>
        <v>0</v>
      </c>
      <c r="I341" s="21">
        <f>SUM(I342:I344)</f>
        <v>0</v>
      </c>
      <c r="J341" s="37" t="s">
        <v>391</v>
      </c>
      <c r="K341" s="29" t="s">
        <v>576</v>
      </c>
    </row>
    <row r="342" spans="1:11" ht="13.5" customHeight="1" outlineLevel="2">
      <c r="A342" s="36"/>
      <c r="B342" s="37"/>
      <c r="C342" s="36"/>
      <c r="D342" s="24">
        <v>2018</v>
      </c>
      <c r="E342" s="21">
        <f t="shared" si="40"/>
        <v>0</v>
      </c>
      <c r="F342" s="21">
        <v>0</v>
      </c>
      <c r="G342" s="21">
        <v>0</v>
      </c>
      <c r="H342" s="21">
        <v>0</v>
      </c>
      <c r="I342" s="21">
        <v>0</v>
      </c>
      <c r="J342" s="37"/>
      <c r="K342" s="29"/>
    </row>
    <row r="343" spans="1:11" ht="13.5" customHeight="1" outlineLevel="2">
      <c r="A343" s="36"/>
      <c r="B343" s="37"/>
      <c r="C343" s="36"/>
      <c r="D343" s="24">
        <v>2019</v>
      </c>
      <c r="E343" s="21">
        <f>SUM(F343:I343)</f>
        <v>0</v>
      </c>
      <c r="F343" s="21">
        <v>0</v>
      </c>
      <c r="G343" s="21">
        <v>0</v>
      </c>
      <c r="H343" s="21">
        <v>0</v>
      </c>
      <c r="I343" s="21">
        <v>0</v>
      </c>
      <c r="J343" s="37"/>
      <c r="K343" s="29"/>
    </row>
    <row r="344" spans="1:11" ht="13.5" customHeight="1" outlineLevel="2">
      <c r="A344" s="36"/>
      <c r="B344" s="37"/>
      <c r="C344" s="36"/>
      <c r="D344" s="24">
        <v>2020</v>
      </c>
      <c r="E344" s="21">
        <f>SUM(F344:I344)</f>
        <v>0</v>
      </c>
      <c r="F344" s="21">
        <v>0</v>
      </c>
      <c r="G344" s="21">
        <v>0</v>
      </c>
      <c r="H344" s="21">
        <v>0</v>
      </c>
      <c r="I344" s="21">
        <v>0</v>
      </c>
      <c r="J344" s="37"/>
      <c r="K344" s="29"/>
    </row>
    <row r="345" spans="1:11" ht="15" customHeight="1" outlineLevel="2">
      <c r="A345" s="36" t="s">
        <v>53</v>
      </c>
      <c r="B345" s="37" t="s">
        <v>457</v>
      </c>
      <c r="C345" s="36" t="s">
        <v>267</v>
      </c>
      <c r="D345" s="24" t="s">
        <v>32</v>
      </c>
      <c r="E345" s="21">
        <f t="shared" si="40"/>
        <v>0</v>
      </c>
      <c r="F345" s="21">
        <f>SUM(F346:F348)</f>
        <v>0</v>
      </c>
      <c r="G345" s="21">
        <f>SUM(G346:G348)</f>
        <v>0</v>
      </c>
      <c r="H345" s="21">
        <f>SUM(H346:H348)</f>
        <v>0</v>
      </c>
      <c r="I345" s="21">
        <f>SUM(I346:I348)</f>
        <v>0</v>
      </c>
      <c r="J345" s="37" t="s">
        <v>458</v>
      </c>
      <c r="K345" s="29" t="s">
        <v>576</v>
      </c>
    </row>
    <row r="346" spans="1:11" ht="13.5" customHeight="1" outlineLevel="2">
      <c r="A346" s="36"/>
      <c r="B346" s="37"/>
      <c r="C346" s="36"/>
      <c r="D346" s="24">
        <v>2018</v>
      </c>
      <c r="E346" s="21">
        <f t="shared" si="40"/>
        <v>0</v>
      </c>
      <c r="F346" s="21">
        <v>0</v>
      </c>
      <c r="G346" s="21">
        <v>0</v>
      </c>
      <c r="H346" s="21">
        <v>0</v>
      </c>
      <c r="I346" s="21">
        <v>0</v>
      </c>
      <c r="J346" s="37"/>
      <c r="K346" s="29"/>
    </row>
    <row r="347" spans="1:11" ht="13.5" customHeight="1" outlineLevel="2">
      <c r="A347" s="36"/>
      <c r="B347" s="37"/>
      <c r="C347" s="36"/>
      <c r="D347" s="24">
        <v>2019</v>
      </c>
      <c r="E347" s="21">
        <f t="shared" ref="E347:E352" si="41">SUM(F347:I347)</f>
        <v>0</v>
      </c>
      <c r="F347" s="21">
        <v>0</v>
      </c>
      <c r="G347" s="21">
        <v>0</v>
      </c>
      <c r="H347" s="21">
        <v>0</v>
      </c>
      <c r="I347" s="21">
        <v>0</v>
      </c>
      <c r="J347" s="37"/>
      <c r="K347" s="29"/>
    </row>
    <row r="348" spans="1:11" ht="15.75" customHeight="1" outlineLevel="2">
      <c r="A348" s="36"/>
      <c r="B348" s="37"/>
      <c r="C348" s="36"/>
      <c r="D348" s="24">
        <v>2020</v>
      </c>
      <c r="E348" s="21">
        <f t="shared" si="41"/>
        <v>0</v>
      </c>
      <c r="F348" s="21">
        <v>0</v>
      </c>
      <c r="G348" s="21">
        <v>0</v>
      </c>
      <c r="H348" s="21">
        <v>0</v>
      </c>
      <c r="I348" s="21">
        <v>0</v>
      </c>
      <c r="J348" s="37"/>
      <c r="K348" s="29"/>
    </row>
    <row r="349" spans="1:11" ht="13.5" customHeight="1" outlineLevel="2">
      <c r="A349" s="36" t="s">
        <v>52</v>
      </c>
      <c r="B349" s="37" t="s">
        <v>302</v>
      </c>
      <c r="C349" s="36" t="s">
        <v>268</v>
      </c>
      <c r="D349" s="24" t="s">
        <v>32</v>
      </c>
      <c r="E349" s="21">
        <f t="shared" si="41"/>
        <v>737.09999999999991</v>
      </c>
      <c r="F349" s="21">
        <f>SUM(F350:F352)</f>
        <v>737.09999999999991</v>
      </c>
      <c r="G349" s="21">
        <f>SUM(G350:G352)</f>
        <v>0</v>
      </c>
      <c r="H349" s="21">
        <f>SUM(H350:H352)</f>
        <v>0</v>
      </c>
      <c r="I349" s="21">
        <f>SUM(I350:I352)</f>
        <v>0</v>
      </c>
      <c r="J349" s="37" t="s">
        <v>301</v>
      </c>
      <c r="K349" s="29" t="s">
        <v>576</v>
      </c>
    </row>
    <row r="350" spans="1:11" ht="13.5" customHeight="1" outlineLevel="2">
      <c r="A350" s="36"/>
      <c r="B350" s="37"/>
      <c r="C350" s="36"/>
      <c r="D350" s="24">
        <v>2018</v>
      </c>
      <c r="E350" s="21">
        <f t="shared" si="41"/>
        <v>60.4</v>
      </c>
      <c r="F350" s="21">
        <v>60.4</v>
      </c>
      <c r="G350" s="21">
        <v>0</v>
      </c>
      <c r="H350" s="21">
        <v>0</v>
      </c>
      <c r="I350" s="21">
        <v>0</v>
      </c>
      <c r="J350" s="37"/>
      <c r="K350" s="29"/>
    </row>
    <row r="351" spans="1:11" ht="13.5" customHeight="1" outlineLevel="2">
      <c r="A351" s="36"/>
      <c r="B351" s="37"/>
      <c r="C351" s="36"/>
      <c r="D351" s="24">
        <v>2019</v>
      </c>
      <c r="E351" s="21">
        <f t="shared" si="41"/>
        <v>226.7</v>
      </c>
      <c r="F351" s="21">
        <v>226.7</v>
      </c>
      <c r="G351" s="21">
        <v>0</v>
      </c>
      <c r="H351" s="21">
        <v>0</v>
      </c>
      <c r="I351" s="21">
        <v>0</v>
      </c>
      <c r="J351" s="37"/>
      <c r="K351" s="29"/>
    </row>
    <row r="352" spans="1:11" ht="20.25" customHeight="1" outlineLevel="2">
      <c r="A352" s="36"/>
      <c r="B352" s="37"/>
      <c r="C352" s="36"/>
      <c r="D352" s="24">
        <v>2020</v>
      </c>
      <c r="E352" s="21">
        <f t="shared" si="41"/>
        <v>450</v>
      </c>
      <c r="F352" s="21">
        <v>450</v>
      </c>
      <c r="G352" s="21">
        <v>0</v>
      </c>
      <c r="H352" s="21">
        <v>0</v>
      </c>
      <c r="I352" s="21">
        <v>0</v>
      </c>
      <c r="J352" s="37"/>
      <c r="K352" s="29"/>
    </row>
    <row r="353" spans="1:11" ht="13.5" customHeight="1" outlineLevel="1">
      <c r="A353" s="36" t="s">
        <v>13</v>
      </c>
      <c r="B353" s="65" t="s">
        <v>428</v>
      </c>
      <c r="C353" s="36">
        <v>2018</v>
      </c>
      <c r="D353" s="24" t="s">
        <v>32</v>
      </c>
      <c r="E353" s="21">
        <v>2000</v>
      </c>
      <c r="F353" s="21">
        <v>2000</v>
      </c>
      <c r="G353" s="21">
        <v>0</v>
      </c>
      <c r="H353" s="21">
        <v>0</v>
      </c>
      <c r="I353" s="21">
        <v>0</v>
      </c>
      <c r="J353" s="37" t="s">
        <v>307</v>
      </c>
      <c r="K353" s="49" t="s">
        <v>574</v>
      </c>
    </row>
    <row r="354" spans="1:11" ht="13.5" customHeight="1" outlineLevel="1">
      <c r="A354" s="36"/>
      <c r="B354" s="65"/>
      <c r="C354" s="36"/>
      <c r="D354" s="24">
        <v>2018</v>
      </c>
      <c r="E354" s="21">
        <v>2000</v>
      </c>
      <c r="F354" s="21">
        <v>2000</v>
      </c>
      <c r="G354" s="21">
        <v>0</v>
      </c>
      <c r="H354" s="21">
        <v>0</v>
      </c>
      <c r="I354" s="21">
        <v>0</v>
      </c>
      <c r="J354" s="37"/>
      <c r="K354" s="50"/>
    </row>
    <row r="355" spans="1:11" ht="13.5" customHeight="1" outlineLevel="1">
      <c r="A355" s="36"/>
      <c r="B355" s="65"/>
      <c r="C355" s="36"/>
      <c r="D355" s="24">
        <v>2019</v>
      </c>
      <c r="E355" s="21">
        <v>0</v>
      </c>
      <c r="F355" s="21">
        <v>0</v>
      </c>
      <c r="G355" s="21">
        <v>0</v>
      </c>
      <c r="H355" s="21">
        <v>0</v>
      </c>
      <c r="I355" s="21">
        <v>0</v>
      </c>
      <c r="J355" s="37"/>
      <c r="K355" s="50"/>
    </row>
    <row r="356" spans="1:11" ht="13.5" customHeight="1" outlineLevel="1">
      <c r="A356" s="36"/>
      <c r="B356" s="65"/>
      <c r="C356" s="36"/>
      <c r="D356" s="24">
        <v>2020</v>
      </c>
      <c r="E356" s="21">
        <v>0</v>
      </c>
      <c r="F356" s="21">
        <v>0</v>
      </c>
      <c r="G356" s="21">
        <v>0</v>
      </c>
      <c r="H356" s="21">
        <v>0</v>
      </c>
      <c r="I356" s="21">
        <v>0</v>
      </c>
      <c r="J356" s="37"/>
      <c r="K356" s="51"/>
    </row>
    <row r="357" spans="1:11" ht="13.5" customHeight="1" outlineLevel="2">
      <c r="A357" s="67" t="s">
        <v>300</v>
      </c>
      <c r="B357" s="65" t="s">
        <v>449</v>
      </c>
      <c r="C357" s="36">
        <v>2018</v>
      </c>
      <c r="D357" s="24" t="s">
        <v>32</v>
      </c>
      <c r="E357" s="21">
        <v>2000</v>
      </c>
      <c r="F357" s="21">
        <v>2000</v>
      </c>
      <c r="G357" s="21">
        <v>0</v>
      </c>
      <c r="H357" s="21">
        <v>0</v>
      </c>
      <c r="I357" s="21">
        <v>0</v>
      </c>
      <c r="J357" s="37" t="s">
        <v>429</v>
      </c>
      <c r="K357" s="49" t="s">
        <v>574</v>
      </c>
    </row>
    <row r="358" spans="1:11" ht="13.5" customHeight="1" outlineLevel="2">
      <c r="A358" s="36"/>
      <c r="B358" s="65"/>
      <c r="C358" s="36"/>
      <c r="D358" s="24">
        <v>2018</v>
      </c>
      <c r="E358" s="21">
        <v>2000</v>
      </c>
      <c r="F358" s="21">
        <v>2000</v>
      </c>
      <c r="G358" s="21">
        <v>0</v>
      </c>
      <c r="H358" s="21">
        <v>0</v>
      </c>
      <c r="I358" s="21">
        <v>0</v>
      </c>
      <c r="J358" s="37"/>
      <c r="K358" s="50"/>
    </row>
    <row r="359" spans="1:11" ht="13.5" customHeight="1" outlineLevel="2">
      <c r="A359" s="36"/>
      <c r="B359" s="65"/>
      <c r="C359" s="36"/>
      <c r="D359" s="24">
        <v>2019</v>
      </c>
      <c r="E359" s="21">
        <v>0</v>
      </c>
      <c r="F359" s="21">
        <v>0</v>
      </c>
      <c r="G359" s="21">
        <v>0</v>
      </c>
      <c r="H359" s="21">
        <v>0</v>
      </c>
      <c r="I359" s="21">
        <v>0</v>
      </c>
      <c r="J359" s="37"/>
      <c r="K359" s="50"/>
    </row>
    <row r="360" spans="1:11" ht="13.5" customHeight="1" outlineLevel="2">
      <c r="A360" s="36"/>
      <c r="B360" s="65"/>
      <c r="C360" s="36"/>
      <c r="D360" s="24">
        <v>2020</v>
      </c>
      <c r="E360" s="21">
        <v>0</v>
      </c>
      <c r="F360" s="21">
        <v>0</v>
      </c>
      <c r="G360" s="21">
        <v>0</v>
      </c>
      <c r="H360" s="21">
        <v>0</v>
      </c>
      <c r="I360" s="21">
        <v>0</v>
      </c>
      <c r="J360" s="37"/>
      <c r="K360" s="51"/>
    </row>
    <row r="361" spans="1:11" ht="13.5" customHeight="1" outlineLevel="1">
      <c r="A361" s="36" t="s">
        <v>16</v>
      </c>
      <c r="B361" s="65" t="s">
        <v>51</v>
      </c>
      <c r="C361" s="36" t="s">
        <v>113</v>
      </c>
      <c r="D361" s="24" t="s">
        <v>32</v>
      </c>
      <c r="E361" s="21">
        <f>SUM(F361:I361)</f>
        <v>2500</v>
      </c>
      <c r="F361" s="21">
        <f>SUM(F362:F364)</f>
        <v>2500</v>
      </c>
      <c r="G361" s="21">
        <f>SUM(G362:G364)</f>
        <v>0</v>
      </c>
      <c r="H361" s="21">
        <f>SUM(H362:H364)</f>
        <v>0</v>
      </c>
      <c r="I361" s="21">
        <f>SUM(I362:I364)</f>
        <v>0</v>
      </c>
      <c r="J361" s="37" t="s">
        <v>447</v>
      </c>
      <c r="K361" s="29" t="s">
        <v>573</v>
      </c>
    </row>
    <row r="362" spans="1:11" ht="13.5" customHeight="1" outlineLevel="1">
      <c r="A362" s="36"/>
      <c r="B362" s="65"/>
      <c r="C362" s="36"/>
      <c r="D362" s="24">
        <v>2018</v>
      </c>
      <c r="E362" s="21">
        <f>E366+E370+E374</f>
        <v>500</v>
      </c>
      <c r="F362" s="21">
        <f>F366+F370+F374</f>
        <v>500</v>
      </c>
      <c r="G362" s="21">
        <f>G366+G370+G374</f>
        <v>0</v>
      </c>
      <c r="H362" s="21">
        <f>H366+H370+H374</f>
        <v>0</v>
      </c>
      <c r="I362" s="21">
        <f>I366+I370+I374</f>
        <v>0</v>
      </c>
      <c r="J362" s="37"/>
      <c r="K362" s="29"/>
    </row>
    <row r="363" spans="1:11" ht="13.5" customHeight="1" outlineLevel="1">
      <c r="A363" s="36"/>
      <c r="B363" s="65"/>
      <c r="C363" s="36"/>
      <c r="D363" s="24">
        <v>2019</v>
      </c>
      <c r="E363" s="21">
        <f>SUM(F363:I363)</f>
        <v>1000</v>
      </c>
      <c r="F363" s="21">
        <f t="shared" ref="F363:I364" si="42">F367+F371+F375</f>
        <v>1000</v>
      </c>
      <c r="G363" s="21">
        <f t="shared" si="42"/>
        <v>0</v>
      </c>
      <c r="H363" s="21">
        <f t="shared" si="42"/>
        <v>0</v>
      </c>
      <c r="I363" s="21">
        <f t="shared" si="42"/>
        <v>0</v>
      </c>
      <c r="J363" s="37"/>
      <c r="K363" s="29"/>
    </row>
    <row r="364" spans="1:11" ht="13.5" customHeight="1" outlineLevel="1">
      <c r="A364" s="36"/>
      <c r="B364" s="65"/>
      <c r="C364" s="36"/>
      <c r="D364" s="24">
        <v>2020</v>
      </c>
      <c r="E364" s="21">
        <f>SUM(F364:I364)</f>
        <v>1000</v>
      </c>
      <c r="F364" s="21">
        <f t="shared" si="42"/>
        <v>1000</v>
      </c>
      <c r="G364" s="21">
        <f t="shared" si="42"/>
        <v>0</v>
      </c>
      <c r="H364" s="21">
        <f t="shared" si="42"/>
        <v>0</v>
      </c>
      <c r="I364" s="21">
        <f t="shared" si="42"/>
        <v>0</v>
      </c>
      <c r="J364" s="37"/>
      <c r="K364" s="29"/>
    </row>
    <row r="365" spans="1:11" ht="14.25" customHeight="1" outlineLevel="2">
      <c r="A365" s="36" t="s">
        <v>50</v>
      </c>
      <c r="B365" s="65" t="s">
        <v>49</v>
      </c>
      <c r="C365" s="36" t="s">
        <v>193</v>
      </c>
      <c r="D365" s="24" t="s">
        <v>32</v>
      </c>
      <c r="E365" s="21">
        <f>SUM(F365:I365)</f>
        <v>500</v>
      </c>
      <c r="F365" s="21">
        <f>SUM(F366:F368)</f>
        <v>500</v>
      </c>
      <c r="G365" s="21">
        <f>SUM(G366:G368)</f>
        <v>0</v>
      </c>
      <c r="H365" s="21">
        <f>SUM(H366:H368)</f>
        <v>0</v>
      </c>
      <c r="I365" s="21">
        <f>SUM(I366:I368)</f>
        <v>0</v>
      </c>
      <c r="J365" s="37" t="s">
        <v>540</v>
      </c>
      <c r="K365" s="29" t="s">
        <v>573</v>
      </c>
    </row>
    <row r="366" spans="1:11" ht="12.75" customHeight="1" outlineLevel="2">
      <c r="A366" s="36"/>
      <c r="B366" s="65"/>
      <c r="C366" s="36"/>
      <c r="D366" s="24">
        <v>2018</v>
      </c>
      <c r="E366" s="21">
        <f>SUM(F366:I366)</f>
        <v>500</v>
      </c>
      <c r="F366" s="21">
        <v>500</v>
      </c>
      <c r="G366" s="21">
        <v>0</v>
      </c>
      <c r="H366" s="21">
        <v>0</v>
      </c>
      <c r="I366" s="21">
        <v>0</v>
      </c>
      <c r="J366" s="37"/>
      <c r="K366" s="29"/>
    </row>
    <row r="367" spans="1:11" ht="12.75" customHeight="1" outlineLevel="2">
      <c r="A367" s="36"/>
      <c r="B367" s="65"/>
      <c r="C367" s="36"/>
      <c r="D367" s="24">
        <v>2019</v>
      </c>
      <c r="E367" s="21">
        <v>0</v>
      </c>
      <c r="F367" s="21">
        <v>0</v>
      </c>
      <c r="G367" s="21">
        <v>0</v>
      </c>
      <c r="H367" s="21">
        <v>0</v>
      </c>
      <c r="I367" s="21">
        <v>0</v>
      </c>
      <c r="J367" s="37"/>
      <c r="K367" s="29"/>
    </row>
    <row r="368" spans="1:11" ht="16.5" customHeight="1" outlineLevel="2">
      <c r="A368" s="36"/>
      <c r="B368" s="65"/>
      <c r="C368" s="36"/>
      <c r="D368" s="24">
        <v>2020</v>
      </c>
      <c r="E368" s="21">
        <v>0</v>
      </c>
      <c r="F368" s="21">
        <v>0</v>
      </c>
      <c r="G368" s="21">
        <v>0</v>
      </c>
      <c r="H368" s="21">
        <v>0</v>
      </c>
      <c r="I368" s="21">
        <v>0</v>
      </c>
      <c r="J368" s="37"/>
      <c r="K368" s="29"/>
    </row>
    <row r="369" spans="1:11" ht="12.75" customHeight="1" outlineLevel="2">
      <c r="A369" s="36" t="s">
        <v>48</v>
      </c>
      <c r="B369" s="65" t="s">
        <v>299</v>
      </c>
      <c r="C369" s="36" t="s">
        <v>113</v>
      </c>
      <c r="D369" s="24" t="s">
        <v>32</v>
      </c>
      <c r="E369" s="21">
        <f>SUM(F369:I369)</f>
        <v>0</v>
      </c>
      <c r="F369" s="21">
        <f>SUM(F370:F372)</f>
        <v>0</v>
      </c>
      <c r="G369" s="21">
        <f>SUM(G370:G372)</f>
        <v>0</v>
      </c>
      <c r="H369" s="21">
        <f>SUM(H370:H372)</f>
        <v>0</v>
      </c>
      <c r="I369" s="21">
        <f>SUM(I370:I372)</f>
        <v>0</v>
      </c>
      <c r="J369" s="37" t="s">
        <v>427</v>
      </c>
      <c r="K369" s="29" t="s">
        <v>573</v>
      </c>
    </row>
    <row r="370" spans="1:11" ht="12.75" customHeight="1" outlineLevel="2">
      <c r="A370" s="36"/>
      <c r="B370" s="65"/>
      <c r="C370" s="36"/>
      <c r="D370" s="24">
        <v>2018</v>
      </c>
      <c r="E370" s="21">
        <f>SUM(F370:I370)</f>
        <v>0</v>
      </c>
      <c r="F370" s="27">
        <v>0</v>
      </c>
      <c r="G370" s="27">
        <v>0</v>
      </c>
      <c r="H370" s="27">
        <v>0</v>
      </c>
      <c r="I370" s="27">
        <v>0</v>
      </c>
      <c r="J370" s="37"/>
      <c r="K370" s="29"/>
    </row>
    <row r="371" spans="1:11" ht="12.75" customHeight="1" outlineLevel="2">
      <c r="A371" s="36"/>
      <c r="B371" s="65"/>
      <c r="C371" s="36"/>
      <c r="D371" s="24">
        <v>2019</v>
      </c>
      <c r="E371" s="21">
        <f t="shared" ref="E371:E400" si="43">SUM(F371:I371)</f>
        <v>0</v>
      </c>
      <c r="F371" s="27">
        <v>0</v>
      </c>
      <c r="G371" s="27">
        <v>0</v>
      </c>
      <c r="H371" s="27">
        <v>0</v>
      </c>
      <c r="I371" s="27">
        <v>0</v>
      </c>
      <c r="J371" s="37"/>
      <c r="K371" s="29"/>
    </row>
    <row r="372" spans="1:11" ht="32.25" customHeight="1" outlineLevel="2">
      <c r="A372" s="36"/>
      <c r="B372" s="65"/>
      <c r="C372" s="36"/>
      <c r="D372" s="24">
        <v>2020</v>
      </c>
      <c r="E372" s="21">
        <f t="shared" si="43"/>
        <v>0</v>
      </c>
      <c r="F372" s="27">
        <v>0</v>
      </c>
      <c r="G372" s="27">
        <v>0</v>
      </c>
      <c r="H372" s="27">
        <v>0</v>
      </c>
      <c r="I372" s="27">
        <v>0</v>
      </c>
      <c r="J372" s="37"/>
      <c r="K372" s="29"/>
    </row>
    <row r="373" spans="1:11" ht="13.9" customHeight="1" outlineLevel="2">
      <c r="A373" s="36" t="s">
        <v>47</v>
      </c>
      <c r="B373" s="87" t="s">
        <v>553</v>
      </c>
      <c r="C373" s="36" t="s">
        <v>267</v>
      </c>
      <c r="D373" s="24" t="s">
        <v>32</v>
      </c>
      <c r="E373" s="21">
        <f>SUM(F373:I373)</f>
        <v>2000</v>
      </c>
      <c r="F373" s="21">
        <f>SUM(F374:F376)</f>
        <v>2000</v>
      </c>
      <c r="G373" s="21">
        <f>SUM(G374:G376)</f>
        <v>0</v>
      </c>
      <c r="H373" s="21">
        <f>SUM(H374:H376)</f>
        <v>0</v>
      </c>
      <c r="I373" s="21">
        <f>SUM(I374:I376)</f>
        <v>0</v>
      </c>
      <c r="J373" s="37" t="s">
        <v>539</v>
      </c>
      <c r="K373" s="49" t="s">
        <v>574</v>
      </c>
    </row>
    <row r="374" spans="1:11" ht="11.45" customHeight="1" outlineLevel="2">
      <c r="A374" s="36"/>
      <c r="B374" s="88"/>
      <c r="C374" s="36"/>
      <c r="D374" s="24">
        <v>2018</v>
      </c>
      <c r="E374" s="21">
        <v>0</v>
      </c>
      <c r="F374" s="21">
        <v>0</v>
      </c>
      <c r="G374" s="21">
        <v>0</v>
      </c>
      <c r="H374" s="21">
        <v>0</v>
      </c>
      <c r="I374" s="21">
        <v>0</v>
      </c>
      <c r="J374" s="37"/>
      <c r="K374" s="50"/>
    </row>
    <row r="375" spans="1:11" ht="12.6" customHeight="1" outlineLevel="2">
      <c r="A375" s="36"/>
      <c r="B375" s="88"/>
      <c r="C375" s="36"/>
      <c r="D375" s="24">
        <v>2019</v>
      </c>
      <c r="E375" s="21">
        <v>1000</v>
      </c>
      <c r="F375" s="21">
        <v>1000</v>
      </c>
      <c r="G375" s="21">
        <v>0</v>
      </c>
      <c r="H375" s="21">
        <v>0</v>
      </c>
      <c r="I375" s="21">
        <v>0</v>
      </c>
      <c r="J375" s="37"/>
      <c r="K375" s="50"/>
    </row>
    <row r="376" spans="1:11" ht="24" customHeight="1" outlineLevel="2">
      <c r="A376" s="36"/>
      <c r="B376" s="89"/>
      <c r="C376" s="36"/>
      <c r="D376" s="24">
        <v>2020</v>
      </c>
      <c r="E376" s="21">
        <v>1000</v>
      </c>
      <c r="F376" s="21">
        <v>1000</v>
      </c>
      <c r="G376" s="21">
        <v>0</v>
      </c>
      <c r="H376" s="21">
        <v>0</v>
      </c>
      <c r="I376" s="21">
        <v>0</v>
      </c>
      <c r="J376" s="37"/>
      <c r="K376" s="51"/>
    </row>
    <row r="377" spans="1:11" ht="14.45" customHeight="1" outlineLevel="1">
      <c r="A377" s="36" t="s">
        <v>298</v>
      </c>
      <c r="B377" s="65" t="s">
        <v>297</v>
      </c>
      <c r="C377" s="36" t="s">
        <v>113</v>
      </c>
      <c r="D377" s="24" t="s">
        <v>32</v>
      </c>
      <c r="E377" s="21">
        <f t="shared" si="43"/>
        <v>63037.400240000003</v>
      </c>
      <c r="F377" s="21">
        <f>SUM(F378:F380)</f>
        <v>37693.60024</v>
      </c>
      <c r="G377" s="21">
        <f>SUM(G378:G380)</f>
        <v>0</v>
      </c>
      <c r="H377" s="21">
        <f>SUM(H378:H380)</f>
        <v>0</v>
      </c>
      <c r="I377" s="21">
        <f>SUM(I378:I380)</f>
        <v>25343.8</v>
      </c>
      <c r="J377" s="37" t="s">
        <v>296</v>
      </c>
      <c r="K377" s="48" t="s">
        <v>295</v>
      </c>
    </row>
    <row r="378" spans="1:11" ht="14.45" customHeight="1" outlineLevel="1">
      <c r="A378" s="36"/>
      <c r="B378" s="65"/>
      <c r="C378" s="36"/>
      <c r="D378" s="24">
        <v>2018</v>
      </c>
      <c r="E378" s="21">
        <f t="shared" si="43"/>
        <v>5437.2000000000007</v>
      </c>
      <c r="F378" s="21">
        <f t="shared" ref="F378:I380" si="44">F382+F386+F390+F394+F398</f>
        <v>2943.4</v>
      </c>
      <c r="G378" s="21">
        <f t="shared" si="44"/>
        <v>0</v>
      </c>
      <c r="H378" s="21">
        <f t="shared" si="44"/>
        <v>0</v>
      </c>
      <c r="I378" s="21">
        <f t="shared" si="44"/>
        <v>2493.8000000000002</v>
      </c>
      <c r="J378" s="37"/>
      <c r="K378" s="48"/>
    </row>
    <row r="379" spans="1:11" ht="14.45" customHeight="1" outlineLevel="1">
      <c r="A379" s="36"/>
      <c r="B379" s="65"/>
      <c r="C379" s="36"/>
      <c r="D379" s="24">
        <v>2019</v>
      </c>
      <c r="E379" s="21">
        <f>SUM(F379:I379)</f>
        <v>5299.6</v>
      </c>
      <c r="F379" s="21">
        <f>F383+F387+F391+F395+F399+F403</f>
        <v>3874.6000000000004</v>
      </c>
      <c r="G379" s="21">
        <f t="shared" si="44"/>
        <v>0</v>
      </c>
      <c r="H379" s="21">
        <f t="shared" si="44"/>
        <v>0</v>
      </c>
      <c r="I379" s="21">
        <f t="shared" si="44"/>
        <v>1425</v>
      </c>
      <c r="J379" s="37"/>
      <c r="K379" s="48"/>
    </row>
    <row r="380" spans="1:11" ht="12.75" customHeight="1" outlineLevel="1">
      <c r="A380" s="36"/>
      <c r="B380" s="65"/>
      <c r="C380" s="36"/>
      <c r="D380" s="24">
        <v>2020</v>
      </c>
      <c r="E380" s="21">
        <f t="shared" si="43"/>
        <v>52300.60024</v>
      </c>
      <c r="F380" s="21">
        <f>F384+F388+F392+F396+F400+F404</f>
        <v>30875.60024</v>
      </c>
      <c r="G380" s="21">
        <f t="shared" si="44"/>
        <v>0</v>
      </c>
      <c r="H380" s="21">
        <f t="shared" si="44"/>
        <v>0</v>
      </c>
      <c r="I380" s="21">
        <f t="shared" si="44"/>
        <v>21425</v>
      </c>
      <c r="J380" s="37"/>
      <c r="K380" s="48"/>
    </row>
    <row r="381" spans="1:11" ht="14.45" customHeight="1" outlineLevel="2">
      <c r="A381" s="59" t="s">
        <v>294</v>
      </c>
      <c r="B381" s="62" t="s">
        <v>293</v>
      </c>
      <c r="C381" s="59" t="s">
        <v>113</v>
      </c>
      <c r="D381" s="24" t="s">
        <v>32</v>
      </c>
      <c r="E381" s="21">
        <f t="shared" si="43"/>
        <v>461.70000000000005</v>
      </c>
      <c r="F381" s="21">
        <f>SUM(F382:F384)</f>
        <v>461.70000000000005</v>
      </c>
      <c r="G381" s="21">
        <f>SUM(G382:G384)</f>
        <v>0</v>
      </c>
      <c r="H381" s="21">
        <f>SUM(H382:H384)</f>
        <v>0</v>
      </c>
      <c r="I381" s="21">
        <f>SUM(I382:I384)</f>
        <v>0</v>
      </c>
      <c r="J381" s="84" t="s">
        <v>292</v>
      </c>
      <c r="K381" s="41" t="s">
        <v>278</v>
      </c>
    </row>
    <row r="382" spans="1:11" ht="14.45" customHeight="1" outlineLevel="2">
      <c r="A382" s="60"/>
      <c r="B382" s="82"/>
      <c r="C382" s="60"/>
      <c r="D382" s="24">
        <v>2018</v>
      </c>
      <c r="E382" s="21">
        <f t="shared" si="43"/>
        <v>153.9</v>
      </c>
      <c r="F382" s="21">
        <v>153.9</v>
      </c>
      <c r="G382" s="21">
        <v>0</v>
      </c>
      <c r="H382" s="21">
        <v>0</v>
      </c>
      <c r="I382" s="21">
        <v>0</v>
      </c>
      <c r="J382" s="85"/>
      <c r="K382" s="42"/>
    </row>
    <row r="383" spans="1:11" ht="14.45" customHeight="1" outlineLevel="2">
      <c r="A383" s="60"/>
      <c r="B383" s="82"/>
      <c r="C383" s="60"/>
      <c r="D383" s="24">
        <v>2019</v>
      </c>
      <c r="E383" s="21">
        <f t="shared" si="43"/>
        <v>153.9</v>
      </c>
      <c r="F383" s="21">
        <v>153.9</v>
      </c>
      <c r="G383" s="27">
        <v>0</v>
      </c>
      <c r="H383" s="27">
        <v>0</v>
      </c>
      <c r="I383" s="27">
        <v>0</v>
      </c>
      <c r="J383" s="85"/>
      <c r="K383" s="42"/>
    </row>
    <row r="384" spans="1:11" ht="14.45" customHeight="1" outlineLevel="2">
      <c r="A384" s="61"/>
      <c r="B384" s="83"/>
      <c r="C384" s="61"/>
      <c r="D384" s="24">
        <v>2020</v>
      </c>
      <c r="E384" s="21">
        <f t="shared" si="43"/>
        <v>153.9</v>
      </c>
      <c r="F384" s="21">
        <v>153.9</v>
      </c>
      <c r="G384" s="27">
        <v>0</v>
      </c>
      <c r="H384" s="27">
        <v>0</v>
      </c>
      <c r="I384" s="27">
        <v>0</v>
      </c>
      <c r="J384" s="86"/>
      <c r="K384" s="43"/>
    </row>
    <row r="385" spans="1:11" ht="13.5" customHeight="1" outlineLevel="2">
      <c r="A385" s="59" t="s">
        <v>291</v>
      </c>
      <c r="B385" s="65" t="s">
        <v>621</v>
      </c>
      <c r="C385" s="59" t="s">
        <v>113</v>
      </c>
      <c r="D385" s="24" t="s">
        <v>32</v>
      </c>
      <c r="E385" s="21">
        <f t="shared" si="43"/>
        <v>48550</v>
      </c>
      <c r="F385" s="21">
        <f>SUM(F386:F388)</f>
        <v>24275</v>
      </c>
      <c r="G385" s="21">
        <f>SUM(G386:G388)</f>
        <v>0</v>
      </c>
      <c r="H385" s="21">
        <f>SUM(H386:H388)</f>
        <v>0</v>
      </c>
      <c r="I385" s="21">
        <f>SUM(I386:I388)</f>
        <v>24275</v>
      </c>
      <c r="J385" s="84" t="s">
        <v>287</v>
      </c>
      <c r="K385" s="41" t="s">
        <v>290</v>
      </c>
    </row>
    <row r="386" spans="1:11" ht="13.5" customHeight="1" outlineLevel="2">
      <c r="A386" s="60"/>
      <c r="B386" s="65"/>
      <c r="C386" s="60"/>
      <c r="D386" s="24">
        <v>2018</v>
      </c>
      <c r="E386" s="21">
        <f t="shared" si="43"/>
        <v>2850</v>
      </c>
      <c r="F386" s="21">
        <v>1425</v>
      </c>
      <c r="G386" s="21">
        <v>0</v>
      </c>
      <c r="H386" s="21">
        <v>0</v>
      </c>
      <c r="I386" s="21">
        <v>1425</v>
      </c>
      <c r="J386" s="85"/>
      <c r="K386" s="42"/>
    </row>
    <row r="387" spans="1:11" ht="13.5" customHeight="1" outlineLevel="2">
      <c r="A387" s="60"/>
      <c r="B387" s="65"/>
      <c r="C387" s="60"/>
      <c r="D387" s="24">
        <v>2019</v>
      </c>
      <c r="E387" s="21">
        <f t="shared" si="43"/>
        <v>2850</v>
      </c>
      <c r="F387" s="21">
        <v>1425</v>
      </c>
      <c r="G387" s="27">
        <v>0</v>
      </c>
      <c r="H387" s="27">
        <v>0</v>
      </c>
      <c r="I387" s="21">
        <v>1425</v>
      </c>
      <c r="J387" s="85"/>
      <c r="K387" s="42"/>
    </row>
    <row r="388" spans="1:11" ht="13.5" customHeight="1" outlineLevel="2">
      <c r="A388" s="61"/>
      <c r="B388" s="65"/>
      <c r="C388" s="61"/>
      <c r="D388" s="24">
        <v>2020</v>
      </c>
      <c r="E388" s="21">
        <f t="shared" si="43"/>
        <v>42850</v>
      </c>
      <c r="F388" s="21">
        <v>21425</v>
      </c>
      <c r="G388" s="27">
        <v>0</v>
      </c>
      <c r="H388" s="27">
        <v>0</v>
      </c>
      <c r="I388" s="21">
        <v>21425</v>
      </c>
      <c r="J388" s="86"/>
      <c r="K388" s="43"/>
    </row>
    <row r="389" spans="1:11" ht="12.75" customHeight="1" outlineLevel="2">
      <c r="A389" s="59" t="s">
        <v>289</v>
      </c>
      <c r="B389" s="62" t="s">
        <v>288</v>
      </c>
      <c r="C389" s="59" t="s">
        <v>193</v>
      </c>
      <c r="D389" s="24" t="s">
        <v>32</v>
      </c>
      <c r="E389" s="21">
        <f t="shared" si="43"/>
        <v>2137.6</v>
      </c>
      <c r="F389" s="21">
        <f>SUM(F390:F392)</f>
        <v>1068.8</v>
      </c>
      <c r="G389" s="21">
        <f>SUM(G390:G392)</f>
        <v>0</v>
      </c>
      <c r="H389" s="21">
        <f>SUM(H390:H392)</f>
        <v>0</v>
      </c>
      <c r="I389" s="21">
        <f>SUM(I390:I392)</f>
        <v>1068.8</v>
      </c>
      <c r="J389" s="84" t="s">
        <v>287</v>
      </c>
      <c r="K389" s="41" t="s">
        <v>286</v>
      </c>
    </row>
    <row r="390" spans="1:11" ht="12.75" customHeight="1" outlineLevel="2">
      <c r="A390" s="60"/>
      <c r="B390" s="82"/>
      <c r="C390" s="60"/>
      <c r="D390" s="24">
        <v>2018</v>
      </c>
      <c r="E390" s="21">
        <f t="shared" si="43"/>
        <v>2137.6</v>
      </c>
      <c r="F390" s="21">
        <v>1068.8</v>
      </c>
      <c r="G390" s="21">
        <v>0</v>
      </c>
      <c r="H390" s="21">
        <v>0</v>
      </c>
      <c r="I390" s="21">
        <v>1068.8</v>
      </c>
      <c r="J390" s="85"/>
      <c r="K390" s="42"/>
    </row>
    <row r="391" spans="1:11" ht="12.75" customHeight="1" outlineLevel="2">
      <c r="A391" s="60"/>
      <c r="B391" s="82"/>
      <c r="C391" s="60"/>
      <c r="D391" s="24">
        <v>2019</v>
      </c>
      <c r="E391" s="21">
        <f t="shared" si="43"/>
        <v>0</v>
      </c>
      <c r="F391" s="21">
        <v>0</v>
      </c>
      <c r="G391" s="27">
        <v>0</v>
      </c>
      <c r="H391" s="27">
        <v>0</v>
      </c>
      <c r="I391" s="21">
        <v>0</v>
      </c>
      <c r="J391" s="85"/>
      <c r="K391" s="42"/>
    </row>
    <row r="392" spans="1:11" ht="22.5" customHeight="1" outlineLevel="2">
      <c r="A392" s="61"/>
      <c r="B392" s="83"/>
      <c r="C392" s="61"/>
      <c r="D392" s="24">
        <v>2020</v>
      </c>
      <c r="E392" s="21">
        <f t="shared" si="43"/>
        <v>0</v>
      </c>
      <c r="F392" s="21">
        <v>0</v>
      </c>
      <c r="G392" s="27">
        <v>0</v>
      </c>
      <c r="H392" s="27">
        <v>0</v>
      </c>
      <c r="I392" s="21">
        <v>0</v>
      </c>
      <c r="J392" s="86"/>
      <c r="K392" s="43"/>
    </row>
    <row r="393" spans="1:11" ht="14.45" customHeight="1" outlineLevel="2">
      <c r="A393" s="59" t="s">
        <v>285</v>
      </c>
      <c r="B393" s="62" t="s">
        <v>284</v>
      </c>
      <c r="C393" s="59" t="s">
        <v>113</v>
      </c>
      <c r="D393" s="24" t="s">
        <v>32</v>
      </c>
      <c r="E393" s="21">
        <f t="shared" si="43"/>
        <v>480.90000000000003</v>
      </c>
      <c r="F393" s="21">
        <f>SUM(F394:F396)</f>
        <v>480.90000000000003</v>
      </c>
      <c r="G393" s="21">
        <f>SUM(G394:G396)</f>
        <v>0</v>
      </c>
      <c r="H393" s="21">
        <f>SUM(H394:H396)</f>
        <v>0</v>
      </c>
      <c r="I393" s="21">
        <f>SUM(I394:I396)</f>
        <v>0</v>
      </c>
      <c r="J393" s="44" t="s">
        <v>283</v>
      </c>
      <c r="K393" s="41" t="s">
        <v>278</v>
      </c>
    </row>
    <row r="394" spans="1:11" ht="14.45" customHeight="1" outlineLevel="2">
      <c r="A394" s="60"/>
      <c r="B394" s="82"/>
      <c r="C394" s="60"/>
      <c r="D394" s="24">
        <v>2018</v>
      </c>
      <c r="E394" s="21">
        <f t="shared" si="43"/>
        <v>160.30000000000001</v>
      </c>
      <c r="F394" s="21">
        <v>160.30000000000001</v>
      </c>
      <c r="G394" s="21">
        <v>0</v>
      </c>
      <c r="H394" s="21">
        <v>0</v>
      </c>
      <c r="I394" s="21">
        <v>0</v>
      </c>
      <c r="J394" s="45"/>
      <c r="K394" s="42"/>
    </row>
    <row r="395" spans="1:11" ht="14.45" customHeight="1" outlineLevel="2">
      <c r="A395" s="60"/>
      <c r="B395" s="82"/>
      <c r="C395" s="60"/>
      <c r="D395" s="24">
        <v>2019</v>
      </c>
      <c r="E395" s="21">
        <f t="shared" si="43"/>
        <v>160.30000000000001</v>
      </c>
      <c r="F395" s="21">
        <v>160.30000000000001</v>
      </c>
      <c r="G395" s="27">
        <v>0</v>
      </c>
      <c r="H395" s="27">
        <v>0</v>
      </c>
      <c r="I395" s="27">
        <v>0</v>
      </c>
      <c r="J395" s="45"/>
      <c r="K395" s="42"/>
    </row>
    <row r="396" spans="1:11" ht="14.45" customHeight="1" outlineLevel="2">
      <c r="A396" s="61"/>
      <c r="B396" s="83"/>
      <c r="C396" s="61"/>
      <c r="D396" s="24">
        <v>2020</v>
      </c>
      <c r="E396" s="21">
        <f t="shared" si="43"/>
        <v>160.30000000000001</v>
      </c>
      <c r="F396" s="21">
        <v>160.30000000000001</v>
      </c>
      <c r="G396" s="27">
        <v>0</v>
      </c>
      <c r="H396" s="27">
        <v>0</v>
      </c>
      <c r="I396" s="27">
        <v>0</v>
      </c>
      <c r="J396" s="46"/>
      <c r="K396" s="43"/>
    </row>
    <row r="397" spans="1:11" ht="14.45" customHeight="1" outlineLevel="2">
      <c r="A397" s="59" t="s">
        <v>282</v>
      </c>
      <c r="B397" s="62" t="s">
        <v>281</v>
      </c>
      <c r="C397" s="59" t="s">
        <v>113</v>
      </c>
      <c r="D397" s="24" t="s">
        <v>32</v>
      </c>
      <c r="E397" s="21">
        <f t="shared" si="43"/>
        <v>392.66</v>
      </c>
      <c r="F397" s="21">
        <f>SUM(F398:F400)</f>
        <v>392.66</v>
      </c>
      <c r="G397" s="21">
        <f>SUM(G398:G400)</f>
        <v>0</v>
      </c>
      <c r="H397" s="21">
        <f>SUM(H398:H400)</f>
        <v>0</v>
      </c>
      <c r="I397" s="21">
        <f>SUM(I398:I400)</f>
        <v>0</v>
      </c>
      <c r="J397" s="44" t="s">
        <v>280</v>
      </c>
      <c r="K397" s="41" t="s">
        <v>278</v>
      </c>
    </row>
    <row r="398" spans="1:11" ht="14.45" customHeight="1" outlineLevel="2">
      <c r="A398" s="60"/>
      <c r="B398" s="82"/>
      <c r="C398" s="60"/>
      <c r="D398" s="24">
        <v>2018</v>
      </c>
      <c r="E398" s="21">
        <f t="shared" si="43"/>
        <v>135.4</v>
      </c>
      <c r="F398" s="21">
        <v>135.4</v>
      </c>
      <c r="G398" s="21">
        <v>0</v>
      </c>
      <c r="H398" s="21">
        <v>0</v>
      </c>
      <c r="I398" s="21">
        <v>0</v>
      </c>
      <c r="J398" s="45"/>
      <c r="K398" s="42"/>
    </row>
    <row r="399" spans="1:11" ht="14.45" customHeight="1" outlineLevel="2">
      <c r="A399" s="60"/>
      <c r="B399" s="82"/>
      <c r="C399" s="60"/>
      <c r="D399" s="24">
        <v>2019</v>
      </c>
      <c r="E399" s="21">
        <f t="shared" si="43"/>
        <v>135.4</v>
      </c>
      <c r="F399" s="21">
        <v>135.4</v>
      </c>
      <c r="G399" s="27">
        <v>0</v>
      </c>
      <c r="H399" s="27">
        <v>0</v>
      </c>
      <c r="I399" s="27">
        <v>0</v>
      </c>
      <c r="J399" s="45"/>
      <c r="K399" s="42"/>
    </row>
    <row r="400" spans="1:11" ht="14.45" customHeight="1" outlineLevel="2">
      <c r="A400" s="61"/>
      <c r="B400" s="83"/>
      <c r="C400" s="61"/>
      <c r="D400" s="24">
        <v>2020</v>
      </c>
      <c r="E400" s="21">
        <f t="shared" si="43"/>
        <v>121.86</v>
      </c>
      <c r="F400" s="1">
        <v>121.86</v>
      </c>
      <c r="G400" s="27">
        <v>0</v>
      </c>
      <c r="H400" s="27">
        <v>0</v>
      </c>
      <c r="I400" s="27">
        <v>0</v>
      </c>
      <c r="J400" s="46"/>
      <c r="K400" s="43"/>
    </row>
    <row r="401" spans="1:11" ht="14.45" customHeight="1" outlineLevel="2">
      <c r="A401" s="59" t="s">
        <v>279</v>
      </c>
      <c r="B401" s="62" t="s">
        <v>631</v>
      </c>
      <c r="C401" s="59" t="s">
        <v>267</v>
      </c>
      <c r="D401" s="24" t="s">
        <v>32</v>
      </c>
      <c r="E401" s="21">
        <f>SUM(F401:I401)</f>
        <v>11014.54024</v>
      </c>
      <c r="F401" s="21">
        <f>SUM(F402:F404)</f>
        <v>11014.54024</v>
      </c>
      <c r="G401" s="21">
        <f>SUM(G402:G404)</f>
        <v>0</v>
      </c>
      <c r="H401" s="21">
        <f>SUM(H402:H404)</f>
        <v>0</v>
      </c>
      <c r="I401" s="21">
        <f>SUM(I402:I404)</f>
        <v>0</v>
      </c>
      <c r="J401" s="31" t="s">
        <v>570</v>
      </c>
      <c r="K401" s="41" t="s">
        <v>278</v>
      </c>
    </row>
    <row r="402" spans="1:11" ht="14.45" customHeight="1" outlineLevel="2">
      <c r="A402" s="60"/>
      <c r="B402" s="63"/>
      <c r="C402" s="60"/>
      <c r="D402" s="24">
        <v>2018</v>
      </c>
      <c r="E402" s="21">
        <f>SUM(F402:I402)</f>
        <v>0</v>
      </c>
      <c r="F402" s="21">
        <v>0</v>
      </c>
      <c r="G402" s="21">
        <v>0</v>
      </c>
      <c r="H402" s="21">
        <v>0</v>
      </c>
      <c r="I402" s="21">
        <v>0</v>
      </c>
      <c r="J402" s="32"/>
      <c r="K402" s="42"/>
    </row>
    <row r="403" spans="1:11" ht="14.45" customHeight="1" outlineLevel="2">
      <c r="A403" s="60"/>
      <c r="B403" s="63"/>
      <c r="C403" s="60"/>
      <c r="D403" s="24">
        <v>2019</v>
      </c>
      <c r="E403" s="21">
        <f>SUM(F403:I403)</f>
        <v>2000</v>
      </c>
      <c r="F403" s="21">
        <v>2000</v>
      </c>
      <c r="G403" s="27">
        <v>0</v>
      </c>
      <c r="H403" s="27">
        <v>0</v>
      </c>
      <c r="I403" s="27">
        <v>0</v>
      </c>
      <c r="J403" s="32"/>
      <c r="K403" s="42"/>
    </row>
    <row r="404" spans="1:11" ht="26.25" customHeight="1" outlineLevel="2">
      <c r="A404" s="61"/>
      <c r="B404" s="64"/>
      <c r="C404" s="61"/>
      <c r="D404" s="24">
        <v>2020</v>
      </c>
      <c r="E404" s="21">
        <v>9014.5402400000003</v>
      </c>
      <c r="F404" s="19">
        <v>9014.5402400000003</v>
      </c>
      <c r="G404" s="21">
        <v>0</v>
      </c>
      <c r="H404" s="21">
        <v>0</v>
      </c>
      <c r="I404" s="21">
        <v>0</v>
      </c>
      <c r="J404" s="33"/>
      <c r="K404" s="43"/>
    </row>
    <row r="405" spans="1:11" ht="15" customHeight="1" outlineLevel="1">
      <c r="A405" s="59" t="s">
        <v>619</v>
      </c>
      <c r="B405" s="44" t="s">
        <v>575</v>
      </c>
      <c r="C405" s="36" t="s">
        <v>267</v>
      </c>
      <c r="D405" s="24" t="s">
        <v>32</v>
      </c>
      <c r="E405" s="21">
        <f t="shared" ref="E405:E408" si="45">SUM(F405:I405)</f>
        <v>0</v>
      </c>
      <c r="F405" s="21">
        <f>SUM(F406:F408)</f>
        <v>0</v>
      </c>
      <c r="G405" s="21">
        <f>SUM(G406:G408)</f>
        <v>0</v>
      </c>
      <c r="H405" s="21">
        <f>SUM(H406:H408)</f>
        <v>0</v>
      </c>
      <c r="I405" s="21">
        <f>SUM(I406:I408)</f>
        <v>0</v>
      </c>
      <c r="J405" s="37" t="s">
        <v>307</v>
      </c>
      <c r="K405" s="48" t="s">
        <v>620</v>
      </c>
    </row>
    <row r="406" spans="1:11" ht="15" customHeight="1" outlineLevel="1">
      <c r="A406" s="60"/>
      <c r="B406" s="45"/>
      <c r="C406" s="36"/>
      <c r="D406" s="24">
        <v>2018</v>
      </c>
      <c r="E406" s="21">
        <f t="shared" si="45"/>
        <v>0</v>
      </c>
      <c r="F406" s="21">
        <v>0</v>
      </c>
      <c r="G406" s="21">
        <v>0</v>
      </c>
      <c r="H406" s="21">
        <v>0</v>
      </c>
      <c r="I406" s="21">
        <v>0</v>
      </c>
      <c r="J406" s="37"/>
      <c r="K406" s="48"/>
    </row>
    <row r="407" spans="1:11" ht="15" customHeight="1" outlineLevel="1">
      <c r="A407" s="60"/>
      <c r="B407" s="45"/>
      <c r="C407" s="36"/>
      <c r="D407" s="24">
        <v>2019</v>
      </c>
      <c r="E407" s="21">
        <f t="shared" si="45"/>
        <v>0</v>
      </c>
      <c r="F407" s="21">
        <v>0</v>
      </c>
      <c r="G407" s="21">
        <v>0</v>
      </c>
      <c r="H407" s="21">
        <v>0</v>
      </c>
      <c r="I407" s="21">
        <v>0</v>
      </c>
      <c r="J407" s="37"/>
      <c r="K407" s="48"/>
    </row>
    <row r="408" spans="1:11" ht="15" customHeight="1" outlineLevel="1">
      <c r="A408" s="61"/>
      <c r="B408" s="46"/>
      <c r="C408" s="36"/>
      <c r="D408" s="24">
        <v>2020</v>
      </c>
      <c r="E408" s="21">
        <f t="shared" si="45"/>
        <v>0</v>
      </c>
      <c r="F408" s="21">
        <v>0</v>
      </c>
      <c r="G408" s="21">
        <v>0</v>
      </c>
      <c r="H408" s="21">
        <v>0</v>
      </c>
      <c r="I408" s="21">
        <v>0</v>
      </c>
      <c r="J408" s="37"/>
      <c r="K408" s="48"/>
    </row>
    <row r="409" spans="1:11" ht="13.5" customHeight="1">
      <c r="A409" s="36" t="s">
        <v>46</v>
      </c>
      <c r="B409" s="54" t="s">
        <v>45</v>
      </c>
      <c r="C409" s="48" t="s">
        <v>113</v>
      </c>
      <c r="D409" s="24" t="s">
        <v>32</v>
      </c>
      <c r="E409" s="21">
        <f>SUM(E410:E412)</f>
        <v>248423.62</v>
      </c>
      <c r="F409" s="21">
        <f>SUM(F410:F412)</f>
        <v>106930.364</v>
      </c>
      <c r="G409" s="21">
        <f>SUM(G410:G412)</f>
        <v>120546.4</v>
      </c>
      <c r="H409" s="21">
        <f>SUM(H410:H412)</f>
        <v>8602.8559999999998</v>
      </c>
      <c r="I409" s="21">
        <f>SUM(I410:I412)</f>
        <v>12344</v>
      </c>
      <c r="J409" s="81"/>
      <c r="K409" s="29" t="s">
        <v>630</v>
      </c>
    </row>
    <row r="410" spans="1:11" ht="13.5" customHeight="1">
      <c r="A410" s="36"/>
      <c r="B410" s="54"/>
      <c r="C410" s="48"/>
      <c r="D410" s="24">
        <v>2018</v>
      </c>
      <c r="E410" s="21">
        <f>F410+G410+H410+I410</f>
        <v>20724.732</v>
      </c>
      <c r="F410" s="21">
        <f t="shared" ref="F410:I412" si="46">F414+F438+F474+F502+F518+F538+F550</f>
        <v>20724.732</v>
      </c>
      <c r="G410" s="21">
        <f t="shared" si="46"/>
        <v>0</v>
      </c>
      <c r="H410" s="21">
        <f t="shared" si="46"/>
        <v>0</v>
      </c>
      <c r="I410" s="21">
        <f t="shared" si="46"/>
        <v>0</v>
      </c>
      <c r="J410" s="57"/>
      <c r="K410" s="29"/>
    </row>
    <row r="411" spans="1:11" ht="13.5" customHeight="1">
      <c r="A411" s="36"/>
      <c r="B411" s="54"/>
      <c r="C411" s="48"/>
      <c r="D411" s="24">
        <v>2019</v>
      </c>
      <c r="E411" s="21">
        <f>F411+G411+H411+I411</f>
        <v>15961.971</v>
      </c>
      <c r="F411" s="21">
        <f t="shared" si="46"/>
        <v>15961.971</v>
      </c>
      <c r="G411" s="21">
        <f t="shared" si="46"/>
        <v>0</v>
      </c>
      <c r="H411" s="21">
        <f t="shared" si="46"/>
        <v>0</v>
      </c>
      <c r="I411" s="21">
        <f t="shared" si="46"/>
        <v>0</v>
      </c>
      <c r="J411" s="57"/>
      <c r="K411" s="29"/>
    </row>
    <row r="412" spans="1:11" ht="96" customHeight="1">
      <c r="A412" s="36"/>
      <c r="B412" s="54"/>
      <c r="C412" s="48"/>
      <c r="D412" s="24">
        <v>2020</v>
      </c>
      <c r="E412" s="21">
        <f>F412+G412+H412+I412</f>
        <v>211736.91699999999</v>
      </c>
      <c r="F412" s="21">
        <f t="shared" si="46"/>
        <v>70243.660999999993</v>
      </c>
      <c r="G412" s="21">
        <f t="shared" si="46"/>
        <v>120546.4</v>
      </c>
      <c r="H412" s="21">
        <f t="shared" si="46"/>
        <v>8602.8559999999998</v>
      </c>
      <c r="I412" s="21">
        <f t="shared" si="46"/>
        <v>12344</v>
      </c>
      <c r="J412" s="57"/>
      <c r="K412" s="29"/>
    </row>
    <row r="413" spans="1:11" ht="15.75" customHeight="1" outlineLevel="1">
      <c r="A413" s="36" t="s">
        <v>14</v>
      </c>
      <c r="B413" s="65" t="s">
        <v>44</v>
      </c>
      <c r="C413" s="36" t="s">
        <v>113</v>
      </c>
      <c r="D413" s="24" t="s">
        <v>32</v>
      </c>
      <c r="E413" s="21">
        <f>SUM(E414:E416)</f>
        <v>37473.179000000004</v>
      </c>
      <c r="F413" s="21">
        <f>SUM(F414:F416)</f>
        <v>37473.179000000004</v>
      </c>
      <c r="G413" s="21">
        <f>SUM(G414:G416)</f>
        <v>0</v>
      </c>
      <c r="H413" s="21">
        <f>SUM(H414:H416)</f>
        <v>0</v>
      </c>
      <c r="I413" s="21">
        <f>SUM(I414:I416)</f>
        <v>0</v>
      </c>
      <c r="J413" s="65" t="s">
        <v>266</v>
      </c>
      <c r="K413" s="48" t="s">
        <v>493</v>
      </c>
    </row>
    <row r="414" spans="1:11" ht="15.75" customHeight="1" outlineLevel="1">
      <c r="A414" s="36"/>
      <c r="B414" s="65"/>
      <c r="C414" s="36"/>
      <c r="D414" s="24">
        <v>2018</v>
      </c>
      <c r="E414" s="21">
        <f t="shared" ref="E414:E420" si="47">SUM(F414:I414)</f>
        <v>15512.729000000001</v>
      </c>
      <c r="F414" s="21">
        <f>F418+F422+F426+F430+F434</f>
        <v>15512.729000000001</v>
      </c>
      <c r="G414" s="21">
        <f>G418+G422+G426+G430+G434</f>
        <v>0</v>
      </c>
      <c r="H414" s="21">
        <f>H418+H422+H426+H430+H434</f>
        <v>0</v>
      </c>
      <c r="I414" s="21">
        <f>I418+I422+I426+I430+I434</f>
        <v>0</v>
      </c>
      <c r="J414" s="65"/>
      <c r="K414" s="48"/>
    </row>
    <row r="415" spans="1:11" ht="15.75" customHeight="1" outlineLevel="1">
      <c r="A415" s="36"/>
      <c r="B415" s="65"/>
      <c r="C415" s="36"/>
      <c r="D415" s="24">
        <v>2019</v>
      </c>
      <c r="E415" s="21">
        <f t="shared" si="47"/>
        <v>10951.25</v>
      </c>
      <c r="F415" s="21">
        <f t="shared" ref="F415:I416" si="48">F419+F423+F427+F431+F435</f>
        <v>10951.25</v>
      </c>
      <c r="G415" s="21">
        <f t="shared" si="48"/>
        <v>0</v>
      </c>
      <c r="H415" s="21">
        <f t="shared" si="48"/>
        <v>0</v>
      </c>
      <c r="I415" s="21">
        <f t="shared" si="48"/>
        <v>0</v>
      </c>
      <c r="J415" s="65"/>
      <c r="K415" s="48"/>
    </row>
    <row r="416" spans="1:11" ht="48.75" customHeight="1" outlineLevel="1">
      <c r="A416" s="36"/>
      <c r="B416" s="65"/>
      <c r="C416" s="36"/>
      <c r="D416" s="24">
        <v>2020</v>
      </c>
      <c r="E416" s="21">
        <f t="shared" si="47"/>
        <v>11009.2</v>
      </c>
      <c r="F416" s="21">
        <f t="shared" si="48"/>
        <v>11009.2</v>
      </c>
      <c r="G416" s="21">
        <f t="shared" si="48"/>
        <v>0</v>
      </c>
      <c r="H416" s="21">
        <f t="shared" si="48"/>
        <v>0</v>
      </c>
      <c r="I416" s="21">
        <f t="shared" si="48"/>
        <v>0</v>
      </c>
      <c r="J416" s="65"/>
      <c r="K416" s="48"/>
    </row>
    <row r="417" spans="1:11" outlineLevel="2">
      <c r="A417" s="36" t="s">
        <v>277</v>
      </c>
      <c r="B417" s="90" t="s">
        <v>276</v>
      </c>
      <c r="C417" s="92" t="s">
        <v>113</v>
      </c>
      <c r="D417" s="24" t="s">
        <v>32</v>
      </c>
      <c r="E417" s="21">
        <f t="shared" si="47"/>
        <v>0</v>
      </c>
      <c r="F417" s="21">
        <f>SUM(F418:F420)</f>
        <v>0</v>
      </c>
      <c r="G417" s="21">
        <v>0</v>
      </c>
      <c r="H417" s="21">
        <f>SUM(H418:H420)</f>
        <v>0</v>
      </c>
      <c r="I417" s="21">
        <f>SUM(I418:I420)</f>
        <v>0</v>
      </c>
      <c r="J417" s="93" t="s">
        <v>433</v>
      </c>
      <c r="K417" s="94" t="s">
        <v>102</v>
      </c>
    </row>
    <row r="418" spans="1:11" ht="12" customHeight="1" outlineLevel="2">
      <c r="A418" s="36"/>
      <c r="B418" s="91"/>
      <c r="C418" s="68"/>
      <c r="D418" s="24">
        <v>2018</v>
      </c>
      <c r="E418" s="21">
        <f t="shared" si="47"/>
        <v>0</v>
      </c>
      <c r="F418" s="21">
        <v>0</v>
      </c>
      <c r="G418" s="21">
        <v>0</v>
      </c>
      <c r="H418" s="21">
        <v>0</v>
      </c>
      <c r="I418" s="21">
        <v>0</v>
      </c>
      <c r="J418" s="93"/>
      <c r="K418" s="94"/>
    </row>
    <row r="419" spans="1:11" ht="12" customHeight="1" outlineLevel="2">
      <c r="A419" s="36"/>
      <c r="B419" s="91"/>
      <c r="C419" s="68"/>
      <c r="D419" s="24">
        <v>2019</v>
      </c>
      <c r="E419" s="21">
        <f t="shared" si="47"/>
        <v>0</v>
      </c>
      <c r="F419" s="21">
        <v>0</v>
      </c>
      <c r="G419" s="21">
        <v>0</v>
      </c>
      <c r="H419" s="21">
        <v>0</v>
      </c>
      <c r="I419" s="21">
        <v>0</v>
      </c>
      <c r="J419" s="93"/>
      <c r="K419" s="94"/>
    </row>
    <row r="420" spans="1:11" ht="32.25" customHeight="1" outlineLevel="2">
      <c r="A420" s="36"/>
      <c r="B420" s="91"/>
      <c r="C420" s="68"/>
      <c r="D420" s="24">
        <v>2020</v>
      </c>
      <c r="E420" s="21">
        <f t="shared" si="47"/>
        <v>0</v>
      </c>
      <c r="F420" s="21">
        <v>0</v>
      </c>
      <c r="G420" s="21">
        <v>0</v>
      </c>
      <c r="H420" s="21">
        <v>0</v>
      </c>
      <c r="I420" s="21">
        <v>0</v>
      </c>
      <c r="J420" s="93"/>
      <c r="K420" s="94"/>
    </row>
    <row r="421" spans="1:11" ht="12.75" customHeight="1" outlineLevel="2">
      <c r="A421" s="36" t="s">
        <v>275</v>
      </c>
      <c r="B421" s="90" t="s">
        <v>274</v>
      </c>
      <c r="C421" s="92" t="s">
        <v>231</v>
      </c>
      <c r="D421" s="24" t="s">
        <v>32</v>
      </c>
      <c r="E421" s="21">
        <f>SUM(E422:E424)</f>
        <v>7229.8789999999999</v>
      </c>
      <c r="F421" s="21">
        <f>SUM(F422:F424)</f>
        <v>7229.8789999999999</v>
      </c>
      <c r="G421" s="21">
        <f>SUM(G422:G424)</f>
        <v>0</v>
      </c>
      <c r="H421" s="21">
        <f>SUM(H422:H424)</f>
        <v>0</v>
      </c>
      <c r="I421" s="21">
        <f>SUM(I422:I424)</f>
        <v>0</v>
      </c>
      <c r="J421" s="95" t="s">
        <v>560</v>
      </c>
      <c r="K421" s="94" t="s">
        <v>102</v>
      </c>
    </row>
    <row r="422" spans="1:11" ht="12.75" customHeight="1" outlineLevel="2">
      <c r="A422" s="36"/>
      <c r="B422" s="91"/>
      <c r="C422" s="68"/>
      <c r="D422" s="24">
        <v>2018</v>
      </c>
      <c r="E422" s="21">
        <f>SUM(F422:I422)</f>
        <v>4674.6289999999999</v>
      </c>
      <c r="F422" s="19">
        <v>4674.6289999999999</v>
      </c>
      <c r="G422" s="21">
        <v>0</v>
      </c>
      <c r="H422" s="21">
        <v>0</v>
      </c>
      <c r="I422" s="21">
        <v>0</v>
      </c>
      <c r="J422" s="96"/>
      <c r="K422" s="94"/>
    </row>
    <row r="423" spans="1:11" ht="12.75" customHeight="1" outlineLevel="2">
      <c r="A423" s="36"/>
      <c r="B423" s="91"/>
      <c r="C423" s="68"/>
      <c r="D423" s="24">
        <v>2019</v>
      </c>
      <c r="E423" s="21">
        <f>F423+G423+H423+I423</f>
        <v>2555.25</v>
      </c>
      <c r="F423" s="19">
        <v>2555.25</v>
      </c>
      <c r="G423" s="21">
        <v>0</v>
      </c>
      <c r="H423" s="21">
        <v>0</v>
      </c>
      <c r="I423" s="21">
        <v>0</v>
      </c>
      <c r="J423" s="96"/>
      <c r="K423" s="94"/>
    </row>
    <row r="424" spans="1:11" ht="15" customHeight="1" outlineLevel="2">
      <c r="A424" s="36"/>
      <c r="B424" s="91"/>
      <c r="C424" s="68"/>
      <c r="D424" s="24">
        <v>2020</v>
      </c>
      <c r="E424" s="21">
        <f>SUM(F424:I424)</f>
        <v>0</v>
      </c>
      <c r="F424" s="19">
        <v>0</v>
      </c>
      <c r="G424" s="21">
        <v>0</v>
      </c>
      <c r="H424" s="21">
        <v>0</v>
      </c>
      <c r="I424" s="21">
        <v>0</v>
      </c>
      <c r="J424" s="97"/>
      <c r="K424" s="94"/>
    </row>
    <row r="425" spans="1:11" ht="14.25" customHeight="1" outlineLevel="2">
      <c r="A425" s="67" t="s">
        <v>273</v>
      </c>
      <c r="B425" s="90" t="s">
        <v>271</v>
      </c>
      <c r="C425" s="92" t="s">
        <v>113</v>
      </c>
      <c r="D425" s="24" t="s">
        <v>32</v>
      </c>
      <c r="E425" s="23">
        <f>SUM(E426:E428)</f>
        <v>5598</v>
      </c>
      <c r="F425" s="23">
        <f>SUM(F426:F428)</f>
        <v>5598</v>
      </c>
      <c r="G425" s="23">
        <f>SUM(G426:G428)</f>
        <v>0</v>
      </c>
      <c r="H425" s="23">
        <f>SUM(H426:H428)</f>
        <v>0</v>
      </c>
      <c r="I425" s="23">
        <f>SUM(I426:I428)</f>
        <v>0</v>
      </c>
      <c r="J425" s="93" t="s">
        <v>454</v>
      </c>
      <c r="K425" s="94" t="s">
        <v>102</v>
      </c>
    </row>
    <row r="426" spans="1:11" ht="14.25" customHeight="1" outlineLevel="2">
      <c r="A426" s="67"/>
      <c r="B426" s="90"/>
      <c r="C426" s="92"/>
      <c r="D426" s="24">
        <v>2018</v>
      </c>
      <c r="E426" s="23">
        <f>SUM(F426:I426)</f>
        <v>2266.8000000000002</v>
      </c>
      <c r="F426" s="23">
        <v>2266.8000000000002</v>
      </c>
      <c r="G426" s="23">
        <v>0</v>
      </c>
      <c r="H426" s="21">
        <v>0</v>
      </c>
      <c r="I426" s="21">
        <v>0</v>
      </c>
      <c r="J426" s="93"/>
      <c r="K426" s="94"/>
    </row>
    <row r="427" spans="1:11" ht="14.25" customHeight="1" outlineLevel="2">
      <c r="A427" s="67"/>
      <c r="B427" s="90"/>
      <c r="C427" s="92"/>
      <c r="D427" s="24">
        <v>2019</v>
      </c>
      <c r="E427" s="23">
        <f>SUM(F427:I427)</f>
        <v>1317</v>
      </c>
      <c r="F427" s="23">
        <v>1317</v>
      </c>
      <c r="G427" s="23">
        <v>0</v>
      </c>
      <c r="H427" s="21">
        <v>0</v>
      </c>
      <c r="I427" s="21">
        <v>0</v>
      </c>
      <c r="J427" s="93"/>
      <c r="K427" s="94"/>
    </row>
    <row r="428" spans="1:11" ht="14.25" customHeight="1" outlineLevel="2">
      <c r="A428" s="67"/>
      <c r="B428" s="90"/>
      <c r="C428" s="92"/>
      <c r="D428" s="24">
        <v>2020</v>
      </c>
      <c r="E428" s="23">
        <f>SUM(F428:I428)</f>
        <v>2014.2</v>
      </c>
      <c r="F428" s="23">
        <v>2014.2</v>
      </c>
      <c r="G428" s="23">
        <v>0</v>
      </c>
      <c r="H428" s="21">
        <v>0</v>
      </c>
      <c r="I428" s="21">
        <v>0</v>
      </c>
      <c r="J428" s="93"/>
      <c r="K428" s="94"/>
    </row>
    <row r="429" spans="1:11" ht="14.25" customHeight="1" outlineLevel="2">
      <c r="A429" s="67" t="s">
        <v>272</v>
      </c>
      <c r="B429" s="90" t="s">
        <v>269</v>
      </c>
      <c r="C429" s="92" t="s">
        <v>562</v>
      </c>
      <c r="D429" s="24" t="s">
        <v>32</v>
      </c>
      <c r="E429" s="23">
        <f>SUM(E430:E432)</f>
        <v>11620.2</v>
      </c>
      <c r="F429" s="23">
        <f>SUM(F430:F432)</f>
        <v>11620.2</v>
      </c>
      <c r="G429" s="23">
        <f>SUM(G430:G432)</f>
        <v>0</v>
      </c>
      <c r="H429" s="23">
        <f>SUM(H430:H432)</f>
        <v>0</v>
      </c>
      <c r="I429" s="23">
        <f>SUM(I430:I432)</f>
        <v>0</v>
      </c>
      <c r="J429" s="93" t="s">
        <v>561</v>
      </c>
      <c r="K429" s="94" t="s">
        <v>102</v>
      </c>
    </row>
    <row r="430" spans="1:11" ht="14.25" customHeight="1" outlineLevel="2">
      <c r="A430" s="67"/>
      <c r="B430" s="90"/>
      <c r="C430" s="92"/>
      <c r="D430" s="24">
        <v>2018</v>
      </c>
      <c r="E430" s="23">
        <f>SUM(F430:I430)</f>
        <v>6871.2</v>
      </c>
      <c r="F430" s="23">
        <v>6871.2</v>
      </c>
      <c r="G430" s="23">
        <v>0</v>
      </c>
      <c r="H430" s="21">
        <v>0</v>
      </c>
      <c r="I430" s="21">
        <v>0</v>
      </c>
      <c r="J430" s="93"/>
      <c r="K430" s="94"/>
    </row>
    <row r="431" spans="1:11" ht="14.25" customHeight="1" outlineLevel="2">
      <c r="A431" s="67"/>
      <c r="B431" s="90"/>
      <c r="C431" s="92"/>
      <c r="D431" s="24">
        <v>2019</v>
      </c>
      <c r="E431" s="23">
        <f>F431+G431+H431+I431</f>
        <v>4749</v>
      </c>
      <c r="F431" s="23">
        <v>4749</v>
      </c>
      <c r="G431" s="23">
        <v>0</v>
      </c>
      <c r="H431" s="21">
        <v>0</v>
      </c>
      <c r="I431" s="21">
        <v>0</v>
      </c>
      <c r="J431" s="93"/>
      <c r="K431" s="94"/>
    </row>
    <row r="432" spans="1:11" ht="14.25" customHeight="1" outlineLevel="2">
      <c r="A432" s="67"/>
      <c r="B432" s="90"/>
      <c r="C432" s="92"/>
      <c r="D432" s="24">
        <v>2020</v>
      </c>
      <c r="E432" s="23">
        <f>SUM(F432:I432)</f>
        <v>0</v>
      </c>
      <c r="F432" s="23">
        <v>0</v>
      </c>
      <c r="G432" s="23">
        <v>0</v>
      </c>
      <c r="H432" s="21">
        <v>0</v>
      </c>
      <c r="I432" s="21">
        <v>0</v>
      </c>
      <c r="J432" s="93"/>
      <c r="K432" s="94"/>
    </row>
    <row r="433" spans="1:11" ht="13.5" customHeight="1" outlineLevel="2">
      <c r="A433" s="67" t="s">
        <v>270</v>
      </c>
      <c r="B433" s="65" t="s">
        <v>463</v>
      </c>
      <c r="C433" s="92" t="s">
        <v>389</v>
      </c>
      <c r="D433" s="24" t="s">
        <v>32</v>
      </c>
      <c r="E433" s="21">
        <f>SUM(E434:E436)</f>
        <v>13025.1</v>
      </c>
      <c r="F433" s="21">
        <f>SUM(F434:F436)</f>
        <v>13025.1</v>
      </c>
      <c r="G433" s="21">
        <f>SUM(G434:G436)</f>
        <v>0</v>
      </c>
      <c r="H433" s="21">
        <f>SUM(H434:H436)</f>
        <v>0</v>
      </c>
      <c r="I433" s="21">
        <f>SUM(I434:I436)</f>
        <v>0</v>
      </c>
      <c r="J433" s="37" t="s">
        <v>563</v>
      </c>
      <c r="K433" s="98" t="s">
        <v>466</v>
      </c>
    </row>
    <row r="434" spans="1:11" ht="13.5" customHeight="1" outlineLevel="2">
      <c r="A434" s="67"/>
      <c r="B434" s="65"/>
      <c r="C434" s="92"/>
      <c r="D434" s="24">
        <v>2018</v>
      </c>
      <c r="E434" s="21">
        <f>SUM(F434:I434)</f>
        <v>1700.1</v>
      </c>
      <c r="F434" s="21">
        <v>1700.1</v>
      </c>
      <c r="G434" s="21">
        <v>0</v>
      </c>
      <c r="H434" s="21">
        <v>0</v>
      </c>
      <c r="I434" s="21">
        <v>0</v>
      </c>
      <c r="J434" s="37"/>
      <c r="K434" s="99"/>
    </row>
    <row r="435" spans="1:11" ht="13.5" customHeight="1" outlineLevel="2">
      <c r="A435" s="67"/>
      <c r="B435" s="65"/>
      <c r="C435" s="92"/>
      <c r="D435" s="24">
        <v>2019</v>
      </c>
      <c r="E435" s="21">
        <f>SUM(F435:I435)</f>
        <v>2330</v>
      </c>
      <c r="F435" s="21">
        <v>2330</v>
      </c>
      <c r="G435" s="21">
        <v>0</v>
      </c>
      <c r="H435" s="21">
        <v>0</v>
      </c>
      <c r="I435" s="21">
        <v>0</v>
      </c>
      <c r="J435" s="37"/>
      <c r="K435" s="99"/>
    </row>
    <row r="436" spans="1:11" ht="68.25" customHeight="1" outlineLevel="2">
      <c r="A436" s="67"/>
      <c r="B436" s="65"/>
      <c r="C436" s="92"/>
      <c r="D436" s="24">
        <v>2020</v>
      </c>
      <c r="E436" s="21">
        <f>SUM(F436:I436)</f>
        <v>8995</v>
      </c>
      <c r="F436" s="21">
        <v>8995</v>
      </c>
      <c r="G436" s="21">
        <v>0</v>
      </c>
      <c r="H436" s="21">
        <v>0</v>
      </c>
      <c r="I436" s="21">
        <v>0</v>
      </c>
      <c r="J436" s="37"/>
      <c r="K436" s="100"/>
    </row>
    <row r="437" spans="1:11" ht="13.5" customHeight="1" outlineLevel="1">
      <c r="A437" s="36" t="s">
        <v>4</v>
      </c>
      <c r="B437" s="65" t="s">
        <v>414</v>
      </c>
      <c r="C437" s="36" t="s">
        <v>113</v>
      </c>
      <c r="D437" s="24" t="s">
        <v>32</v>
      </c>
      <c r="E437" s="21">
        <f>SUM(E438:E440)</f>
        <v>0</v>
      </c>
      <c r="F437" s="21">
        <f>SUM(F438:F440)</f>
        <v>0</v>
      </c>
      <c r="G437" s="21">
        <f>SUM(G438:G440)</f>
        <v>0</v>
      </c>
      <c r="H437" s="21">
        <f>SUM(H438:H440)</f>
        <v>0</v>
      </c>
      <c r="I437" s="21">
        <f>SUM(I438:I440)</f>
        <v>0</v>
      </c>
      <c r="J437" s="65" t="s">
        <v>15</v>
      </c>
      <c r="K437" s="48" t="s">
        <v>102</v>
      </c>
    </row>
    <row r="438" spans="1:11" ht="13.5" customHeight="1" outlineLevel="1">
      <c r="A438" s="36"/>
      <c r="B438" s="65"/>
      <c r="C438" s="36"/>
      <c r="D438" s="24">
        <v>2018</v>
      </c>
      <c r="E438" s="21">
        <f>SUM(F438:I438)</f>
        <v>0</v>
      </c>
      <c r="F438" s="21">
        <f>F442+F446+F450+F454+F458</f>
        <v>0</v>
      </c>
      <c r="G438" s="21">
        <f t="shared" ref="G438:I438" si="49">G442+G446+G450+G454+G458</f>
        <v>0</v>
      </c>
      <c r="H438" s="21">
        <f t="shared" si="49"/>
        <v>0</v>
      </c>
      <c r="I438" s="21">
        <f t="shared" si="49"/>
        <v>0</v>
      </c>
      <c r="J438" s="65"/>
      <c r="K438" s="48"/>
    </row>
    <row r="439" spans="1:11" ht="13.5" customHeight="1" outlineLevel="1">
      <c r="A439" s="36"/>
      <c r="B439" s="65"/>
      <c r="C439" s="36"/>
      <c r="D439" s="24">
        <v>2019</v>
      </c>
      <c r="E439" s="21">
        <f>SUM(F439:I439)</f>
        <v>0</v>
      </c>
      <c r="F439" s="21">
        <f t="shared" ref="F439:I440" si="50">F443+F447+F451+F455+F459</f>
        <v>0</v>
      </c>
      <c r="G439" s="21">
        <f t="shared" si="50"/>
        <v>0</v>
      </c>
      <c r="H439" s="21">
        <f t="shared" si="50"/>
        <v>0</v>
      </c>
      <c r="I439" s="21">
        <f t="shared" si="50"/>
        <v>0</v>
      </c>
      <c r="J439" s="65"/>
      <c r="K439" s="48"/>
    </row>
    <row r="440" spans="1:11" ht="21" customHeight="1" outlineLevel="1">
      <c r="A440" s="36"/>
      <c r="B440" s="65"/>
      <c r="C440" s="36"/>
      <c r="D440" s="24">
        <v>2020</v>
      </c>
      <c r="E440" s="21">
        <f>SUM(F440:I440)</f>
        <v>0</v>
      </c>
      <c r="F440" s="21">
        <f t="shared" si="50"/>
        <v>0</v>
      </c>
      <c r="G440" s="21">
        <f t="shared" si="50"/>
        <v>0</v>
      </c>
      <c r="H440" s="21">
        <f t="shared" si="50"/>
        <v>0</v>
      </c>
      <c r="I440" s="21">
        <f t="shared" si="50"/>
        <v>0</v>
      </c>
      <c r="J440" s="65"/>
      <c r="K440" s="48"/>
    </row>
    <row r="441" spans="1:11" ht="14.25" customHeight="1" outlineLevel="2">
      <c r="A441" s="36" t="s">
        <v>265</v>
      </c>
      <c r="B441" s="90" t="s">
        <v>415</v>
      </c>
      <c r="C441" s="92" t="s">
        <v>113</v>
      </c>
      <c r="D441" s="24" t="s">
        <v>32</v>
      </c>
      <c r="E441" s="23">
        <f>SUM(E442:E444)</f>
        <v>0</v>
      </c>
      <c r="F441" s="23">
        <f>SUM(F442:F444)</f>
        <v>0</v>
      </c>
      <c r="G441" s="23">
        <f>SUM(G442:G444)</f>
        <v>0</v>
      </c>
      <c r="H441" s="21">
        <f>SUM(H442:H444)</f>
        <v>0</v>
      </c>
      <c r="I441" s="21">
        <f>SUM(I442:I444)</f>
        <v>0</v>
      </c>
      <c r="J441" s="93" t="s">
        <v>477</v>
      </c>
      <c r="K441" s="94" t="s">
        <v>102</v>
      </c>
    </row>
    <row r="442" spans="1:11" ht="13.5" customHeight="1" outlineLevel="2">
      <c r="A442" s="36"/>
      <c r="B442" s="91"/>
      <c r="C442" s="68"/>
      <c r="D442" s="24">
        <v>2018</v>
      </c>
      <c r="E442" s="23">
        <f>SUM(F442:I442)</f>
        <v>0</v>
      </c>
      <c r="F442" s="23">
        <v>0</v>
      </c>
      <c r="G442" s="23">
        <v>0</v>
      </c>
      <c r="H442" s="21">
        <v>0</v>
      </c>
      <c r="I442" s="21">
        <v>0</v>
      </c>
      <c r="J442" s="93"/>
      <c r="K442" s="94"/>
    </row>
    <row r="443" spans="1:11" ht="13.5" customHeight="1" outlineLevel="2">
      <c r="A443" s="36"/>
      <c r="B443" s="91"/>
      <c r="C443" s="68"/>
      <c r="D443" s="24">
        <v>2019</v>
      </c>
      <c r="E443" s="23">
        <f>SUM(F443:I443)</f>
        <v>0</v>
      </c>
      <c r="F443" s="23">
        <v>0</v>
      </c>
      <c r="G443" s="23">
        <v>0</v>
      </c>
      <c r="H443" s="21">
        <v>0</v>
      </c>
      <c r="I443" s="21">
        <v>0</v>
      </c>
      <c r="J443" s="93"/>
      <c r="K443" s="94"/>
    </row>
    <row r="444" spans="1:11" ht="58.5" customHeight="1" outlineLevel="2">
      <c r="A444" s="36"/>
      <c r="B444" s="91"/>
      <c r="C444" s="68"/>
      <c r="D444" s="24">
        <v>2020</v>
      </c>
      <c r="E444" s="23">
        <f>SUM(F444:I444)</f>
        <v>0</v>
      </c>
      <c r="F444" s="23">
        <v>0</v>
      </c>
      <c r="G444" s="23">
        <v>0</v>
      </c>
      <c r="H444" s="21">
        <v>0</v>
      </c>
      <c r="I444" s="21">
        <v>0</v>
      </c>
      <c r="J444" s="93"/>
      <c r="K444" s="94"/>
    </row>
    <row r="445" spans="1:11" ht="14.25" customHeight="1" outlineLevel="2">
      <c r="A445" s="36" t="s">
        <v>264</v>
      </c>
      <c r="B445" s="90" t="s">
        <v>439</v>
      </c>
      <c r="C445" s="92" t="s">
        <v>113</v>
      </c>
      <c r="D445" s="24" t="s">
        <v>32</v>
      </c>
      <c r="E445" s="23">
        <f>SUM(E446:E448)</f>
        <v>0</v>
      </c>
      <c r="F445" s="23">
        <f>SUM(F446:F448)</f>
        <v>0</v>
      </c>
      <c r="G445" s="23">
        <f>SUM(G446:G448)</f>
        <v>0</v>
      </c>
      <c r="H445" s="21">
        <f>SUM(H446:H448)</f>
        <v>0</v>
      </c>
      <c r="I445" s="21">
        <f>SUM(I446:I448)</f>
        <v>0</v>
      </c>
      <c r="J445" s="93" t="s">
        <v>257</v>
      </c>
      <c r="K445" s="94" t="s">
        <v>102</v>
      </c>
    </row>
    <row r="446" spans="1:11" ht="14.25" customHeight="1" outlineLevel="2">
      <c r="A446" s="36"/>
      <c r="B446" s="91"/>
      <c r="C446" s="68"/>
      <c r="D446" s="24">
        <v>2018</v>
      </c>
      <c r="E446" s="23">
        <f>SUM(F446:I446)</f>
        <v>0</v>
      </c>
      <c r="F446" s="23">
        <v>0</v>
      </c>
      <c r="G446" s="23">
        <v>0</v>
      </c>
      <c r="H446" s="21">
        <v>0</v>
      </c>
      <c r="I446" s="21">
        <v>0</v>
      </c>
      <c r="J446" s="93"/>
      <c r="K446" s="94"/>
    </row>
    <row r="447" spans="1:11" ht="14.25" customHeight="1" outlineLevel="2">
      <c r="A447" s="36"/>
      <c r="B447" s="91"/>
      <c r="C447" s="68"/>
      <c r="D447" s="24">
        <v>2019</v>
      </c>
      <c r="E447" s="23">
        <f>SUM(F447:I447)</f>
        <v>0</v>
      </c>
      <c r="F447" s="23">
        <v>0</v>
      </c>
      <c r="G447" s="23">
        <v>0</v>
      </c>
      <c r="H447" s="21">
        <v>0</v>
      </c>
      <c r="I447" s="21">
        <v>0</v>
      </c>
      <c r="J447" s="93"/>
      <c r="K447" s="94"/>
    </row>
    <row r="448" spans="1:11" ht="30" customHeight="1" outlineLevel="2">
      <c r="A448" s="36"/>
      <c r="B448" s="91"/>
      <c r="C448" s="68"/>
      <c r="D448" s="24">
        <v>2020</v>
      </c>
      <c r="E448" s="23">
        <f>SUM(F448:I448)</f>
        <v>0</v>
      </c>
      <c r="F448" s="23">
        <v>0</v>
      </c>
      <c r="G448" s="23">
        <v>0</v>
      </c>
      <c r="H448" s="21">
        <v>0</v>
      </c>
      <c r="I448" s="21">
        <v>0</v>
      </c>
      <c r="J448" s="93"/>
      <c r="K448" s="94"/>
    </row>
    <row r="449" spans="1:11" ht="15" customHeight="1" outlineLevel="2">
      <c r="A449" s="36" t="s">
        <v>263</v>
      </c>
      <c r="B449" s="90" t="s">
        <v>416</v>
      </c>
      <c r="C449" s="92" t="s">
        <v>113</v>
      </c>
      <c r="D449" s="24" t="s">
        <v>32</v>
      </c>
      <c r="E449" s="23">
        <f>SUM(E450:E452)</f>
        <v>0</v>
      </c>
      <c r="F449" s="23">
        <f>SUM(F450:F452)</f>
        <v>0</v>
      </c>
      <c r="G449" s="23">
        <f>SUM(G450:G452)</f>
        <v>0</v>
      </c>
      <c r="H449" s="21">
        <f>SUM(H450:H452)</f>
        <v>0</v>
      </c>
      <c r="I449" s="21">
        <f>SUM(I450:I452)</f>
        <v>0</v>
      </c>
      <c r="J449" s="93" t="s">
        <v>417</v>
      </c>
      <c r="K449" s="94" t="s">
        <v>102</v>
      </c>
    </row>
    <row r="450" spans="1:11" ht="13.5" customHeight="1" outlineLevel="2">
      <c r="A450" s="36"/>
      <c r="B450" s="91"/>
      <c r="C450" s="68"/>
      <c r="D450" s="24">
        <v>2018</v>
      </c>
      <c r="E450" s="23">
        <f>SUM(F450:I450)</f>
        <v>0</v>
      </c>
      <c r="F450" s="23">
        <v>0</v>
      </c>
      <c r="G450" s="23">
        <v>0</v>
      </c>
      <c r="H450" s="21">
        <v>0</v>
      </c>
      <c r="I450" s="21">
        <v>0</v>
      </c>
      <c r="J450" s="93"/>
      <c r="K450" s="94"/>
    </row>
    <row r="451" spans="1:11" ht="13.5" customHeight="1" outlineLevel="2">
      <c r="A451" s="36"/>
      <c r="B451" s="91"/>
      <c r="C451" s="68"/>
      <c r="D451" s="24">
        <v>2019</v>
      </c>
      <c r="E451" s="23">
        <f>SUM(F451:I451)</f>
        <v>0</v>
      </c>
      <c r="F451" s="23">
        <v>0</v>
      </c>
      <c r="G451" s="23">
        <v>0</v>
      </c>
      <c r="H451" s="21">
        <v>0</v>
      </c>
      <c r="I451" s="21">
        <v>0</v>
      </c>
      <c r="J451" s="93"/>
      <c r="K451" s="94"/>
    </row>
    <row r="452" spans="1:11" ht="13.5" customHeight="1" outlineLevel="2">
      <c r="A452" s="36"/>
      <c r="B452" s="91"/>
      <c r="C452" s="68"/>
      <c r="D452" s="24">
        <v>2020</v>
      </c>
      <c r="E452" s="23">
        <f>SUM(F452:I452)</f>
        <v>0</v>
      </c>
      <c r="F452" s="23">
        <v>0</v>
      </c>
      <c r="G452" s="23">
        <v>0</v>
      </c>
      <c r="H452" s="21">
        <v>0</v>
      </c>
      <c r="I452" s="21">
        <v>0</v>
      </c>
      <c r="J452" s="93"/>
      <c r="K452" s="94"/>
    </row>
    <row r="453" spans="1:11" ht="14.25" customHeight="1" outlineLevel="2">
      <c r="A453" s="67" t="s">
        <v>262</v>
      </c>
      <c r="B453" s="90" t="s">
        <v>418</v>
      </c>
      <c r="C453" s="92" t="s">
        <v>113</v>
      </c>
      <c r="D453" s="24" t="s">
        <v>32</v>
      </c>
      <c r="E453" s="23">
        <f>SUM(E454:E456)</f>
        <v>0</v>
      </c>
      <c r="F453" s="23">
        <f>SUM(F454:F456)</f>
        <v>0</v>
      </c>
      <c r="G453" s="23">
        <f>SUM(G454:G456)</f>
        <v>0</v>
      </c>
      <c r="H453" s="21">
        <f>SUM(H454:H456)</f>
        <v>0</v>
      </c>
      <c r="I453" s="21">
        <f>SUM(I454:I456)</f>
        <v>0</v>
      </c>
      <c r="J453" s="93" t="s">
        <v>253</v>
      </c>
      <c r="K453" s="94" t="s">
        <v>102</v>
      </c>
    </row>
    <row r="454" spans="1:11" ht="14.25" customHeight="1" outlineLevel="2">
      <c r="A454" s="36"/>
      <c r="B454" s="91"/>
      <c r="C454" s="68"/>
      <c r="D454" s="24">
        <v>2018</v>
      </c>
      <c r="E454" s="23">
        <f>SUM(F454:I454)</f>
        <v>0</v>
      </c>
      <c r="F454" s="23">
        <v>0</v>
      </c>
      <c r="G454" s="23">
        <v>0</v>
      </c>
      <c r="H454" s="21">
        <v>0</v>
      </c>
      <c r="I454" s="21">
        <v>0</v>
      </c>
      <c r="J454" s="93"/>
      <c r="K454" s="94"/>
    </row>
    <row r="455" spans="1:11" ht="14.25" customHeight="1" outlineLevel="2">
      <c r="A455" s="36"/>
      <c r="B455" s="91"/>
      <c r="C455" s="68"/>
      <c r="D455" s="24">
        <v>2019</v>
      </c>
      <c r="E455" s="23">
        <f>SUM(F455:I455)</f>
        <v>0</v>
      </c>
      <c r="F455" s="23">
        <v>0</v>
      </c>
      <c r="G455" s="23">
        <v>0</v>
      </c>
      <c r="H455" s="21">
        <v>0</v>
      </c>
      <c r="I455" s="21">
        <v>0</v>
      </c>
      <c r="J455" s="93"/>
      <c r="K455" s="94"/>
    </row>
    <row r="456" spans="1:11" ht="65.25" customHeight="1" outlineLevel="2">
      <c r="A456" s="36"/>
      <c r="B456" s="91"/>
      <c r="C456" s="68"/>
      <c r="D456" s="24">
        <v>2020</v>
      </c>
      <c r="E456" s="23">
        <f>SUM(F456:I456)</f>
        <v>0</v>
      </c>
      <c r="F456" s="23">
        <v>0</v>
      </c>
      <c r="G456" s="23">
        <v>0</v>
      </c>
      <c r="H456" s="21">
        <v>0</v>
      </c>
      <c r="I456" s="21">
        <v>0</v>
      </c>
      <c r="J456" s="93"/>
      <c r="K456" s="94"/>
    </row>
    <row r="457" spans="1:11" ht="12.75" customHeight="1" outlineLevel="2">
      <c r="A457" s="36" t="s">
        <v>261</v>
      </c>
      <c r="B457" s="90" t="s">
        <v>252</v>
      </c>
      <c r="C457" s="92" t="s">
        <v>113</v>
      </c>
      <c r="D457" s="24" t="s">
        <v>32</v>
      </c>
      <c r="E457" s="23">
        <f>SUM(E458:E460)</f>
        <v>0</v>
      </c>
      <c r="F457" s="23">
        <f>SUM(F458:F460)</f>
        <v>0</v>
      </c>
      <c r="G457" s="23">
        <f>SUM(G458:G460)</f>
        <v>0</v>
      </c>
      <c r="H457" s="21">
        <f>SUM(H458:H460)</f>
        <v>0</v>
      </c>
      <c r="I457" s="21">
        <f>SUM(I458:I460)</f>
        <v>0</v>
      </c>
      <c r="J457" s="93" t="s">
        <v>251</v>
      </c>
      <c r="K457" s="94" t="s">
        <v>102</v>
      </c>
    </row>
    <row r="458" spans="1:11" ht="12.75" customHeight="1" outlineLevel="2">
      <c r="A458" s="36"/>
      <c r="B458" s="91"/>
      <c r="C458" s="68"/>
      <c r="D458" s="24">
        <v>2018</v>
      </c>
      <c r="E458" s="23">
        <f>SUM(F458:I458)</f>
        <v>0</v>
      </c>
      <c r="F458" s="23">
        <v>0</v>
      </c>
      <c r="G458" s="23">
        <v>0</v>
      </c>
      <c r="H458" s="21">
        <v>0</v>
      </c>
      <c r="I458" s="21">
        <v>0</v>
      </c>
      <c r="J458" s="93"/>
      <c r="K458" s="94"/>
    </row>
    <row r="459" spans="1:11" ht="12.75" customHeight="1" outlineLevel="2">
      <c r="A459" s="36"/>
      <c r="B459" s="91"/>
      <c r="C459" s="68"/>
      <c r="D459" s="24">
        <v>2019</v>
      </c>
      <c r="E459" s="23">
        <f>SUM(F459:I459)</f>
        <v>0</v>
      </c>
      <c r="F459" s="23">
        <v>0</v>
      </c>
      <c r="G459" s="23">
        <v>0</v>
      </c>
      <c r="H459" s="21">
        <v>0</v>
      </c>
      <c r="I459" s="21">
        <v>0</v>
      </c>
      <c r="J459" s="93"/>
      <c r="K459" s="94"/>
    </row>
    <row r="460" spans="1:11" ht="12.75" customHeight="1" outlineLevel="2">
      <c r="A460" s="36"/>
      <c r="B460" s="91"/>
      <c r="C460" s="68"/>
      <c r="D460" s="24">
        <v>2020</v>
      </c>
      <c r="E460" s="23">
        <f>SUM(F460:I460)</f>
        <v>0</v>
      </c>
      <c r="F460" s="23">
        <v>0</v>
      </c>
      <c r="G460" s="23">
        <v>0</v>
      </c>
      <c r="H460" s="21">
        <v>0</v>
      </c>
      <c r="I460" s="21">
        <v>0</v>
      </c>
      <c r="J460" s="93"/>
      <c r="K460" s="94"/>
    </row>
    <row r="461" spans="1:11" ht="12.75" customHeight="1" outlineLevel="2">
      <c r="A461" s="36" t="s">
        <v>481</v>
      </c>
      <c r="B461" s="65" t="s">
        <v>419</v>
      </c>
      <c r="C461" s="36" t="s">
        <v>268</v>
      </c>
      <c r="D461" s="24" t="s">
        <v>32</v>
      </c>
      <c r="E461" s="21">
        <v>0</v>
      </c>
      <c r="F461" s="21">
        <v>0</v>
      </c>
      <c r="G461" s="21">
        <f>SUM(G462:G464)</f>
        <v>0</v>
      </c>
      <c r="H461" s="21">
        <f>SUM(H462:H464)</f>
        <v>0</v>
      </c>
      <c r="I461" s="21">
        <f>SUM(I462:I464)</f>
        <v>0</v>
      </c>
      <c r="J461" s="37" t="s">
        <v>420</v>
      </c>
      <c r="K461" s="48" t="s">
        <v>102</v>
      </c>
    </row>
    <row r="462" spans="1:11" ht="12.75" customHeight="1" outlineLevel="2">
      <c r="A462" s="36"/>
      <c r="B462" s="65"/>
      <c r="C462" s="36"/>
      <c r="D462" s="24">
        <v>2018</v>
      </c>
      <c r="E462" s="21">
        <v>0</v>
      </c>
      <c r="F462" s="21">
        <v>0</v>
      </c>
      <c r="G462" s="21">
        <v>0</v>
      </c>
      <c r="H462" s="21">
        <v>0</v>
      </c>
      <c r="I462" s="21">
        <v>0</v>
      </c>
      <c r="J462" s="37"/>
      <c r="K462" s="48"/>
    </row>
    <row r="463" spans="1:11" ht="12.75" customHeight="1" outlineLevel="2">
      <c r="A463" s="36"/>
      <c r="B463" s="65"/>
      <c r="C463" s="36"/>
      <c r="D463" s="24">
        <v>2019</v>
      </c>
      <c r="E463" s="21">
        <v>0</v>
      </c>
      <c r="F463" s="21">
        <v>0</v>
      </c>
      <c r="G463" s="21">
        <v>0</v>
      </c>
      <c r="H463" s="21">
        <v>0</v>
      </c>
      <c r="I463" s="21">
        <v>0</v>
      </c>
      <c r="J463" s="37"/>
      <c r="K463" s="48"/>
    </row>
    <row r="464" spans="1:11" ht="12.75" customHeight="1" outlineLevel="2">
      <c r="A464" s="36"/>
      <c r="B464" s="65"/>
      <c r="C464" s="36"/>
      <c r="D464" s="24">
        <v>2020</v>
      </c>
      <c r="E464" s="21">
        <v>0</v>
      </c>
      <c r="F464" s="21">
        <v>0</v>
      </c>
      <c r="G464" s="21">
        <v>0</v>
      </c>
      <c r="H464" s="21">
        <v>0</v>
      </c>
      <c r="I464" s="21">
        <v>0</v>
      </c>
      <c r="J464" s="37"/>
      <c r="K464" s="48"/>
    </row>
    <row r="465" spans="1:11" ht="12.75" customHeight="1" outlineLevel="2">
      <c r="A465" s="36" t="s">
        <v>482</v>
      </c>
      <c r="B465" s="90" t="s">
        <v>421</v>
      </c>
      <c r="C465" s="36" t="s">
        <v>268</v>
      </c>
      <c r="D465" s="24" t="s">
        <v>32</v>
      </c>
      <c r="E465" s="23">
        <f>SUM(E466:E468)</f>
        <v>0</v>
      </c>
      <c r="F465" s="23">
        <f>SUM(F466:F468)</f>
        <v>0</v>
      </c>
      <c r="G465" s="23">
        <f>SUM(G466:G468)</f>
        <v>0</v>
      </c>
      <c r="H465" s="21">
        <f>SUM(H466:H468)</f>
        <v>0</v>
      </c>
      <c r="I465" s="21">
        <f>SUM(I466:I468)</f>
        <v>0</v>
      </c>
      <c r="J465" s="93" t="s">
        <v>422</v>
      </c>
      <c r="K465" s="94" t="s">
        <v>102</v>
      </c>
    </row>
    <row r="466" spans="1:11" ht="12.75" customHeight="1" outlineLevel="2">
      <c r="A466" s="36"/>
      <c r="B466" s="91"/>
      <c r="C466" s="36"/>
      <c r="D466" s="24">
        <v>2018</v>
      </c>
      <c r="E466" s="23">
        <f>SUM(F466:I466)</f>
        <v>0</v>
      </c>
      <c r="F466" s="23">
        <v>0</v>
      </c>
      <c r="G466" s="23">
        <v>0</v>
      </c>
      <c r="H466" s="21">
        <v>0</v>
      </c>
      <c r="I466" s="21">
        <v>0</v>
      </c>
      <c r="J466" s="93"/>
      <c r="K466" s="94"/>
    </row>
    <row r="467" spans="1:11" ht="12.75" customHeight="1" outlineLevel="2">
      <c r="A467" s="36"/>
      <c r="B467" s="91"/>
      <c r="C467" s="36"/>
      <c r="D467" s="24">
        <v>2019</v>
      </c>
      <c r="E467" s="23">
        <f>SUM(F467:I467)</f>
        <v>0</v>
      </c>
      <c r="F467" s="23">
        <v>0</v>
      </c>
      <c r="G467" s="23">
        <v>0</v>
      </c>
      <c r="H467" s="21">
        <v>0</v>
      </c>
      <c r="I467" s="21">
        <v>0</v>
      </c>
      <c r="J467" s="93"/>
      <c r="K467" s="94"/>
    </row>
    <row r="468" spans="1:11" ht="66.75" customHeight="1" outlineLevel="2">
      <c r="A468" s="36"/>
      <c r="B468" s="91"/>
      <c r="C468" s="36"/>
      <c r="D468" s="24">
        <v>2020</v>
      </c>
      <c r="E468" s="23">
        <f>SUM(F468:I468)</f>
        <v>0</v>
      </c>
      <c r="F468" s="23">
        <v>0</v>
      </c>
      <c r="G468" s="23">
        <v>0</v>
      </c>
      <c r="H468" s="21">
        <v>0</v>
      </c>
      <c r="I468" s="21">
        <v>0</v>
      </c>
      <c r="J468" s="93"/>
      <c r="K468" s="94"/>
    </row>
    <row r="469" spans="1:11" ht="12.75" customHeight="1" outlineLevel="2">
      <c r="A469" s="36" t="s">
        <v>633</v>
      </c>
      <c r="B469" s="90" t="s">
        <v>423</v>
      </c>
      <c r="C469" s="36" t="s">
        <v>268</v>
      </c>
      <c r="D469" s="24" t="s">
        <v>32</v>
      </c>
      <c r="E469" s="23">
        <f>SUM(E470:E472)</f>
        <v>0</v>
      </c>
      <c r="F469" s="23">
        <f>SUM(F470:F472)</f>
        <v>0</v>
      </c>
      <c r="G469" s="23">
        <f>SUM(G470:G472)</f>
        <v>0</v>
      </c>
      <c r="H469" s="21">
        <f>SUM(H470:H472)</f>
        <v>0</v>
      </c>
      <c r="I469" s="21">
        <f>SUM(I470:I472)</f>
        <v>0</v>
      </c>
      <c r="J469" s="93" t="s">
        <v>424</v>
      </c>
      <c r="K469" s="94" t="s">
        <v>102</v>
      </c>
    </row>
    <row r="470" spans="1:11" ht="12.75" customHeight="1" outlineLevel="2">
      <c r="A470" s="36"/>
      <c r="B470" s="91"/>
      <c r="C470" s="36"/>
      <c r="D470" s="24">
        <v>2018</v>
      </c>
      <c r="E470" s="23">
        <f>SUM(F470:I470)</f>
        <v>0</v>
      </c>
      <c r="F470" s="23">
        <v>0</v>
      </c>
      <c r="G470" s="23">
        <v>0</v>
      </c>
      <c r="H470" s="21">
        <v>0</v>
      </c>
      <c r="I470" s="21">
        <v>0</v>
      </c>
      <c r="J470" s="93"/>
      <c r="K470" s="94"/>
    </row>
    <row r="471" spans="1:11" ht="12.75" customHeight="1" outlineLevel="2">
      <c r="A471" s="36"/>
      <c r="B471" s="91"/>
      <c r="C471" s="36"/>
      <c r="D471" s="24">
        <v>2019</v>
      </c>
      <c r="E471" s="23">
        <f>SUM(F471:I471)</f>
        <v>0</v>
      </c>
      <c r="F471" s="23">
        <v>0</v>
      </c>
      <c r="G471" s="23">
        <v>0</v>
      </c>
      <c r="H471" s="21">
        <v>0</v>
      </c>
      <c r="I471" s="21">
        <v>0</v>
      </c>
      <c r="J471" s="93"/>
      <c r="K471" s="94"/>
    </row>
    <row r="472" spans="1:11" ht="91.5" customHeight="1" outlineLevel="2">
      <c r="A472" s="36"/>
      <c r="B472" s="91"/>
      <c r="C472" s="36"/>
      <c r="D472" s="24">
        <v>2020</v>
      </c>
      <c r="E472" s="23">
        <f>SUM(F472:I472)</f>
        <v>0</v>
      </c>
      <c r="F472" s="23">
        <v>0</v>
      </c>
      <c r="G472" s="23">
        <v>0</v>
      </c>
      <c r="H472" s="21">
        <v>0</v>
      </c>
      <c r="I472" s="21">
        <v>0</v>
      </c>
      <c r="J472" s="93"/>
      <c r="K472" s="94"/>
    </row>
    <row r="473" spans="1:11" ht="13.5" customHeight="1" outlineLevel="1">
      <c r="A473" s="36" t="s">
        <v>5</v>
      </c>
      <c r="B473" s="65" t="s">
        <v>250</v>
      </c>
      <c r="C473" s="36" t="s">
        <v>113</v>
      </c>
      <c r="D473" s="24" t="s">
        <v>32</v>
      </c>
      <c r="E473" s="21">
        <f>F473+G473+H473+I473</f>
        <v>2010.8000000000002</v>
      </c>
      <c r="F473" s="21">
        <f>SUM(F474:F476)</f>
        <v>2010.8000000000002</v>
      </c>
      <c r="G473" s="21">
        <f>SUM(G474:G476)</f>
        <v>0</v>
      </c>
      <c r="H473" s="21">
        <f>SUM(H474:H476)</f>
        <v>0</v>
      </c>
      <c r="I473" s="21">
        <f>SUM(I474:I476)</f>
        <v>0</v>
      </c>
      <c r="J473" s="65" t="s">
        <v>230</v>
      </c>
      <c r="K473" s="29" t="s">
        <v>602</v>
      </c>
    </row>
    <row r="474" spans="1:11" ht="13.5" customHeight="1" outlineLevel="1">
      <c r="A474" s="36"/>
      <c r="B474" s="65"/>
      <c r="C474" s="36"/>
      <c r="D474" s="24">
        <v>2018</v>
      </c>
      <c r="E474" s="21">
        <f>F474+G474+H474+I474</f>
        <v>1200.4000000000001</v>
      </c>
      <c r="F474" s="21">
        <f>F478+F482+F486+F490+F494+F498</f>
        <v>1200.4000000000001</v>
      </c>
      <c r="G474" s="21">
        <f t="shared" ref="G474:I476" si="51">G479+G483+G487+G491+G495+G499</f>
        <v>0</v>
      </c>
      <c r="H474" s="21">
        <f t="shared" si="51"/>
        <v>0</v>
      </c>
      <c r="I474" s="21">
        <f t="shared" si="51"/>
        <v>0</v>
      </c>
      <c r="J474" s="65"/>
      <c r="K474" s="29"/>
    </row>
    <row r="475" spans="1:11" ht="13.5" customHeight="1" outlineLevel="1">
      <c r="A475" s="36"/>
      <c r="B475" s="65"/>
      <c r="C475" s="36"/>
      <c r="D475" s="24">
        <v>2019</v>
      </c>
      <c r="E475" s="21">
        <f>F475+G475+H475+I475</f>
        <v>0</v>
      </c>
      <c r="F475" s="21">
        <f>F479+F483+F487+F491+F495+F499</f>
        <v>0</v>
      </c>
      <c r="G475" s="21">
        <f t="shared" si="51"/>
        <v>0</v>
      </c>
      <c r="H475" s="21">
        <f t="shared" si="51"/>
        <v>0</v>
      </c>
      <c r="I475" s="21">
        <f t="shared" si="51"/>
        <v>0</v>
      </c>
      <c r="J475" s="65"/>
      <c r="K475" s="29"/>
    </row>
    <row r="476" spans="1:11" ht="13.5" customHeight="1" outlineLevel="1">
      <c r="A476" s="36"/>
      <c r="B476" s="65"/>
      <c r="C476" s="36"/>
      <c r="D476" s="24">
        <v>2020</v>
      </c>
      <c r="E476" s="21">
        <f>F476+G476+H476+I476</f>
        <v>810.4</v>
      </c>
      <c r="F476" s="21">
        <f>F480+F484+F488+F492+F496+F500</f>
        <v>810.4</v>
      </c>
      <c r="G476" s="21">
        <f t="shared" si="51"/>
        <v>0</v>
      </c>
      <c r="H476" s="21">
        <f t="shared" si="51"/>
        <v>0</v>
      </c>
      <c r="I476" s="21">
        <f t="shared" si="51"/>
        <v>0</v>
      </c>
      <c r="J476" s="65"/>
      <c r="K476" s="29"/>
    </row>
    <row r="477" spans="1:11" ht="15" customHeight="1" outlineLevel="2">
      <c r="A477" s="36" t="s">
        <v>260</v>
      </c>
      <c r="B477" s="101" t="s">
        <v>547</v>
      </c>
      <c r="C477" s="36" t="s">
        <v>543</v>
      </c>
      <c r="D477" s="24" t="s">
        <v>32</v>
      </c>
      <c r="E477" s="3">
        <f>SUM(E478:E480)</f>
        <v>1710.8</v>
      </c>
      <c r="F477" s="3">
        <f>SUM(F478:F480)</f>
        <v>1710.8</v>
      </c>
      <c r="G477" s="3">
        <f>SUM(G478:G480)</f>
        <v>0</v>
      </c>
      <c r="H477" s="3">
        <f>SUM(H478:H480)</f>
        <v>0</v>
      </c>
      <c r="I477" s="3">
        <f>SUM(I478:I480)</f>
        <v>0</v>
      </c>
      <c r="J477" s="37" t="s">
        <v>248</v>
      </c>
      <c r="K477" s="29" t="s">
        <v>602</v>
      </c>
    </row>
    <row r="478" spans="1:11" ht="13.5" customHeight="1" outlineLevel="2">
      <c r="A478" s="36"/>
      <c r="B478" s="101"/>
      <c r="C478" s="48"/>
      <c r="D478" s="24">
        <v>2018</v>
      </c>
      <c r="E478" s="21">
        <f>SUM(F478:I478)</f>
        <v>900.4</v>
      </c>
      <c r="F478" s="21">
        <v>900.4</v>
      </c>
      <c r="G478" s="21">
        <v>0</v>
      </c>
      <c r="H478" s="21">
        <v>0</v>
      </c>
      <c r="I478" s="21">
        <v>0</v>
      </c>
      <c r="J478" s="37"/>
      <c r="K478" s="29"/>
    </row>
    <row r="479" spans="1:11" ht="13.5" customHeight="1" outlineLevel="2">
      <c r="A479" s="36"/>
      <c r="B479" s="101"/>
      <c r="C479" s="48"/>
      <c r="D479" s="24">
        <v>2019</v>
      </c>
      <c r="E479" s="23">
        <v>0</v>
      </c>
      <c r="F479" s="23">
        <v>0</v>
      </c>
      <c r="G479" s="23">
        <v>0</v>
      </c>
      <c r="H479" s="21">
        <v>0</v>
      </c>
      <c r="I479" s="21">
        <v>0</v>
      </c>
      <c r="J479" s="37"/>
      <c r="K479" s="29"/>
    </row>
    <row r="480" spans="1:11" ht="13.5" customHeight="1" outlineLevel="2">
      <c r="A480" s="36"/>
      <c r="B480" s="101"/>
      <c r="C480" s="48"/>
      <c r="D480" s="24">
        <v>2020</v>
      </c>
      <c r="E480" s="23">
        <f>SUM(F480:I480)</f>
        <v>810.4</v>
      </c>
      <c r="F480" s="23">
        <v>810.4</v>
      </c>
      <c r="G480" s="23">
        <v>0</v>
      </c>
      <c r="H480" s="21">
        <v>0</v>
      </c>
      <c r="I480" s="21">
        <v>0</v>
      </c>
      <c r="J480" s="37"/>
      <c r="K480" s="29"/>
    </row>
    <row r="481" spans="1:11" ht="13.5" customHeight="1" outlineLevel="2">
      <c r="A481" s="36" t="s">
        <v>259</v>
      </c>
      <c r="B481" s="101" t="s">
        <v>246</v>
      </c>
      <c r="C481" s="36" t="s">
        <v>476</v>
      </c>
      <c r="D481" s="24" t="s">
        <v>32</v>
      </c>
      <c r="E481" s="3">
        <f>SUM(E482:E484)</f>
        <v>0</v>
      </c>
      <c r="F481" s="3">
        <f>SUM(F482:F484)</f>
        <v>0</v>
      </c>
      <c r="G481" s="3">
        <f>SUM(G482:G484)</f>
        <v>0</v>
      </c>
      <c r="H481" s="3">
        <f>SUM(H482:H484)</f>
        <v>0</v>
      </c>
      <c r="I481" s="3">
        <f>SUM(I482:I484)</f>
        <v>0</v>
      </c>
      <c r="J481" s="37" t="s">
        <v>387</v>
      </c>
      <c r="K481" s="29" t="s">
        <v>602</v>
      </c>
    </row>
    <row r="482" spans="1:11" ht="13.5" customHeight="1" outlineLevel="2">
      <c r="A482" s="36"/>
      <c r="B482" s="101"/>
      <c r="C482" s="36"/>
      <c r="D482" s="24">
        <v>2018</v>
      </c>
      <c r="E482" s="21">
        <f>SUM(F482:I482)</f>
        <v>0</v>
      </c>
      <c r="F482" s="21">
        <v>0</v>
      </c>
      <c r="G482" s="21">
        <v>0</v>
      </c>
      <c r="H482" s="21">
        <v>0</v>
      </c>
      <c r="I482" s="21">
        <v>0</v>
      </c>
      <c r="J482" s="37"/>
      <c r="K482" s="29"/>
    </row>
    <row r="483" spans="1:11" ht="13.5" customHeight="1" outlineLevel="2">
      <c r="A483" s="36"/>
      <c r="B483" s="101"/>
      <c r="C483" s="36"/>
      <c r="D483" s="24">
        <v>2019</v>
      </c>
      <c r="E483" s="21">
        <f>SUM(F483:I483)</f>
        <v>0</v>
      </c>
      <c r="F483" s="23">
        <v>0</v>
      </c>
      <c r="G483" s="23">
        <v>0</v>
      </c>
      <c r="H483" s="23">
        <v>0</v>
      </c>
      <c r="I483" s="23">
        <v>0</v>
      </c>
      <c r="J483" s="37"/>
      <c r="K483" s="29"/>
    </row>
    <row r="484" spans="1:11" ht="42" customHeight="1" outlineLevel="2">
      <c r="A484" s="36"/>
      <c r="B484" s="101"/>
      <c r="C484" s="36"/>
      <c r="D484" s="24">
        <v>2020</v>
      </c>
      <c r="E484" s="21">
        <f>SUM(F484:I484)</f>
        <v>0</v>
      </c>
      <c r="F484" s="23">
        <v>0</v>
      </c>
      <c r="G484" s="23">
        <v>0</v>
      </c>
      <c r="H484" s="23">
        <v>0</v>
      </c>
      <c r="I484" s="23">
        <v>0</v>
      </c>
      <c r="J484" s="37"/>
      <c r="K484" s="29"/>
    </row>
    <row r="485" spans="1:11" ht="15" customHeight="1" outlineLevel="2">
      <c r="A485" s="36" t="s">
        <v>258</v>
      </c>
      <c r="B485" s="101" t="s">
        <v>244</v>
      </c>
      <c r="C485" s="36" t="s">
        <v>476</v>
      </c>
      <c r="D485" s="24" t="s">
        <v>32</v>
      </c>
      <c r="E485" s="3">
        <f>SUM(E486:E488)</f>
        <v>0</v>
      </c>
      <c r="F485" s="3">
        <f>SUM(F486:F488)</f>
        <v>0</v>
      </c>
      <c r="G485" s="3">
        <f>SUM(G486:G488)</f>
        <v>0</v>
      </c>
      <c r="H485" s="3">
        <f>SUM(H486:H488)</f>
        <v>0</v>
      </c>
      <c r="I485" s="3">
        <f>SUM(I486:I488)</f>
        <v>0</v>
      </c>
      <c r="J485" s="37" t="s">
        <v>411</v>
      </c>
      <c r="K485" s="29" t="s">
        <v>602</v>
      </c>
    </row>
    <row r="486" spans="1:11" ht="13.5" customHeight="1" outlineLevel="2">
      <c r="A486" s="36"/>
      <c r="B486" s="101"/>
      <c r="C486" s="36"/>
      <c r="D486" s="24">
        <v>2018</v>
      </c>
      <c r="E486" s="21">
        <f>SUM(F486:I486)</f>
        <v>0</v>
      </c>
      <c r="F486" s="21">
        <v>0</v>
      </c>
      <c r="G486" s="21">
        <v>0</v>
      </c>
      <c r="H486" s="21">
        <v>0</v>
      </c>
      <c r="I486" s="21">
        <v>0</v>
      </c>
      <c r="J486" s="37"/>
      <c r="K486" s="29"/>
    </row>
    <row r="487" spans="1:11" ht="13.5" customHeight="1" outlineLevel="2">
      <c r="A487" s="36"/>
      <c r="B487" s="101"/>
      <c r="C487" s="36"/>
      <c r="D487" s="24">
        <v>2019</v>
      </c>
      <c r="E487" s="23">
        <f>SUM(F487:I487)</f>
        <v>0</v>
      </c>
      <c r="F487" s="21">
        <v>0</v>
      </c>
      <c r="G487" s="23">
        <v>0</v>
      </c>
      <c r="H487" s="21">
        <v>0</v>
      </c>
      <c r="I487" s="21">
        <v>0</v>
      </c>
      <c r="J487" s="37"/>
      <c r="K487" s="29"/>
    </row>
    <row r="488" spans="1:11" ht="13.5" customHeight="1" outlineLevel="2">
      <c r="A488" s="36"/>
      <c r="B488" s="101"/>
      <c r="C488" s="36"/>
      <c r="D488" s="24">
        <v>2020</v>
      </c>
      <c r="E488" s="23">
        <f>SUM(F488:I488)</f>
        <v>0</v>
      </c>
      <c r="F488" s="21">
        <v>0</v>
      </c>
      <c r="G488" s="23">
        <v>0</v>
      </c>
      <c r="H488" s="21">
        <v>0</v>
      </c>
      <c r="I488" s="21">
        <v>0</v>
      </c>
      <c r="J488" s="37"/>
      <c r="K488" s="29"/>
    </row>
    <row r="489" spans="1:11" ht="13.5" customHeight="1" outlineLevel="2">
      <c r="A489" s="36" t="s">
        <v>256</v>
      </c>
      <c r="B489" s="65" t="s">
        <v>243</v>
      </c>
      <c r="C489" s="36" t="s">
        <v>476</v>
      </c>
      <c r="D489" s="24" t="s">
        <v>32</v>
      </c>
      <c r="E489" s="3">
        <f>SUM(E490:E492)</f>
        <v>0</v>
      </c>
      <c r="F489" s="3">
        <f>SUM(F490:F492)</f>
        <v>0</v>
      </c>
      <c r="G489" s="3">
        <f>SUM(G490:G492)</f>
        <v>0</v>
      </c>
      <c r="H489" s="3">
        <f>SUM(H490:H492)</f>
        <v>0</v>
      </c>
      <c r="I489" s="3">
        <f>SUM(I490:I492)</f>
        <v>0</v>
      </c>
      <c r="J489" s="37" t="s">
        <v>438</v>
      </c>
      <c r="K489" s="29" t="s">
        <v>602</v>
      </c>
    </row>
    <row r="490" spans="1:11" ht="13.5" customHeight="1" outlineLevel="2">
      <c r="A490" s="36"/>
      <c r="B490" s="65"/>
      <c r="C490" s="36"/>
      <c r="D490" s="24">
        <v>2018</v>
      </c>
      <c r="E490" s="21">
        <f>SUM(F490:I490)</f>
        <v>0</v>
      </c>
      <c r="F490" s="21">
        <v>0</v>
      </c>
      <c r="G490" s="21">
        <v>0</v>
      </c>
      <c r="H490" s="21">
        <v>0</v>
      </c>
      <c r="I490" s="21">
        <v>0</v>
      </c>
      <c r="J490" s="37"/>
      <c r="K490" s="29"/>
    </row>
    <row r="491" spans="1:11" ht="13.5" customHeight="1" outlineLevel="2">
      <c r="A491" s="36"/>
      <c r="B491" s="65"/>
      <c r="C491" s="36"/>
      <c r="D491" s="24">
        <v>2019</v>
      </c>
      <c r="E491" s="23">
        <f>SUM(F491:I491)</f>
        <v>0</v>
      </c>
      <c r="F491" s="21">
        <v>0</v>
      </c>
      <c r="G491" s="23">
        <v>0</v>
      </c>
      <c r="H491" s="21">
        <v>0</v>
      </c>
      <c r="I491" s="21">
        <v>0</v>
      </c>
      <c r="J491" s="37"/>
      <c r="K491" s="29"/>
    </row>
    <row r="492" spans="1:11" ht="13.5" customHeight="1" outlineLevel="2">
      <c r="A492" s="36"/>
      <c r="B492" s="65"/>
      <c r="C492" s="36"/>
      <c r="D492" s="24">
        <v>2020</v>
      </c>
      <c r="E492" s="23">
        <f>SUM(F492:I492)</f>
        <v>0</v>
      </c>
      <c r="F492" s="21">
        <v>0</v>
      </c>
      <c r="G492" s="23">
        <v>0</v>
      </c>
      <c r="H492" s="21">
        <v>0</v>
      </c>
      <c r="I492" s="21">
        <v>0</v>
      </c>
      <c r="J492" s="37"/>
      <c r="K492" s="29"/>
    </row>
    <row r="493" spans="1:11" ht="13.5" customHeight="1" outlineLevel="2">
      <c r="A493" s="36" t="s">
        <v>255</v>
      </c>
      <c r="B493" s="65" t="s">
        <v>408</v>
      </c>
      <c r="C493" s="36" t="s">
        <v>113</v>
      </c>
      <c r="D493" s="24" t="s">
        <v>32</v>
      </c>
      <c r="E493" s="3">
        <f>SUM(E494:E496)</f>
        <v>300</v>
      </c>
      <c r="F493" s="3">
        <f>SUM(F494:F496)</f>
        <v>300</v>
      </c>
      <c r="G493" s="3">
        <f>SUM(G494:G494)</f>
        <v>0</v>
      </c>
      <c r="H493" s="3">
        <f>SUM(H494:H494)</f>
        <v>0</v>
      </c>
      <c r="I493" s="3">
        <f>SUM(I494:I494)</f>
        <v>0</v>
      </c>
      <c r="J493" s="37" t="s">
        <v>409</v>
      </c>
      <c r="K493" s="29" t="s">
        <v>602</v>
      </c>
    </row>
    <row r="494" spans="1:11" ht="13.5" customHeight="1" outlineLevel="2">
      <c r="A494" s="36"/>
      <c r="B494" s="65"/>
      <c r="C494" s="36"/>
      <c r="D494" s="24">
        <v>2018</v>
      </c>
      <c r="E494" s="21">
        <f>SUM(F494:I494)</f>
        <v>300</v>
      </c>
      <c r="F494" s="21">
        <v>300</v>
      </c>
      <c r="G494" s="21">
        <v>0</v>
      </c>
      <c r="H494" s="21">
        <v>0</v>
      </c>
      <c r="I494" s="21">
        <v>0</v>
      </c>
      <c r="J494" s="37"/>
      <c r="K494" s="29"/>
    </row>
    <row r="495" spans="1:11" ht="13.5" customHeight="1" outlineLevel="2">
      <c r="A495" s="36"/>
      <c r="B495" s="65"/>
      <c r="C495" s="36"/>
      <c r="D495" s="24">
        <v>2019</v>
      </c>
      <c r="E495" s="23">
        <f>SUM(F495:I495)</f>
        <v>0</v>
      </c>
      <c r="F495" s="21">
        <v>0</v>
      </c>
      <c r="G495" s="23">
        <v>0</v>
      </c>
      <c r="H495" s="21">
        <v>0</v>
      </c>
      <c r="I495" s="21">
        <v>0</v>
      </c>
      <c r="J495" s="37"/>
      <c r="K495" s="29"/>
    </row>
    <row r="496" spans="1:11" ht="54" customHeight="1" outlineLevel="2">
      <c r="A496" s="36"/>
      <c r="B496" s="65"/>
      <c r="C496" s="36"/>
      <c r="D496" s="24">
        <v>2020</v>
      </c>
      <c r="E496" s="23">
        <f>SUM(F496:I496)</f>
        <v>0</v>
      </c>
      <c r="F496" s="21">
        <v>0</v>
      </c>
      <c r="G496" s="23">
        <v>0</v>
      </c>
      <c r="H496" s="21">
        <v>0</v>
      </c>
      <c r="I496" s="21">
        <v>0</v>
      </c>
      <c r="J496" s="37"/>
      <c r="K496" s="29"/>
    </row>
    <row r="497" spans="1:11" ht="13.5" customHeight="1" outlineLevel="2">
      <c r="A497" s="36" t="s">
        <v>254</v>
      </c>
      <c r="B497" s="65" t="s">
        <v>242</v>
      </c>
      <c r="C497" s="36" t="s">
        <v>113</v>
      </c>
      <c r="D497" s="24" t="s">
        <v>32</v>
      </c>
      <c r="E497" s="3">
        <f>SUM(E498:E500)</f>
        <v>0</v>
      </c>
      <c r="F497" s="3">
        <f>SUM(F498:F500)</f>
        <v>0</v>
      </c>
      <c r="G497" s="3">
        <f>SUM(G498:G500)</f>
        <v>0</v>
      </c>
      <c r="H497" s="3">
        <f>SUM(H498:H500)</f>
        <v>0</v>
      </c>
      <c r="I497" s="3">
        <f>SUM(I498:I500)</f>
        <v>0</v>
      </c>
      <c r="J497" s="37" t="s">
        <v>233</v>
      </c>
      <c r="K497" s="29" t="s">
        <v>602</v>
      </c>
    </row>
    <row r="498" spans="1:11" ht="15" customHeight="1" outlineLevel="2">
      <c r="A498" s="36"/>
      <c r="B498" s="65"/>
      <c r="C498" s="36"/>
      <c r="D498" s="24">
        <v>2018</v>
      </c>
      <c r="E498" s="21">
        <f>SUM(F498:I498)</f>
        <v>0</v>
      </c>
      <c r="F498" s="21">
        <v>0</v>
      </c>
      <c r="G498" s="21">
        <v>0</v>
      </c>
      <c r="H498" s="21">
        <v>0</v>
      </c>
      <c r="I498" s="21">
        <v>0</v>
      </c>
      <c r="J498" s="37"/>
      <c r="K498" s="29"/>
    </row>
    <row r="499" spans="1:11" ht="14.25" customHeight="1" outlineLevel="2">
      <c r="A499" s="36"/>
      <c r="B499" s="65"/>
      <c r="C499" s="36"/>
      <c r="D499" s="24">
        <v>2019</v>
      </c>
      <c r="E499" s="21">
        <f>SUM(F499:I499)</f>
        <v>0</v>
      </c>
      <c r="F499" s="21">
        <v>0</v>
      </c>
      <c r="G499" s="21">
        <v>0</v>
      </c>
      <c r="H499" s="21">
        <v>0</v>
      </c>
      <c r="I499" s="21">
        <v>0</v>
      </c>
      <c r="J499" s="37"/>
      <c r="K499" s="29"/>
    </row>
    <row r="500" spans="1:11" ht="14.25" customHeight="1" outlineLevel="2">
      <c r="A500" s="36"/>
      <c r="B500" s="65"/>
      <c r="C500" s="36"/>
      <c r="D500" s="24">
        <v>2020</v>
      </c>
      <c r="E500" s="21">
        <f>SUM(F500:I500)</f>
        <v>0</v>
      </c>
      <c r="F500" s="21">
        <v>0</v>
      </c>
      <c r="G500" s="21">
        <v>0</v>
      </c>
      <c r="H500" s="21">
        <v>0</v>
      </c>
      <c r="I500" s="21">
        <v>0</v>
      </c>
      <c r="J500" s="37"/>
      <c r="K500" s="29"/>
    </row>
    <row r="501" spans="1:11" ht="12.75" customHeight="1" outlineLevel="1">
      <c r="A501" s="36" t="s">
        <v>17</v>
      </c>
      <c r="B501" s="65" t="s">
        <v>241</v>
      </c>
      <c r="C501" s="36" t="s">
        <v>113</v>
      </c>
      <c r="D501" s="24" t="s">
        <v>32</v>
      </c>
      <c r="E501" s="21">
        <f>SUM(E502:E504)</f>
        <v>17400</v>
      </c>
      <c r="F501" s="21">
        <f>SUM(F502:F504)</f>
        <v>17400</v>
      </c>
      <c r="G501" s="21">
        <f>SUM(G502:G504)</f>
        <v>0</v>
      </c>
      <c r="H501" s="21">
        <f>SUM(H502:H504)</f>
        <v>0</v>
      </c>
      <c r="I501" s="21">
        <f>SUM(I502:I504)</f>
        <v>0</v>
      </c>
      <c r="J501" s="65" t="s">
        <v>230</v>
      </c>
      <c r="K501" s="29" t="s">
        <v>602</v>
      </c>
    </row>
    <row r="502" spans="1:11" ht="12.75" customHeight="1" outlineLevel="1">
      <c r="A502" s="36"/>
      <c r="B502" s="65"/>
      <c r="C502" s="36"/>
      <c r="D502" s="24">
        <v>2018</v>
      </c>
      <c r="E502" s="21">
        <f t="shared" ref="E502:I504" si="52">E506+E510+E514</f>
        <v>3200</v>
      </c>
      <c r="F502" s="21">
        <f t="shared" si="52"/>
        <v>3200</v>
      </c>
      <c r="G502" s="21">
        <f t="shared" si="52"/>
        <v>0</v>
      </c>
      <c r="H502" s="21">
        <f t="shared" si="52"/>
        <v>0</v>
      </c>
      <c r="I502" s="21">
        <f t="shared" si="52"/>
        <v>0</v>
      </c>
      <c r="J502" s="65"/>
      <c r="K502" s="29"/>
    </row>
    <row r="503" spans="1:11" ht="12.75" customHeight="1" outlineLevel="1">
      <c r="A503" s="36"/>
      <c r="B503" s="65"/>
      <c r="C503" s="36"/>
      <c r="D503" s="24">
        <v>2019</v>
      </c>
      <c r="E503" s="21">
        <f t="shared" si="52"/>
        <v>4200</v>
      </c>
      <c r="F503" s="21">
        <f t="shared" si="52"/>
        <v>4200</v>
      </c>
      <c r="G503" s="21">
        <f t="shared" si="52"/>
        <v>0</v>
      </c>
      <c r="H503" s="21">
        <f t="shared" si="52"/>
        <v>0</v>
      </c>
      <c r="I503" s="21">
        <f t="shared" si="52"/>
        <v>0</v>
      </c>
      <c r="J503" s="65"/>
      <c r="K503" s="29"/>
    </row>
    <row r="504" spans="1:11" ht="12.75" customHeight="1" outlineLevel="1">
      <c r="A504" s="36"/>
      <c r="B504" s="65"/>
      <c r="C504" s="36"/>
      <c r="D504" s="24">
        <v>2020</v>
      </c>
      <c r="E504" s="21">
        <f t="shared" si="52"/>
        <v>10000</v>
      </c>
      <c r="F504" s="21">
        <f t="shared" si="52"/>
        <v>10000</v>
      </c>
      <c r="G504" s="21">
        <f t="shared" si="52"/>
        <v>0</v>
      </c>
      <c r="H504" s="21">
        <f t="shared" si="52"/>
        <v>0</v>
      </c>
      <c r="I504" s="21">
        <f t="shared" si="52"/>
        <v>0</v>
      </c>
      <c r="J504" s="65"/>
      <c r="K504" s="29"/>
    </row>
    <row r="505" spans="1:11" ht="13.5" customHeight="1" outlineLevel="2">
      <c r="A505" s="36" t="s">
        <v>249</v>
      </c>
      <c r="B505" s="65" t="s">
        <v>239</v>
      </c>
      <c r="C505" s="36" t="s">
        <v>113</v>
      </c>
      <c r="D505" s="24" t="s">
        <v>32</v>
      </c>
      <c r="E505" s="23">
        <f>SUM(E506:E508)</f>
        <v>17000</v>
      </c>
      <c r="F505" s="23">
        <f>SUM(F506:F508)</f>
        <v>17000</v>
      </c>
      <c r="G505" s="23">
        <f>SUM(G506:G508)</f>
        <v>0</v>
      </c>
      <c r="H505" s="23">
        <f>SUM(H506:H508)</f>
        <v>0</v>
      </c>
      <c r="I505" s="23">
        <f>SUM(I506:I508)</f>
        <v>0</v>
      </c>
      <c r="J505" s="37" t="s">
        <v>564</v>
      </c>
      <c r="K505" s="29" t="s">
        <v>602</v>
      </c>
    </row>
    <row r="506" spans="1:11" ht="13.5" customHeight="1" outlineLevel="2">
      <c r="A506" s="36"/>
      <c r="B506" s="65"/>
      <c r="C506" s="36"/>
      <c r="D506" s="24">
        <v>2018</v>
      </c>
      <c r="E506" s="23">
        <f>F506+G506+H506+I506</f>
        <v>3000</v>
      </c>
      <c r="F506" s="20">
        <v>3000</v>
      </c>
      <c r="G506" s="23">
        <v>0</v>
      </c>
      <c r="H506" s="21">
        <v>0</v>
      </c>
      <c r="I506" s="21">
        <v>0</v>
      </c>
      <c r="J506" s="37"/>
      <c r="K506" s="29"/>
    </row>
    <row r="507" spans="1:11" ht="13.5" customHeight="1" outlineLevel="2">
      <c r="A507" s="36"/>
      <c r="B507" s="65"/>
      <c r="C507" s="36"/>
      <c r="D507" s="24">
        <v>2019</v>
      </c>
      <c r="E507" s="23">
        <f>F507+G507+H507+I507</f>
        <v>4000</v>
      </c>
      <c r="F507" s="23">
        <v>4000</v>
      </c>
      <c r="G507" s="23">
        <v>0</v>
      </c>
      <c r="H507" s="21">
        <v>0</v>
      </c>
      <c r="I507" s="21">
        <v>0</v>
      </c>
      <c r="J507" s="37"/>
      <c r="K507" s="29"/>
    </row>
    <row r="508" spans="1:11" ht="13.5" customHeight="1" outlineLevel="2">
      <c r="A508" s="36"/>
      <c r="B508" s="65"/>
      <c r="C508" s="36"/>
      <c r="D508" s="24">
        <v>2020</v>
      </c>
      <c r="E508" s="23">
        <f>F508+G508+H508+I508</f>
        <v>10000</v>
      </c>
      <c r="F508" s="23">
        <v>10000</v>
      </c>
      <c r="G508" s="23">
        <v>0</v>
      </c>
      <c r="H508" s="21">
        <v>0</v>
      </c>
      <c r="I508" s="21">
        <v>0</v>
      </c>
      <c r="J508" s="37"/>
      <c r="K508" s="29"/>
    </row>
    <row r="509" spans="1:11" ht="13.5" customHeight="1" outlineLevel="2">
      <c r="A509" s="36" t="s">
        <v>247</v>
      </c>
      <c r="B509" s="65" t="s">
        <v>237</v>
      </c>
      <c r="C509" s="36" t="s">
        <v>231</v>
      </c>
      <c r="D509" s="24" t="s">
        <v>32</v>
      </c>
      <c r="E509" s="23">
        <f>SUM(E510:E512)</f>
        <v>400</v>
      </c>
      <c r="F509" s="23">
        <f>SUM(F510:F512)</f>
        <v>400</v>
      </c>
      <c r="G509" s="23">
        <f>SUM(G510:G510)</f>
        <v>0</v>
      </c>
      <c r="H509" s="23">
        <f>SUM(H510:H510)</f>
        <v>0</v>
      </c>
      <c r="I509" s="23">
        <f>SUM(I510:I510)</f>
        <v>0</v>
      </c>
      <c r="J509" s="37" t="s">
        <v>236</v>
      </c>
      <c r="K509" s="29" t="s">
        <v>602</v>
      </c>
    </row>
    <row r="510" spans="1:11" ht="13.5" customHeight="1" outlineLevel="2">
      <c r="A510" s="36"/>
      <c r="B510" s="65"/>
      <c r="C510" s="36"/>
      <c r="D510" s="24">
        <v>2018</v>
      </c>
      <c r="E510" s="23">
        <v>200</v>
      </c>
      <c r="F510" s="23">
        <v>200</v>
      </c>
      <c r="G510" s="23">
        <v>0</v>
      </c>
      <c r="H510" s="21">
        <v>0</v>
      </c>
      <c r="I510" s="21">
        <v>0</v>
      </c>
      <c r="J510" s="37"/>
      <c r="K510" s="29"/>
    </row>
    <row r="511" spans="1:11" ht="13.5" customHeight="1" outlineLevel="2">
      <c r="A511" s="36"/>
      <c r="B511" s="65"/>
      <c r="C511" s="36"/>
      <c r="D511" s="24">
        <v>2019</v>
      </c>
      <c r="E511" s="23">
        <f>SUM(F511:I511)</f>
        <v>200</v>
      </c>
      <c r="F511" s="23">
        <v>200</v>
      </c>
      <c r="G511" s="23">
        <v>0</v>
      </c>
      <c r="H511" s="21">
        <v>0</v>
      </c>
      <c r="I511" s="21">
        <v>0</v>
      </c>
      <c r="J511" s="37"/>
      <c r="K511" s="29"/>
    </row>
    <row r="512" spans="1:11" ht="13.5" customHeight="1" outlineLevel="2">
      <c r="A512" s="36"/>
      <c r="B512" s="65"/>
      <c r="C512" s="36"/>
      <c r="D512" s="24">
        <v>2020</v>
      </c>
      <c r="E512" s="23">
        <f>SUM(F512:I512)</f>
        <v>0</v>
      </c>
      <c r="F512" s="23">
        <v>0</v>
      </c>
      <c r="G512" s="23">
        <v>0</v>
      </c>
      <c r="H512" s="21">
        <v>0</v>
      </c>
      <c r="I512" s="21">
        <v>0</v>
      </c>
      <c r="J512" s="37"/>
      <c r="K512" s="29"/>
    </row>
    <row r="513" spans="1:11" ht="12" customHeight="1" outlineLevel="2">
      <c r="A513" s="36" t="s">
        <v>245</v>
      </c>
      <c r="B513" s="65" t="s">
        <v>234</v>
      </c>
      <c r="C513" s="36" t="s">
        <v>113</v>
      </c>
      <c r="D513" s="24" t="s">
        <v>32</v>
      </c>
      <c r="E513" s="23">
        <v>0</v>
      </c>
      <c r="F513" s="23">
        <v>0</v>
      </c>
      <c r="G513" s="23">
        <v>0</v>
      </c>
      <c r="H513" s="21">
        <v>0</v>
      </c>
      <c r="I513" s="21">
        <v>0</v>
      </c>
      <c r="J513" s="37" t="s">
        <v>233</v>
      </c>
      <c r="K513" s="29" t="s">
        <v>602</v>
      </c>
    </row>
    <row r="514" spans="1:11" ht="12" customHeight="1" outlineLevel="2">
      <c r="A514" s="36"/>
      <c r="B514" s="65"/>
      <c r="C514" s="36"/>
      <c r="D514" s="24">
        <v>2018</v>
      </c>
      <c r="E514" s="23">
        <v>0</v>
      </c>
      <c r="F514" s="23">
        <v>0</v>
      </c>
      <c r="G514" s="23">
        <v>0</v>
      </c>
      <c r="H514" s="23">
        <v>0</v>
      </c>
      <c r="I514" s="23">
        <v>0</v>
      </c>
      <c r="J514" s="37"/>
      <c r="K514" s="29"/>
    </row>
    <row r="515" spans="1:11" ht="12" customHeight="1" outlineLevel="2">
      <c r="A515" s="36"/>
      <c r="B515" s="65"/>
      <c r="C515" s="36"/>
      <c r="D515" s="24">
        <v>2019</v>
      </c>
      <c r="E515" s="23">
        <v>0</v>
      </c>
      <c r="F515" s="23">
        <v>0</v>
      </c>
      <c r="G515" s="23">
        <v>0</v>
      </c>
      <c r="H515" s="23">
        <v>0</v>
      </c>
      <c r="I515" s="23">
        <v>0</v>
      </c>
      <c r="J515" s="37"/>
      <c r="K515" s="29"/>
    </row>
    <row r="516" spans="1:11" ht="12" customHeight="1" outlineLevel="2">
      <c r="A516" s="36"/>
      <c r="B516" s="65"/>
      <c r="C516" s="36"/>
      <c r="D516" s="24">
        <v>2020</v>
      </c>
      <c r="E516" s="23">
        <v>0</v>
      </c>
      <c r="F516" s="23">
        <v>0</v>
      </c>
      <c r="G516" s="23">
        <v>0</v>
      </c>
      <c r="H516" s="23">
        <v>0</v>
      </c>
      <c r="I516" s="23">
        <v>0</v>
      </c>
      <c r="J516" s="37"/>
      <c r="K516" s="29"/>
    </row>
    <row r="517" spans="1:11" ht="15" customHeight="1" outlineLevel="1">
      <c r="A517" s="36" t="s">
        <v>6</v>
      </c>
      <c r="B517" s="65" t="s">
        <v>232</v>
      </c>
      <c r="C517" s="36" t="s">
        <v>113</v>
      </c>
      <c r="D517" s="24" t="s">
        <v>32</v>
      </c>
      <c r="E517" s="21">
        <f>SUM(E518:E520)</f>
        <v>189129.66199999998</v>
      </c>
      <c r="F517" s="21">
        <f>SUM(F518:F520)</f>
        <v>47636.405999999995</v>
      </c>
      <c r="G517" s="21">
        <f>SUM(G518:G520)</f>
        <v>120546.4</v>
      </c>
      <c r="H517" s="21">
        <f>SUM(H518:H520)</f>
        <v>8602.8559999999998</v>
      </c>
      <c r="I517" s="21">
        <f>SUM(I518:I520)</f>
        <v>12344</v>
      </c>
      <c r="J517" s="65" t="s">
        <v>230</v>
      </c>
      <c r="K517" s="94" t="s">
        <v>629</v>
      </c>
    </row>
    <row r="518" spans="1:11" ht="15" customHeight="1" outlineLevel="1">
      <c r="A518" s="36"/>
      <c r="B518" s="65"/>
      <c r="C518" s="36"/>
      <c r="D518" s="24">
        <v>2018</v>
      </c>
      <c r="E518" s="21">
        <f>F518+G518+H518+I518</f>
        <v>0</v>
      </c>
      <c r="F518" s="21">
        <f>F522+F526+F530+F534</f>
        <v>0</v>
      </c>
      <c r="G518" s="21">
        <f t="shared" ref="G518:I518" si="53">G522+G526+G530+G534</f>
        <v>0</v>
      </c>
      <c r="H518" s="21">
        <f t="shared" si="53"/>
        <v>0</v>
      </c>
      <c r="I518" s="21">
        <f t="shared" si="53"/>
        <v>0</v>
      </c>
      <c r="J518" s="65"/>
      <c r="K518" s="94"/>
    </row>
    <row r="519" spans="1:11" ht="15" customHeight="1" outlineLevel="1">
      <c r="A519" s="36"/>
      <c r="B519" s="65"/>
      <c r="C519" s="36"/>
      <c r="D519" s="24">
        <v>2019</v>
      </c>
      <c r="E519" s="21">
        <f>F519+G519+H519+I519</f>
        <v>0</v>
      </c>
      <c r="F519" s="21">
        <f t="shared" ref="F519:I520" si="54">F523+F527+F531+F535</f>
        <v>0</v>
      </c>
      <c r="G519" s="21">
        <f t="shared" si="54"/>
        <v>0</v>
      </c>
      <c r="H519" s="21">
        <f t="shared" si="54"/>
        <v>0</v>
      </c>
      <c r="I519" s="21">
        <f t="shared" si="54"/>
        <v>0</v>
      </c>
      <c r="J519" s="65"/>
      <c r="K519" s="94"/>
    </row>
    <row r="520" spans="1:11" ht="26.25" customHeight="1" outlineLevel="1">
      <c r="A520" s="36"/>
      <c r="B520" s="65"/>
      <c r="C520" s="36"/>
      <c r="D520" s="24">
        <v>2020</v>
      </c>
      <c r="E520" s="21">
        <f>SUM(F520:I520)</f>
        <v>189129.66199999998</v>
      </c>
      <c r="F520" s="21">
        <f t="shared" si="54"/>
        <v>47636.405999999995</v>
      </c>
      <c r="G520" s="21">
        <f t="shared" si="54"/>
        <v>120546.4</v>
      </c>
      <c r="H520" s="21">
        <f t="shared" si="54"/>
        <v>8602.8559999999998</v>
      </c>
      <c r="I520" s="21">
        <f t="shared" si="54"/>
        <v>12344</v>
      </c>
      <c r="J520" s="65"/>
      <c r="K520" s="94"/>
    </row>
    <row r="521" spans="1:11" ht="13.5" customHeight="1" outlineLevel="2">
      <c r="A521" s="36" t="s">
        <v>240</v>
      </c>
      <c r="B521" s="65" t="s">
        <v>227</v>
      </c>
      <c r="C521" s="36" t="s">
        <v>193</v>
      </c>
      <c r="D521" s="24" t="s">
        <v>32</v>
      </c>
      <c r="E521" s="3">
        <f>SUM(E522:E524)</f>
        <v>0</v>
      </c>
      <c r="F521" s="3">
        <f>SUM(F522:F524)</f>
        <v>0</v>
      </c>
      <c r="G521" s="3">
        <f>SUM(G522:G524)</f>
        <v>0</v>
      </c>
      <c r="H521" s="3">
        <f>SUM(H522:H524)</f>
        <v>0</v>
      </c>
      <c r="I521" s="3">
        <f>SUM(I522:I524)</f>
        <v>0</v>
      </c>
      <c r="J521" s="37" t="s">
        <v>226</v>
      </c>
      <c r="K521" s="29" t="s">
        <v>602</v>
      </c>
    </row>
    <row r="522" spans="1:11" ht="13.5" customHeight="1" outlineLevel="2">
      <c r="A522" s="36"/>
      <c r="B522" s="65"/>
      <c r="C522" s="68"/>
      <c r="D522" s="24">
        <v>2018</v>
      </c>
      <c r="E522" s="23">
        <v>0</v>
      </c>
      <c r="F522" s="23">
        <v>0</v>
      </c>
      <c r="G522" s="23">
        <v>0</v>
      </c>
      <c r="H522" s="23">
        <v>0</v>
      </c>
      <c r="I522" s="23">
        <v>0</v>
      </c>
      <c r="J522" s="37"/>
      <c r="K522" s="29"/>
    </row>
    <row r="523" spans="1:11" ht="13.5" customHeight="1" outlineLevel="2">
      <c r="A523" s="36"/>
      <c r="B523" s="65"/>
      <c r="C523" s="68"/>
      <c r="D523" s="24">
        <v>2019</v>
      </c>
      <c r="E523" s="23">
        <v>0</v>
      </c>
      <c r="F523" s="23">
        <v>0</v>
      </c>
      <c r="G523" s="23">
        <v>0</v>
      </c>
      <c r="H523" s="23">
        <v>0</v>
      </c>
      <c r="I523" s="23">
        <v>0</v>
      </c>
      <c r="J523" s="37"/>
      <c r="K523" s="29"/>
    </row>
    <row r="524" spans="1:11" ht="13.5" customHeight="1" outlineLevel="2">
      <c r="A524" s="36"/>
      <c r="B524" s="65"/>
      <c r="C524" s="68"/>
      <c r="D524" s="24">
        <v>2020</v>
      </c>
      <c r="E524" s="23">
        <v>0</v>
      </c>
      <c r="F524" s="23">
        <v>0</v>
      </c>
      <c r="G524" s="23">
        <v>0</v>
      </c>
      <c r="H524" s="23">
        <v>0</v>
      </c>
      <c r="I524" s="23">
        <v>0</v>
      </c>
      <c r="J524" s="37"/>
      <c r="K524" s="29"/>
    </row>
    <row r="525" spans="1:11" ht="13.5" customHeight="1" outlineLevel="2">
      <c r="A525" s="36" t="s">
        <v>238</v>
      </c>
      <c r="B525" s="65" t="s">
        <v>474</v>
      </c>
      <c r="C525" s="36">
        <v>2020</v>
      </c>
      <c r="D525" s="24" t="s">
        <v>32</v>
      </c>
      <c r="E525" s="3">
        <f>F525+G525+H525+I525</f>
        <v>19346</v>
      </c>
      <c r="F525" s="3">
        <f>SUM(F526:F528)</f>
        <v>3501</v>
      </c>
      <c r="G525" s="3">
        <f>SUM(G526:G528)</f>
        <v>0</v>
      </c>
      <c r="H525" s="3">
        <f>SUM(H526:H528)</f>
        <v>3501</v>
      </c>
      <c r="I525" s="3">
        <f>SUM(I526:I528)</f>
        <v>12344</v>
      </c>
      <c r="J525" s="37" t="s">
        <v>536</v>
      </c>
      <c r="K525" s="94" t="s">
        <v>609</v>
      </c>
    </row>
    <row r="526" spans="1:11" ht="13.5" customHeight="1" outlineLevel="2">
      <c r="A526" s="36"/>
      <c r="B526" s="65"/>
      <c r="C526" s="68"/>
      <c r="D526" s="24">
        <v>2018</v>
      </c>
      <c r="E526" s="23">
        <f>SUM(F526:I526)</f>
        <v>0</v>
      </c>
      <c r="F526" s="23">
        <v>0</v>
      </c>
      <c r="G526" s="23">
        <v>0</v>
      </c>
      <c r="H526" s="23">
        <v>0</v>
      </c>
      <c r="I526" s="23">
        <v>0</v>
      </c>
      <c r="J526" s="37"/>
      <c r="K526" s="94"/>
    </row>
    <row r="527" spans="1:11" ht="13.5" customHeight="1" outlineLevel="2">
      <c r="A527" s="36"/>
      <c r="B527" s="65"/>
      <c r="C527" s="68"/>
      <c r="D527" s="24">
        <v>2019</v>
      </c>
      <c r="E527" s="23">
        <v>0</v>
      </c>
      <c r="F527" s="23">
        <v>0</v>
      </c>
      <c r="G527" s="23">
        <v>0</v>
      </c>
      <c r="H527" s="23">
        <v>0</v>
      </c>
      <c r="I527" s="23">
        <v>0</v>
      </c>
      <c r="J527" s="37"/>
      <c r="K527" s="94"/>
    </row>
    <row r="528" spans="1:11" ht="44.25" customHeight="1" outlineLevel="2">
      <c r="A528" s="36"/>
      <c r="B528" s="65"/>
      <c r="C528" s="68"/>
      <c r="D528" s="24">
        <v>2020</v>
      </c>
      <c r="E528" s="23">
        <v>19346</v>
      </c>
      <c r="F528" s="23">
        <v>3501</v>
      </c>
      <c r="G528" s="23">
        <v>0</v>
      </c>
      <c r="H528" s="23">
        <v>3501</v>
      </c>
      <c r="I528" s="23">
        <v>12344</v>
      </c>
      <c r="J528" s="37"/>
      <c r="K528" s="94"/>
    </row>
    <row r="529" spans="1:11" ht="15" customHeight="1" outlineLevel="2">
      <c r="A529" s="36" t="s">
        <v>235</v>
      </c>
      <c r="B529" s="65" t="s">
        <v>605</v>
      </c>
      <c r="C529" s="36">
        <v>2020</v>
      </c>
      <c r="D529" s="24" t="s">
        <v>32</v>
      </c>
      <c r="E529" s="23">
        <f>SUM(F529:I529)</f>
        <v>119084.507</v>
      </c>
      <c r="F529" s="23">
        <f>SUM(F530:F532)</f>
        <v>34534.506999999998</v>
      </c>
      <c r="G529" s="23">
        <f t="shared" ref="G529:I529" si="55">SUM(G530:G532)</f>
        <v>84550</v>
      </c>
      <c r="H529" s="23">
        <f t="shared" si="55"/>
        <v>0</v>
      </c>
      <c r="I529" s="23">
        <f t="shared" si="55"/>
        <v>0</v>
      </c>
      <c r="J529" s="37" t="s">
        <v>536</v>
      </c>
      <c r="K529" s="102" t="s">
        <v>608</v>
      </c>
    </row>
    <row r="530" spans="1:11" ht="15" customHeight="1" outlineLevel="2">
      <c r="A530" s="36"/>
      <c r="B530" s="65"/>
      <c r="C530" s="68"/>
      <c r="D530" s="24">
        <v>2018</v>
      </c>
      <c r="E530" s="23">
        <f t="shared" ref="E530:E532" si="56">SUM(F530:I530)</f>
        <v>0</v>
      </c>
      <c r="F530" s="23">
        <v>0</v>
      </c>
      <c r="G530" s="23">
        <v>0</v>
      </c>
      <c r="H530" s="23">
        <v>0</v>
      </c>
      <c r="I530" s="23">
        <v>0</v>
      </c>
      <c r="J530" s="37"/>
      <c r="K530" s="103"/>
    </row>
    <row r="531" spans="1:11" ht="15" customHeight="1" outlineLevel="2">
      <c r="A531" s="36"/>
      <c r="B531" s="65"/>
      <c r="C531" s="68"/>
      <c r="D531" s="24">
        <v>2019</v>
      </c>
      <c r="E531" s="23">
        <f t="shared" si="56"/>
        <v>0</v>
      </c>
      <c r="F531" s="23">
        <v>0</v>
      </c>
      <c r="G531" s="23">
        <v>0</v>
      </c>
      <c r="H531" s="23">
        <v>0</v>
      </c>
      <c r="I531" s="23">
        <v>0</v>
      </c>
      <c r="J531" s="37"/>
      <c r="K531" s="103"/>
    </row>
    <row r="532" spans="1:11" ht="15" customHeight="1" outlineLevel="2">
      <c r="A532" s="36"/>
      <c r="B532" s="65"/>
      <c r="C532" s="68"/>
      <c r="D532" s="24">
        <v>2020</v>
      </c>
      <c r="E532" s="23">
        <f t="shared" si="56"/>
        <v>119084.507</v>
      </c>
      <c r="F532" s="23">
        <v>34534.506999999998</v>
      </c>
      <c r="G532" s="23">
        <v>84550</v>
      </c>
      <c r="H532" s="23">
        <v>0</v>
      </c>
      <c r="I532" s="23">
        <v>0</v>
      </c>
      <c r="J532" s="37"/>
      <c r="K532" s="104"/>
    </row>
    <row r="533" spans="1:11" ht="15" customHeight="1" outlineLevel="2">
      <c r="A533" s="36" t="s">
        <v>604</v>
      </c>
      <c r="B533" s="62" t="s">
        <v>606</v>
      </c>
      <c r="C533" s="41">
        <v>2020</v>
      </c>
      <c r="D533" s="24" t="s">
        <v>32</v>
      </c>
      <c r="E533" s="23">
        <f>SUM(F533:I533)</f>
        <v>50699.154999999999</v>
      </c>
      <c r="F533" s="23">
        <f>SUM(F534:F536)</f>
        <v>9600.8989999999994</v>
      </c>
      <c r="G533" s="23">
        <f t="shared" ref="G533:I533" si="57">SUM(G534:G536)</f>
        <v>35996.400000000001</v>
      </c>
      <c r="H533" s="23">
        <f t="shared" si="57"/>
        <v>5101.8559999999998</v>
      </c>
      <c r="I533" s="23">
        <f t="shared" si="57"/>
        <v>0</v>
      </c>
      <c r="J533" s="44" t="s">
        <v>607</v>
      </c>
      <c r="K533" s="102" t="s">
        <v>626</v>
      </c>
    </row>
    <row r="534" spans="1:11" ht="15" customHeight="1" outlineLevel="2">
      <c r="A534" s="36"/>
      <c r="B534" s="82"/>
      <c r="C534" s="42"/>
      <c r="D534" s="24">
        <v>2018</v>
      </c>
      <c r="E534" s="23">
        <f t="shared" ref="E534:E536" si="58">SUM(F534:I534)</f>
        <v>0</v>
      </c>
      <c r="F534" s="23">
        <v>0</v>
      </c>
      <c r="G534" s="23">
        <v>0</v>
      </c>
      <c r="H534" s="23">
        <v>0</v>
      </c>
      <c r="I534" s="23">
        <v>0</v>
      </c>
      <c r="J534" s="45"/>
      <c r="K534" s="103"/>
    </row>
    <row r="535" spans="1:11" ht="15" customHeight="1" outlineLevel="2">
      <c r="A535" s="36"/>
      <c r="B535" s="82"/>
      <c r="C535" s="42"/>
      <c r="D535" s="24">
        <v>2019</v>
      </c>
      <c r="E535" s="23">
        <f t="shared" si="58"/>
        <v>0</v>
      </c>
      <c r="F535" s="23">
        <v>0</v>
      </c>
      <c r="G535" s="23">
        <v>0</v>
      </c>
      <c r="H535" s="23">
        <v>0</v>
      </c>
      <c r="I535" s="23">
        <v>0</v>
      </c>
      <c r="J535" s="45"/>
      <c r="K535" s="103"/>
    </row>
    <row r="536" spans="1:11" ht="15" customHeight="1" outlineLevel="2">
      <c r="A536" s="36"/>
      <c r="B536" s="83"/>
      <c r="C536" s="43"/>
      <c r="D536" s="24">
        <v>2020</v>
      </c>
      <c r="E536" s="23">
        <f t="shared" si="58"/>
        <v>50699.154999999999</v>
      </c>
      <c r="F536" s="23">
        <v>9600.8989999999994</v>
      </c>
      <c r="G536" s="23">
        <v>35996.400000000001</v>
      </c>
      <c r="H536" s="23">
        <v>5101.8559999999998</v>
      </c>
      <c r="I536" s="23">
        <v>0</v>
      </c>
      <c r="J536" s="46"/>
      <c r="K536" s="104"/>
    </row>
    <row r="537" spans="1:11" ht="14.25" customHeight="1" outlineLevel="1">
      <c r="A537" s="36" t="s">
        <v>18</v>
      </c>
      <c r="B537" s="65" t="s">
        <v>472</v>
      </c>
      <c r="C537" s="36" t="s">
        <v>113</v>
      </c>
      <c r="D537" s="24" t="s">
        <v>32</v>
      </c>
      <c r="E537" s="23">
        <v>0</v>
      </c>
      <c r="F537" s="23">
        <v>0</v>
      </c>
      <c r="G537" s="23">
        <v>0</v>
      </c>
      <c r="H537" s="21">
        <v>0</v>
      </c>
      <c r="I537" s="21">
        <v>0</v>
      </c>
      <c r="J537" s="37" t="s">
        <v>497</v>
      </c>
      <c r="K537" s="94" t="s">
        <v>216</v>
      </c>
    </row>
    <row r="538" spans="1:11" ht="14.25" customHeight="1" outlineLevel="1">
      <c r="A538" s="36"/>
      <c r="B538" s="65"/>
      <c r="C538" s="36"/>
      <c r="D538" s="24">
        <v>2018</v>
      </c>
      <c r="E538" s="23">
        <v>0</v>
      </c>
      <c r="F538" s="23">
        <v>0</v>
      </c>
      <c r="G538" s="23">
        <v>0</v>
      </c>
      <c r="H538" s="23">
        <v>0</v>
      </c>
      <c r="I538" s="23">
        <v>0</v>
      </c>
      <c r="J538" s="91"/>
      <c r="K538" s="94"/>
    </row>
    <row r="539" spans="1:11" ht="14.25" customHeight="1" outlineLevel="1">
      <c r="A539" s="36"/>
      <c r="B539" s="65"/>
      <c r="C539" s="36"/>
      <c r="D539" s="24">
        <v>2019</v>
      </c>
      <c r="E539" s="23">
        <v>0</v>
      </c>
      <c r="F539" s="23">
        <v>0</v>
      </c>
      <c r="G539" s="23">
        <v>0</v>
      </c>
      <c r="H539" s="23">
        <v>0</v>
      </c>
      <c r="I539" s="23">
        <v>0</v>
      </c>
      <c r="J539" s="91"/>
      <c r="K539" s="94"/>
    </row>
    <row r="540" spans="1:11" ht="24.75" customHeight="1" outlineLevel="1">
      <c r="A540" s="36"/>
      <c r="B540" s="65"/>
      <c r="C540" s="36"/>
      <c r="D540" s="24">
        <v>2020</v>
      </c>
      <c r="E540" s="23">
        <v>0</v>
      </c>
      <c r="F540" s="23">
        <v>0</v>
      </c>
      <c r="G540" s="23">
        <v>0</v>
      </c>
      <c r="H540" s="23">
        <v>0</v>
      </c>
      <c r="I540" s="23">
        <v>0</v>
      </c>
      <c r="J540" s="91"/>
      <c r="K540" s="94"/>
    </row>
    <row r="541" spans="1:11" ht="12.75" customHeight="1" outlineLevel="2">
      <c r="A541" s="36" t="s">
        <v>229</v>
      </c>
      <c r="B541" s="65" t="s">
        <v>224</v>
      </c>
      <c r="C541" s="36" t="s">
        <v>389</v>
      </c>
      <c r="D541" s="24" t="s">
        <v>32</v>
      </c>
      <c r="E541" s="23">
        <v>0</v>
      </c>
      <c r="F541" s="23">
        <v>0</v>
      </c>
      <c r="G541" s="23">
        <v>0</v>
      </c>
      <c r="H541" s="23">
        <v>0</v>
      </c>
      <c r="I541" s="23">
        <v>0</v>
      </c>
      <c r="J541" s="37" t="s">
        <v>223</v>
      </c>
      <c r="K541" s="94" t="s">
        <v>216</v>
      </c>
    </row>
    <row r="542" spans="1:11" ht="14.25" customHeight="1" outlineLevel="2">
      <c r="A542" s="36"/>
      <c r="B542" s="65"/>
      <c r="C542" s="36"/>
      <c r="D542" s="24">
        <v>2018</v>
      </c>
      <c r="E542" s="23">
        <v>0</v>
      </c>
      <c r="F542" s="23">
        <v>0</v>
      </c>
      <c r="G542" s="23">
        <v>0</v>
      </c>
      <c r="H542" s="23">
        <v>0</v>
      </c>
      <c r="I542" s="23">
        <v>0</v>
      </c>
      <c r="J542" s="37"/>
      <c r="K542" s="94"/>
    </row>
    <row r="543" spans="1:11" ht="14.25" customHeight="1" outlineLevel="2">
      <c r="A543" s="36"/>
      <c r="B543" s="65"/>
      <c r="C543" s="36"/>
      <c r="D543" s="24">
        <v>2019</v>
      </c>
      <c r="E543" s="23">
        <v>0</v>
      </c>
      <c r="F543" s="23">
        <v>0</v>
      </c>
      <c r="G543" s="23">
        <v>0</v>
      </c>
      <c r="H543" s="23">
        <v>0</v>
      </c>
      <c r="I543" s="23">
        <v>0</v>
      </c>
      <c r="J543" s="37"/>
      <c r="K543" s="94"/>
    </row>
    <row r="544" spans="1:11" ht="31.5" customHeight="1" outlineLevel="2">
      <c r="A544" s="36"/>
      <c r="B544" s="65"/>
      <c r="C544" s="36"/>
      <c r="D544" s="24">
        <v>2020</v>
      </c>
      <c r="E544" s="23">
        <v>0</v>
      </c>
      <c r="F544" s="23">
        <v>0</v>
      </c>
      <c r="G544" s="23">
        <v>0</v>
      </c>
      <c r="H544" s="23">
        <v>0</v>
      </c>
      <c r="I544" s="23">
        <v>0</v>
      </c>
      <c r="J544" s="37"/>
      <c r="K544" s="94"/>
    </row>
    <row r="545" spans="1:11" ht="14.25" customHeight="1" outlineLevel="2">
      <c r="A545" s="36" t="s">
        <v>228</v>
      </c>
      <c r="B545" s="65" t="s">
        <v>470</v>
      </c>
      <c r="C545" s="36" t="s">
        <v>389</v>
      </c>
      <c r="D545" s="24" t="s">
        <v>32</v>
      </c>
      <c r="E545" s="23">
        <v>0</v>
      </c>
      <c r="F545" s="23">
        <v>0</v>
      </c>
      <c r="G545" s="23">
        <v>0</v>
      </c>
      <c r="H545" s="23">
        <v>0</v>
      </c>
      <c r="I545" s="23">
        <v>0</v>
      </c>
      <c r="J545" s="37" t="s">
        <v>471</v>
      </c>
      <c r="K545" s="94" t="s">
        <v>216</v>
      </c>
    </row>
    <row r="546" spans="1:11" ht="14.25" customHeight="1" outlineLevel="2">
      <c r="A546" s="36"/>
      <c r="B546" s="65"/>
      <c r="C546" s="36"/>
      <c r="D546" s="24">
        <v>2018</v>
      </c>
      <c r="E546" s="23">
        <v>0</v>
      </c>
      <c r="F546" s="23">
        <v>0</v>
      </c>
      <c r="G546" s="23">
        <v>0</v>
      </c>
      <c r="H546" s="23">
        <v>0</v>
      </c>
      <c r="I546" s="23">
        <v>0</v>
      </c>
      <c r="J546" s="37"/>
      <c r="K546" s="94"/>
    </row>
    <row r="547" spans="1:11" ht="14.25" customHeight="1" outlineLevel="2">
      <c r="A547" s="36"/>
      <c r="B547" s="65"/>
      <c r="C547" s="36"/>
      <c r="D547" s="24">
        <v>2018</v>
      </c>
      <c r="E547" s="23">
        <v>0</v>
      </c>
      <c r="F547" s="23">
        <v>0</v>
      </c>
      <c r="G547" s="23">
        <v>0</v>
      </c>
      <c r="H547" s="23">
        <v>0</v>
      </c>
      <c r="I547" s="23">
        <v>0</v>
      </c>
      <c r="J547" s="37"/>
      <c r="K547" s="94"/>
    </row>
    <row r="548" spans="1:11" ht="17.25" customHeight="1" outlineLevel="2">
      <c r="A548" s="36"/>
      <c r="B548" s="65"/>
      <c r="C548" s="36"/>
      <c r="D548" s="24">
        <v>2019</v>
      </c>
      <c r="E548" s="23">
        <v>0</v>
      </c>
      <c r="F548" s="23">
        <v>0</v>
      </c>
      <c r="G548" s="23">
        <v>0</v>
      </c>
      <c r="H548" s="23">
        <v>0</v>
      </c>
      <c r="I548" s="23">
        <v>0</v>
      </c>
      <c r="J548" s="37"/>
      <c r="K548" s="94"/>
    </row>
    <row r="549" spans="1:11" ht="15" customHeight="1" outlineLevel="1">
      <c r="A549" s="105" t="s">
        <v>43</v>
      </c>
      <c r="B549" s="65" t="s">
        <v>221</v>
      </c>
      <c r="C549" s="36" t="s">
        <v>182</v>
      </c>
      <c r="D549" s="24" t="s">
        <v>32</v>
      </c>
      <c r="E549" s="23">
        <f>SUM(E550:E552)</f>
        <v>2409.9790000000003</v>
      </c>
      <c r="F549" s="23">
        <f>SUM(F550:F552)</f>
        <v>2409.9790000000003</v>
      </c>
      <c r="G549" s="23">
        <f>SUM(G550:G552)</f>
        <v>0</v>
      </c>
      <c r="H549" s="23">
        <f>SUM(H550:H552)</f>
        <v>0</v>
      </c>
      <c r="I549" s="23">
        <f>SUM(I550:I552)</f>
        <v>0</v>
      </c>
      <c r="J549" s="37" t="s">
        <v>19</v>
      </c>
      <c r="K549" s="94" t="s">
        <v>102</v>
      </c>
    </row>
    <row r="550" spans="1:11" ht="12" customHeight="1" outlineLevel="1">
      <c r="A550" s="105"/>
      <c r="B550" s="65"/>
      <c r="C550" s="36"/>
      <c r="D550" s="24">
        <v>2018</v>
      </c>
      <c r="E550" s="23">
        <f t="shared" ref="E550:I552" si="59">E554+E558</f>
        <v>811.60299999999995</v>
      </c>
      <c r="F550" s="23">
        <f t="shared" si="59"/>
        <v>811.60299999999995</v>
      </c>
      <c r="G550" s="23">
        <f t="shared" si="59"/>
        <v>0</v>
      </c>
      <c r="H550" s="23">
        <f t="shared" si="59"/>
        <v>0</v>
      </c>
      <c r="I550" s="23">
        <f t="shared" si="59"/>
        <v>0</v>
      </c>
      <c r="J550" s="37"/>
      <c r="K550" s="94"/>
    </row>
    <row r="551" spans="1:11" ht="15" customHeight="1" outlineLevel="1">
      <c r="A551" s="105"/>
      <c r="B551" s="65"/>
      <c r="C551" s="36"/>
      <c r="D551" s="24">
        <v>2019</v>
      </c>
      <c r="E551" s="23">
        <f t="shared" si="59"/>
        <v>810.721</v>
      </c>
      <c r="F551" s="23">
        <f t="shared" si="59"/>
        <v>810.721</v>
      </c>
      <c r="G551" s="23">
        <f t="shared" si="59"/>
        <v>0</v>
      </c>
      <c r="H551" s="23">
        <f t="shared" si="59"/>
        <v>0</v>
      </c>
      <c r="I551" s="23">
        <f t="shared" si="59"/>
        <v>0</v>
      </c>
      <c r="J551" s="37"/>
      <c r="K551" s="94"/>
    </row>
    <row r="552" spans="1:11" ht="15" customHeight="1" outlineLevel="1">
      <c r="A552" s="105"/>
      <c r="B552" s="65"/>
      <c r="C552" s="36"/>
      <c r="D552" s="24">
        <v>2020</v>
      </c>
      <c r="E552" s="23">
        <f t="shared" si="59"/>
        <v>787.65499999999997</v>
      </c>
      <c r="F552" s="23">
        <f t="shared" si="59"/>
        <v>787.65499999999997</v>
      </c>
      <c r="G552" s="23">
        <f t="shared" si="59"/>
        <v>0</v>
      </c>
      <c r="H552" s="23">
        <f t="shared" si="59"/>
        <v>0</v>
      </c>
      <c r="I552" s="23">
        <f t="shared" si="59"/>
        <v>0</v>
      </c>
      <c r="J552" s="37"/>
      <c r="K552" s="94"/>
    </row>
    <row r="553" spans="1:11" ht="12" customHeight="1" outlineLevel="1">
      <c r="A553" s="36" t="s">
        <v>225</v>
      </c>
      <c r="B553" s="65" t="s">
        <v>220</v>
      </c>
      <c r="C553" s="36" t="s">
        <v>182</v>
      </c>
      <c r="D553" s="24" t="s">
        <v>32</v>
      </c>
      <c r="E553" s="23">
        <f>SUM(E554:E556)</f>
        <v>2409.9790000000003</v>
      </c>
      <c r="F553" s="23">
        <f>SUM(F554:F556)</f>
        <v>2409.9790000000003</v>
      </c>
      <c r="G553" s="23">
        <f>SUM(G554:G556)</f>
        <v>0</v>
      </c>
      <c r="H553" s="23">
        <f>SUM(H554:H556)</f>
        <v>0</v>
      </c>
      <c r="I553" s="23">
        <f>SUM(I554:I556)</f>
        <v>0</v>
      </c>
      <c r="J553" s="37" t="s">
        <v>219</v>
      </c>
      <c r="K553" s="94" t="s">
        <v>216</v>
      </c>
    </row>
    <row r="554" spans="1:11" ht="12" customHeight="1" outlineLevel="1">
      <c r="A554" s="36"/>
      <c r="B554" s="65"/>
      <c r="C554" s="36"/>
      <c r="D554" s="24">
        <v>2018</v>
      </c>
      <c r="E554" s="23">
        <f>F554+G554+H554+I554</f>
        <v>811.60299999999995</v>
      </c>
      <c r="F554" s="20">
        <v>811.60299999999995</v>
      </c>
      <c r="G554" s="23">
        <v>0</v>
      </c>
      <c r="H554" s="21">
        <v>0</v>
      </c>
      <c r="I554" s="21">
        <v>0</v>
      </c>
      <c r="J554" s="37"/>
      <c r="K554" s="94"/>
    </row>
    <row r="555" spans="1:11" ht="12" customHeight="1" outlineLevel="1">
      <c r="A555" s="36"/>
      <c r="B555" s="65"/>
      <c r="C555" s="36"/>
      <c r="D555" s="24">
        <v>2019</v>
      </c>
      <c r="E555" s="23">
        <f>F555+G555+H555+I555</f>
        <v>810.721</v>
      </c>
      <c r="F555" s="20">
        <v>810.721</v>
      </c>
      <c r="G555" s="23">
        <v>0</v>
      </c>
      <c r="H555" s="21">
        <v>0</v>
      </c>
      <c r="I555" s="21">
        <v>0</v>
      </c>
      <c r="J555" s="37"/>
      <c r="K555" s="94"/>
    </row>
    <row r="556" spans="1:11" ht="45.75" customHeight="1" outlineLevel="1">
      <c r="A556" s="36"/>
      <c r="B556" s="65"/>
      <c r="C556" s="36"/>
      <c r="D556" s="24">
        <v>2020</v>
      </c>
      <c r="E556" s="23">
        <f>SUM(F556:I556)</f>
        <v>787.65499999999997</v>
      </c>
      <c r="F556" s="20">
        <v>787.65499999999997</v>
      </c>
      <c r="G556" s="20">
        <v>0</v>
      </c>
      <c r="H556" s="19">
        <v>0</v>
      </c>
      <c r="I556" s="19">
        <v>0</v>
      </c>
      <c r="J556" s="37"/>
      <c r="K556" s="94"/>
    </row>
    <row r="557" spans="1:11" ht="12" customHeight="1" outlineLevel="1">
      <c r="A557" s="36" t="s">
        <v>42</v>
      </c>
      <c r="B557" s="65" t="s">
        <v>218</v>
      </c>
      <c r="C557" s="36" t="s">
        <v>217</v>
      </c>
      <c r="D557" s="24" t="s">
        <v>32</v>
      </c>
      <c r="E557" s="23">
        <v>0</v>
      </c>
      <c r="F557" s="23">
        <v>0</v>
      </c>
      <c r="G557" s="23">
        <v>0</v>
      </c>
      <c r="H557" s="23">
        <v>0</v>
      </c>
      <c r="I557" s="23">
        <v>0</v>
      </c>
      <c r="J557" s="37" t="s">
        <v>434</v>
      </c>
      <c r="K557" s="94" t="s">
        <v>216</v>
      </c>
    </row>
    <row r="558" spans="1:11" ht="12" customHeight="1" outlineLevel="1">
      <c r="A558" s="36"/>
      <c r="B558" s="65"/>
      <c r="C558" s="36"/>
      <c r="D558" s="24">
        <v>2018</v>
      </c>
      <c r="E558" s="23">
        <v>0</v>
      </c>
      <c r="F558" s="23">
        <v>0</v>
      </c>
      <c r="G558" s="23">
        <v>0</v>
      </c>
      <c r="H558" s="23">
        <v>0</v>
      </c>
      <c r="I558" s="23">
        <v>0</v>
      </c>
      <c r="J558" s="37"/>
      <c r="K558" s="94"/>
    </row>
    <row r="559" spans="1:11" ht="12" customHeight="1" outlineLevel="1">
      <c r="A559" s="36"/>
      <c r="B559" s="65"/>
      <c r="C559" s="36"/>
      <c r="D559" s="24">
        <v>2019</v>
      </c>
      <c r="E559" s="23">
        <v>0</v>
      </c>
      <c r="F559" s="23">
        <v>0</v>
      </c>
      <c r="G559" s="23">
        <v>0</v>
      </c>
      <c r="H559" s="23">
        <v>0</v>
      </c>
      <c r="I559" s="23">
        <v>0</v>
      </c>
      <c r="J559" s="37"/>
      <c r="K559" s="94"/>
    </row>
    <row r="560" spans="1:11" ht="34.5" customHeight="1" outlineLevel="1">
      <c r="A560" s="36"/>
      <c r="B560" s="65"/>
      <c r="C560" s="36"/>
      <c r="D560" s="24">
        <v>2020</v>
      </c>
      <c r="E560" s="23">
        <v>0</v>
      </c>
      <c r="F560" s="23">
        <v>0</v>
      </c>
      <c r="G560" s="23">
        <v>0</v>
      </c>
      <c r="H560" s="23">
        <v>0</v>
      </c>
      <c r="I560" s="23">
        <v>0</v>
      </c>
      <c r="J560" s="37"/>
      <c r="K560" s="94"/>
    </row>
    <row r="561" spans="1:11" ht="15.75" customHeight="1" outlineLevel="1">
      <c r="A561" s="36" t="s">
        <v>222</v>
      </c>
      <c r="B561" s="65" t="s">
        <v>524</v>
      </c>
      <c r="C561" s="36" t="s">
        <v>267</v>
      </c>
      <c r="D561" s="24" t="s">
        <v>32</v>
      </c>
      <c r="E561" s="23">
        <v>0</v>
      </c>
      <c r="F561" s="23">
        <v>0</v>
      </c>
      <c r="G561" s="23">
        <v>0</v>
      </c>
      <c r="H561" s="23">
        <v>0</v>
      </c>
      <c r="I561" s="23">
        <v>0</v>
      </c>
      <c r="J561" s="37" t="s">
        <v>525</v>
      </c>
      <c r="K561" s="94" t="s">
        <v>531</v>
      </c>
    </row>
    <row r="562" spans="1:11" ht="15.75" customHeight="1" outlineLevel="1">
      <c r="A562" s="36"/>
      <c r="B562" s="65"/>
      <c r="C562" s="36"/>
      <c r="D562" s="24">
        <v>2018</v>
      </c>
      <c r="E562" s="23">
        <v>0</v>
      </c>
      <c r="F562" s="23">
        <v>0</v>
      </c>
      <c r="G562" s="23">
        <v>0</v>
      </c>
      <c r="H562" s="23">
        <v>0</v>
      </c>
      <c r="I562" s="23">
        <v>0</v>
      </c>
      <c r="J562" s="37"/>
      <c r="K562" s="94"/>
    </row>
    <row r="563" spans="1:11" ht="15.75" customHeight="1" outlineLevel="1">
      <c r="A563" s="36"/>
      <c r="B563" s="65"/>
      <c r="C563" s="36"/>
      <c r="D563" s="24">
        <v>2019</v>
      </c>
      <c r="E563" s="23">
        <v>0</v>
      </c>
      <c r="F563" s="23">
        <v>0</v>
      </c>
      <c r="G563" s="23">
        <v>0</v>
      </c>
      <c r="H563" s="23">
        <v>0</v>
      </c>
      <c r="I563" s="23">
        <v>0</v>
      </c>
      <c r="J563" s="37"/>
      <c r="K563" s="94"/>
    </row>
    <row r="564" spans="1:11" ht="15.75" customHeight="1" outlineLevel="1">
      <c r="A564" s="36"/>
      <c r="B564" s="65"/>
      <c r="C564" s="36"/>
      <c r="D564" s="24">
        <v>2020</v>
      </c>
      <c r="E564" s="23">
        <v>0</v>
      </c>
      <c r="F564" s="23">
        <v>0</v>
      </c>
      <c r="G564" s="23">
        <v>0</v>
      </c>
      <c r="H564" s="23">
        <v>0</v>
      </c>
      <c r="I564" s="23">
        <v>0</v>
      </c>
      <c r="J564" s="37"/>
      <c r="K564" s="94"/>
    </row>
    <row r="565" spans="1:11" ht="15.75" customHeight="1" outlineLevel="1">
      <c r="A565" s="36" t="s">
        <v>528</v>
      </c>
      <c r="B565" s="65" t="s">
        <v>529</v>
      </c>
      <c r="C565" s="36" t="s">
        <v>267</v>
      </c>
      <c r="D565" s="24" t="s">
        <v>32</v>
      </c>
      <c r="E565" s="23">
        <v>0</v>
      </c>
      <c r="F565" s="23">
        <v>0</v>
      </c>
      <c r="G565" s="23">
        <v>0</v>
      </c>
      <c r="H565" s="23">
        <v>0</v>
      </c>
      <c r="I565" s="23">
        <v>0</v>
      </c>
      <c r="J565" s="37" t="s">
        <v>530</v>
      </c>
      <c r="K565" s="94" t="s">
        <v>216</v>
      </c>
    </row>
    <row r="566" spans="1:11" ht="15.75" customHeight="1" outlineLevel="1">
      <c r="A566" s="36"/>
      <c r="B566" s="65"/>
      <c r="C566" s="36"/>
      <c r="D566" s="24">
        <v>2018</v>
      </c>
      <c r="E566" s="23">
        <v>0</v>
      </c>
      <c r="F566" s="23">
        <v>0</v>
      </c>
      <c r="G566" s="23">
        <v>0</v>
      </c>
      <c r="H566" s="23">
        <v>0</v>
      </c>
      <c r="I566" s="23">
        <v>0</v>
      </c>
      <c r="J566" s="37"/>
      <c r="K566" s="94"/>
    </row>
    <row r="567" spans="1:11" ht="15.75" customHeight="1" outlineLevel="1">
      <c r="A567" s="36"/>
      <c r="B567" s="65"/>
      <c r="C567" s="36"/>
      <c r="D567" s="24">
        <v>2019</v>
      </c>
      <c r="E567" s="23">
        <v>0</v>
      </c>
      <c r="F567" s="23">
        <v>0</v>
      </c>
      <c r="G567" s="23">
        <v>0</v>
      </c>
      <c r="H567" s="23">
        <v>0</v>
      </c>
      <c r="I567" s="23">
        <v>0</v>
      </c>
      <c r="J567" s="37"/>
      <c r="K567" s="94"/>
    </row>
    <row r="568" spans="1:11" ht="15.75" customHeight="1" outlineLevel="1">
      <c r="A568" s="36"/>
      <c r="B568" s="65"/>
      <c r="C568" s="36"/>
      <c r="D568" s="24">
        <v>2020</v>
      </c>
      <c r="E568" s="23">
        <v>0</v>
      </c>
      <c r="F568" s="23">
        <v>0</v>
      </c>
      <c r="G568" s="23">
        <v>0</v>
      </c>
      <c r="H568" s="23">
        <v>0</v>
      </c>
      <c r="I568" s="23">
        <v>0</v>
      </c>
      <c r="J568" s="37"/>
      <c r="K568" s="94"/>
    </row>
    <row r="569" spans="1:11" ht="12" customHeight="1">
      <c r="A569" s="36" t="s">
        <v>215</v>
      </c>
      <c r="B569" s="54" t="s">
        <v>41</v>
      </c>
      <c r="C569" s="48" t="s">
        <v>113</v>
      </c>
      <c r="D569" s="24" t="s">
        <v>32</v>
      </c>
      <c r="E569" s="23">
        <f t="shared" ref="E569:E612" si="60">SUM(F569:I569)</f>
        <v>20263.929929999998</v>
      </c>
      <c r="F569" s="23">
        <f>SUM(F570:F572)</f>
        <v>20263.929929999998</v>
      </c>
      <c r="G569" s="23">
        <f>SUM(G570:G572)</f>
        <v>0</v>
      </c>
      <c r="H569" s="23">
        <f>SUM(H570:H572)</f>
        <v>0</v>
      </c>
      <c r="I569" s="23">
        <f>SUM(I570:I572)</f>
        <v>0</v>
      </c>
      <c r="J569" s="57"/>
      <c r="K569" s="48" t="s">
        <v>614</v>
      </c>
    </row>
    <row r="570" spans="1:11" ht="12" customHeight="1">
      <c r="A570" s="36"/>
      <c r="B570" s="54"/>
      <c r="C570" s="48"/>
      <c r="D570" s="24">
        <v>2018</v>
      </c>
      <c r="E570" s="23">
        <f t="shared" si="60"/>
        <v>5593.9299300000002</v>
      </c>
      <c r="F570" s="23">
        <f>F574+F606+F618+F634+F650+F674+F686+F706+F718+F730</f>
        <v>5593.9299300000002</v>
      </c>
      <c r="G570" s="23">
        <f t="shared" ref="G570:I571" si="61">G575+G607+G619+G635+G651+G675+G687+G707+G719+G731</f>
        <v>0</v>
      </c>
      <c r="H570" s="23">
        <f t="shared" si="61"/>
        <v>0</v>
      </c>
      <c r="I570" s="23">
        <f t="shared" si="61"/>
        <v>0</v>
      </c>
      <c r="J570" s="57"/>
      <c r="K570" s="48"/>
    </row>
    <row r="571" spans="1:11" ht="12" customHeight="1">
      <c r="A571" s="36"/>
      <c r="B571" s="54"/>
      <c r="C571" s="48"/>
      <c r="D571" s="24">
        <v>2019</v>
      </c>
      <c r="E571" s="23">
        <f>SUM(F571:I571)</f>
        <v>7070</v>
      </c>
      <c r="F571" s="23">
        <f>F575+F607+F619+F635+F651+F675+F687+F707+F719+F731</f>
        <v>7070</v>
      </c>
      <c r="G571" s="23">
        <f t="shared" si="61"/>
        <v>0</v>
      </c>
      <c r="H571" s="23">
        <f t="shared" si="61"/>
        <v>0</v>
      </c>
      <c r="I571" s="23">
        <f t="shared" si="61"/>
        <v>0</v>
      </c>
      <c r="J571" s="57"/>
      <c r="K571" s="48"/>
    </row>
    <row r="572" spans="1:11" ht="38.25" customHeight="1">
      <c r="A572" s="36"/>
      <c r="B572" s="54"/>
      <c r="C572" s="48"/>
      <c r="D572" s="24">
        <v>2020</v>
      </c>
      <c r="E572" s="23">
        <f>SUM(F572:I572)</f>
        <v>7600</v>
      </c>
      <c r="F572" s="23">
        <f>F576+F608+F620+F636+F652+F676+F688+F708+F720+F732</f>
        <v>7600</v>
      </c>
      <c r="G572" s="23">
        <f>G577+G609+G621+G637+G653+G677+G689+G709+G721+G741</f>
        <v>0</v>
      </c>
      <c r="H572" s="23">
        <f>H577+H609+H621+H637+H653+H677+H689+H709+H721+H741</f>
        <v>0</v>
      </c>
      <c r="I572" s="23">
        <f>I577+I609+I621+I637+I653+I677+I689+I709+I721+I741</f>
        <v>0</v>
      </c>
      <c r="J572" s="57"/>
      <c r="K572" s="48"/>
    </row>
    <row r="573" spans="1:11" ht="15" customHeight="1" outlineLevel="1">
      <c r="A573" s="36" t="s">
        <v>20</v>
      </c>
      <c r="B573" s="65" t="s">
        <v>214</v>
      </c>
      <c r="C573" s="48" t="s">
        <v>113</v>
      </c>
      <c r="D573" s="24" t="s">
        <v>32</v>
      </c>
      <c r="E573" s="23">
        <f t="shared" si="60"/>
        <v>0</v>
      </c>
      <c r="F573" s="21">
        <f>SUM(F574:F576)</f>
        <v>0</v>
      </c>
      <c r="G573" s="21">
        <f>SUM(G574:G576)</f>
        <v>0</v>
      </c>
      <c r="H573" s="21">
        <f>SUM(H574:H576)</f>
        <v>0</v>
      </c>
      <c r="I573" s="21">
        <f>SUM(I574:I576)</f>
        <v>0</v>
      </c>
      <c r="J573" s="37" t="s">
        <v>403</v>
      </c>
      <c r="K573" s="48" t="s">
        <v>102</v>
      </c>
    </row>
    <row r="574" spans="1:11" ht="15" customHeight="1" outlineLevel="1">
      <c r="A574" s="36"/>
      <c r="B574" s="65"/>
      <c r="C574" s="48"/>
      <c r="D574" s="24">
        <v>2018</v>
      </c>
      <c r="E574" s="23">
        <f t="shared" si="60"/>
        <v>0</v>
      </c>
      <c r="F574" s="21">
        <f t="shared" ref="F574:I576" si="62">F578+F582+F586+F594+F598</f>
        <v>0</v>
      </c>
      <c r="G574" s="21">
        <f t="shared" si="62"/>
        <v>0</v>
      </c>
      <c r="H574" s="21">
        <f t="shared" si="62"/>
        <v>0</v>
      </c>
      <c r="I574" s="21">
        <f t="shared" si="62"/>
        <v>0</v>
      </c>
      <c r="J574" s="37"/>
      <c r="K574" s="48"/>
    </row>
    <row r="575" spans="1:11" ht="15" customHeight="1" outlineLevel="1">
      <c r="A575" s="36"/>
      <c r="B575" s="65"/>
      <c r="C575" s="48"/>
      <c r="D575" s="24">
        <v>2019</v>
      </c>
      <c r="E575" s="23">
        <f>SUM(F575:I575)</f>
        <v>0</v>
      </c>
      <c r="F575" s="21">
        <f t="shared" si="62"/>
        <v>0</v>
      </c>
      <c r="G575" s="21">
        <f t="shared" si="62"/>
        <v>0</v>
      </c>
      <c r="H575" s="21">
        <f t="shared" si="62"/>
        <v>0</v>
      </c>
      <c r="I575" s="21">
        <f t="shared" si="62"/>
        <v>0</v>
      </c>
      <c r="J575" s="37"/>
      <c r="K575" s="48"/>
    </row>
    <row r="576" spans="1:11" ht="120" customHeight="1" outlineLevel="1">
      <c r="A576" s="36"/>
      <c r="B576" s="65"/>
      <c r="C576" s="48"/>
      <c r="D576" s="24">
        <v>2020</v>
      </c>
      <c r="E576" s="23">
        <f>SUM(F576:I576)</f>
        <v>0</v>
      </c>
      <c r="F576" s="21">
        <f t="shared" si="62"/>
        <v>0</v>
      </c>
      <c r="G576" s="21">
        <f t="shared" si="62"/>
        <v>0</v>
      </c>
      <c r="H576" s="21">
        <f t="shared" si="62"/>
        <v>0</v>
      </c>
      <c r="I576" s="21">
        <f t="shared" si="62"/>
        <v>0</v>
      </c>
      <c r="J576" s="37"/>
      <c r="K576" s="48"/>
    </row>
    <row r="577" spans="1:11" ht="14.25" customHeight="1" outlineLevel="2">
      <c r="A577" s="36" t="s">
        <v>213</v>
      </c>
      <c r="B577" s="65" t="s">
        <v>212</v>
      </c>
      <c r="C577" s="48" t="s">
        <v>113</v>
      </c>
      <c r="D577" s="24" t="s">
        <v>32</v>
      </c>
      <c r="E577" s="23">
        <f t="shared" si="60"/>
        <v>0</v>
      </c>
      <c r="F577" s="23">
        <v>0</v>
      </c>
      <c r="G577" s="23">
        <v>0</v>
      </c>
      <c r="H577" s="21">
        <v>0</v>
      </c>
      <c r="I577" s="21">
        <v>0</v>
      </c>
      <c r="J577" s="37" t="s">
        <v>459</v>
      </c>
      <c r="K577" s="48" t="s">
        <v>102</v>
      </c>
    </row>
    <row r="578" spans="1:11" ht="14.25" customHeight="1" outlineLevel="2">
      <c r="A578" s="36"/>
      <c r="B578" s="65"/>
      <c r="C578" s="48"/>
      <c r="D578" s="24">
        <v>2018</v>
      </c>
      <c r="E578" s="23">
        <f t="shared" si="60"/>
        <v>0</v>
      </c>
      <c r="F578" s="21">
        <v>0</v>
      </c>
      <c r="G578" s="21">
        <v>0</v>
      </c>
      <c r="H578" s="21">
        <v>0</v>
      </c>
      <c r="I578" s="21">
        <v>0</v>
      </c>
      <c r="J578" s="37"/>
      <c r="K578" s="48"/>
    </row>
    <row r="579" spans="1:11" ht="14.25" customHeight="1" outlineLevel="2">
      <c r="A579" s="36"/>
      <c r="B579" s="65"/>
      <c r="C579" s="48"/>
      <c r="D579" s="24">
        <v>2019</v>
      </c>
      <c r="E579" s="23">
        <f>SUM(F579:I579)</f>
        <v>0</v>
      </c>
      <c r="F579" s="21">
        <v>0</v>
      </c>
      <c r="G579" s="21">
        <v>0</v>
      </c>
      <c r="H579" s="21">
        <v>0</v>
      </c>
      <c r="I579" s="21">
        <v>0</v>
      </c>
      <c r="J579" s="37"/>
      <c r="K579" s="48"/>
    </row>
    <row r="580" spans="1:11" ht="14.25" customHeight="1" outlineLevel="2">
      <c r="A580" s="36"/>
      <c r="B580" s="65"/>
      <c r="C580" s="48"/>
      <c r="D580" s="24">
        <v>2020</v>
      </c>
      <c r="E580" s="23">
        <f>SUM(F580:I580)</f>
        <v>0</v>
      </c>
      <c r="F580" s="21">
        <v>0</v>
      </c>
      <c r="G580" s="21">
        <v>0</v>
      </c>
      <c r="H580" s="21">
        <v>0</v>
      </c>
      <c r="I580" s="21">
        <v>0</v>
      </c>
      <c r="J580" s="37"/>
      <c r="K580" s="48"/>
    </row>
    <row r="581" spans="1:11" ht="15" customHeight="1" outlineLevel="2">
      <c r="A581" s="36" t="s">
        <v>211</v>
      </c>
      <c r="B581" s="65" t="s">
        <v>386</v>
      </c>
      <c r="C581" s="48" t="s">
        <v>113</v>
      </c>
      <c r="D581" s="24" t="s">
        <v>32</v>
      </c>
      <c r="E581" s="23">
        <f t="shared" si="60"/>
        <v>0</v>
      </c>
      <c r="F581" s="23">
        <v>0</v>
      </c>
      <c r="G581" s="23">
        <v>0</v>
      </c>
      <c r="H581" s="21">
        <v>0</v>
      </c>
      <c r="I581" s="21">
        <v>0</v>
      </c>
      <c r="J581" s="37" t="s">
        <v>210</v>
      </c>
      <c r="K581" s="48" t="s">
        <v>102</v>
      </c>
    </row>
    <row r="582" spans="1:11" ht="12.75" customHeight="1" outlineLevel="2">
      <c r="A582" s="36"/>
      <c r="B582" s="65"/>
      <c r="C582" s="48"/>
      <c r="D582" s="24">
        <v>2018</v>
      </c>
      <c r="E582" s="23">
        <f t="shared" si="60"/>
        <v>0</v>
      </c>
      <c r="F582" s="21">
        <v>0</v>
      </c>
      <c r="G582" s="21">
        <v>0</v>
      </c>
      <c r="H582" s="21">
        <v>0</v>
      </c>
      <c r="I582" s="21">
        <v>0</v>
      </c>
      <c r="J582" s="37"/>
      <c r="K582" s="48"/>
    </row>
    <row r="583" spans="1:11" ht="12.75" customHeight="1" outlineLevel="2">
      <c r="A583" s="36"/>
      <c r="B583" s="65"/>
      <c r="C583" s="48"/>
      <c r="D583" s="24">
        <v>2019</v>
      </c>
      <c r="E583" s="23">
        <f t="shared" si="60"/>
        <v>0</v>
      </c>
      <c r="F583" s="21">
        <v>0</v>
      </c>
      <c r="G583" s="21">
        <v>0</v>
      </c>
      <c r="H583" s="21">
        <v>0</v>
      </c>
      <c r="I583" s="21">
        <v>0</v>
      </c>
      <c r="J583" s="37"/>
      <c r="K583" s="48"/>
    </row>
    <row r="584" spans="1:11" ht="18" customHeight="1" outlineLevel="2">
      <c r="A584" s="36"/>
      <c r="B584" s="65"/>
      <c r="C584" s="48"/>
      <c r="D584" s="24">
        <v>2020</v>
      </c>
      <c r="E584" s="23">
        <f t="shared" si="60"/>
        <v>0</v>
      </c>
      <c r="F584" s="21">
        <v>0</v>
      </c>
      <c r="G584" s="21">
        <v>0</v>
      </c>
      <c r="H584" s="21">
        <v>0</v>
      </c>
      <c r="I584" s="21">
        <v>0</v>
      </c>
      <c r="J584" s="37"/>
      <c r="K584" s="48"/>
    </row>
    <row r="585" spans="1:11" ht="16.5" customHeight="1" outlineLevel="2">
      <c r="A585" s="36" t="s">
        <v>209</v>
      </c>
      <c r="B585" s="65" t="s">
        <v>207</v>
      </c>
      <c r="C585" s="48" t="s">
        <v>113</v>
      </c>
      <c r="D585" s="24" t="s">
        <v>32</v>
      </c>
      <c r="E585" s="23">
        <f t="shared" si="60"/>
        <v>0</v>
      </c>
      <c r="F585" s="23">
        <v>0</v>
      </c>
      <c r="G585" s="23">
        <v>0</v>
      </c>
      <c r="H585" s="21">
        <v>0</v>
      </c>
      <c r="I585" s="21">
        <v>0</v>
      </c>
      <c r="J585" s="37" t="s">
        <v>206</v>
      </c>
      <c r="K585" s="48" t="s">
        <v>102</v>
      </c>
    </row>
    <row r="586" spans="1:11" ht="13.5" customHeight="1" outlineLevel="2">
      <c r="A586" s="36"/>
      <c r="B586" s="65"/>
      <c r="C586" s="48"/>
      <c r="D586" s="24">
        <v>2018</v>
      </c>
      <c r="E586" s="23">
        <f t="shared" si="60"/>
        <v>0</v>
      </c>
      <c r="F586" s="21">
        <v>0</v>
      </c>
      <c r="G586" s="21">
        <v>0</v>
      </c>
      <c r="H586" s="21">
        <v>0</v>
      </c>
      <c r="I586" s="21">
        <v>0</v>
      </c>
      <c r="J586" s="37"/>
      <c r="K586" s="48"/>
    </row>
    <row r="587" spans="1:11" ht="13.5" customHeight="1" outlineLevel="2">
      <c r="A587" s="36"/>
      <c r="B587" s="65"/>
      <c r="C587" s="48"/>
      <c r="D587" s="24">
        <v>2019</v>
      </c>
      <c r="E587" s="23">
        <f t="shared" si="60"/>
        <v>0</v>
      </c>
      <c r="F587" s="21">
        <v>0</v>
      </c>
      <c r="G587" s="21">
        <v>0</v>
      </c>
      <c r="H587" s="21">
        <v>0</v>
      </c>
      <c r="I587" s="21">
        <v>0</v>
      </c>
      <c r="J587" s="37"/>
      <c r="K587" s="48"/>
    </row>
    <row r="588" spans="1:11" ht="13.5" customHeight="1" outlineLevel="2">
      <c r="A588" s="36"/>
      <c r="B588" s="65"/>
      <c r="C588" s="48"/>
      <c r="D588" s="24">
        <v>2020</v>
      </c>
      <c r="E588" s="23">
        <f t="shared" si="60"/>
        <v>0</v>
      </c>
      <c r="F588" s="21">
        <v>0</v>
      </c>
      <c r="G588" s="21">
        <v>0</v>
      </c>
      <c r="H588" s="21">
        <v>0</v>
      </c>
      <c r="I588" s="21">
        <v>0</v>
      </c>
      <c r="J588" s="37"/>
      <c r="K588" s="48"/>
    </row>
    <row r="589" spans="1:11" ht="13.5" customHeight="1" outlineLevel="2">
      <c r="A589" s="36" t="s">
        <v>208</v>
      </c>
      <c r="B589" s="65" t="s">
        <v>483</v>
      </c>
      <c r="C589" s="48" t="s">
        <v>182</v>
      </c>
      <c r="D589" s="24" t="s">
        <v>32</v>
      </c>
      <c r="E589" s="23">
        <f>SUM(F589:I589)</f>
        <v>0</v>
      </c>
      <c r="F589" s="23">
        <v>0</v>
      </c>
      <c r="G589" s="23">
        <v>0</v>
      </c>
      <c r="H589" s="21">
        <v>0</v>
      </c>
      <c r="I589" s="21">
        <v>0</v>
      </c>
      <c r="J589" s="44" t="s">
        <v>550</v>
      </c>
      <c r="K589" s="48" t="s">
        <v>102</v>
      </c>
    </row>
    <row r="590" spans="1:11" ht="13.5" customHeight="1" outlineLevel="2">
      <c r="A590" s="36"/>
      <c r="B590" s="65"/>
      <c r="C590" s="48"/>
      <c r="D590" s="24">
        <v>2018</v>
      </c>
      <c r="E590" s="23">
        <f>SUM(F590:I590)</f>
        <v>0</v>
      </c>
      <c r="F590" s="21">
        <v>0</v>
      </c>
      <c r="G590" s="21">
        <v>0</v>
      </c>
      <c r="H590" s="21">
        <v>0</v>
      </c>
      <c r="I590" s="21">
        <v>0</v>
      </c>
      <c r="J590" s="45"/>
      <c r="K590" s="48"/>
    </row>
    <row r="591" spans="1:11" ht="13.5" customHeight="1" outlineLevel="2">
      <c r="A591" s="36"/>
      <c r="B591" s="65"/>
      <c r="C591" s="48"/>
      <c r="D591" s="24">
        <v>2019</v>
      </c>
      <c r="E591" s="23">
        <f>SUM(F591:I591)</f>
        <v>0</v>
      </c>
      <c r="F591" s="21">
        <v>0</v>
      </c>
      <c r="G591" s="21">
        <v>0</v>
      </c>
      <c r="H591" s="21">
        <v>0</v>
      </c>
      <c r="I591" s="21">
        <v>0</v>
      </c>
      <c r="J591" s="45"/>
      <c r="K591" s="48"/>
    </row>
    <row r="592" spans="1:11" ht="33" customHeight="1" outlineLevel="2">
      <c r="A592" s="36"/>
      <c r="B592" s="65"/>
      <c r="C592" s="48"/>
      <c r="D592" s="24">
        <v>2020</v>
      </c>
      <c r="E592" s="23">
        <f>SUM(F592:I592)</f>
        <v>0</v>
      </c>
      <c r="F592" s="21">
        <v>0</v>
      </c>
      <c r="G592" s="21">
        <v>0</v>
      </c>
      <c r="H592" s="21">
        <v>0</v>
      </c>
      <c r="I592" s="21">
        <v>0</v>
      </c>
      <c r="J592" s="46"/>
      <c r="K592" s="48"/>
    </row>
    <row r="593" spans="1:11" ht="15" customHeight="1" outlineLevel="2">
      <c r="A593" s="36" t="s">
        <v>205</v>
      </c>
      <c r="B593" s="65" t="s">
        <v>496</v>
      </c>
      <c r="C593" s="48" t="s">
        <v>389</v>
      </c>
      <c r="D593" s="24" t="s">
        <v>32</v>
      </c>
      <c r="E593" s="23">
        <f t="shared" si="60"/>
        <v>0</v>
      </c>
      <c r="F593" s="23">
        <f>SUM(F594:F596)</f>
        <v>0</v>
      </c>
      <c r="G593" s="23">
        <f>SUM(G594:G596)</f>
        <v>0</v>
      </c>
      <c r="H593" s="23">
        <f>SUM(H594:H596)</f>
        <v>0</v>
      </c>
      <c r="I593" s="23">
        <f>SUM(I594:I596)</f>
        <v>0</v>
      </c>
      <c r="J593" s="37" t="s">
        <v>632</v>
      </c>
      <c r="K593" s="48" t="s">
        <v>102</v>
      </c>
    </row>
    <row r="594" spans="1:11" ht="13.5" customHeight="1" outlineLevel="2">
      <c r="A594" s="36"/>
      <c r="B594" s="65"/>
      <c r="C594" s="48"/>
      <c r="D594" s="24">
        <v>2018</v>
      </c>
      <c r="E594" s="23">
        <f t="shared" si="60"/>
        <v>0</v>
      </c>
      <c r="F594" s="23">
        <v>0</v>
      </c>
      <c r="G594" s="23">
        <v>0</v>
      </c>
      <c r="H594" s="21">
        <v>0</v>
      </c>
      <c r="I594" s="21">
        <v>0</v>
      </c>
      <c r="J594" s="37"/>
      <c r="K594" s="48"/>
    </row>
    <row r="595" spans="1:11" ht="13.5" customHeight="1" outlineLevel="2">
      <c r="A595" s="36"/>
      <c r="B595" s="65"/>
      <c r="C595" s="48"/>
      <c r="D595" s="24">
        <v>2019</v>
      </c>
      <c r="E595" s="23">
        <f t="shared" si="60"/>
        <v>0</v>
      </c>
      <c r="F595" s="23">
        <v>0</v>
      </c>
      <c r="G595" s="23">
        <v>0</v>
      </c>
      <c r="H595" s="21">
        <v>0</v>
      </c>
      <c r="I595" s="21">
        <v>0</v>
      </c>
      <c r="J595" s="37"/>
      <c r="K595" s="48"/>
    </row>
    <row r="596" spans="1:11" ht="31.5" customHeight="1" outlineLevel="2">
      <c r="A596" s="36"/>
      <c r="B596" s="65"/>
      <c r="C596" s="48"/>
      <c r="D596" s="24">
        <v>2020</v>
      </c>
      <c r="E596" s="23">
        <f t="shared" si="60"/>
        <v>0</v>
      </c>
      <c r="F596" s="23">
        <v>0</v>
      </c>
      <c r="G596" s="23">
        <v>0</v>
      </c>
      <c r="H596" s="21">
        <v>0</v>
      </c>
      <c r="I596" s="21">
        <v>0</v>
      </c>
      <c r="J596" s="37"/>
      <c r="K596" s="48"/>
    </row>
    <row r="597" spans="1:11" s="9" customFormat="1" ht="14.25" customHeight="1" outlineLevel="2">
      <c r="A597" s="36" t="s">
        <v>204</v>
      </c>
      <c r="B597" s="65" t="s">
        <v>202</v>
      </c>
      <c r="C597" s="48">
        <v>2020</v>
      </c>
      <c r="D597" s="24" t="s">
        <v>32</v>
      </c>
      <c r="E597" s="23">
        <f t="shared" si="60"/>
        <v>0</v>
      </c>
      <c r="F597" s="23">
        <v>0</v>
      </c>
      <c r="G597" s="23">
        <v>0</v>
      </c>
      <c r="H597" s="21">
        <v>0</v>
      </c>
      <c r="I597" s="21">
        <v>0</v>
      </c>
      <c r="J597" s="37" t="s">
        <v>201</v>
      </c>
      <c r="K597" s="48" t="s">
        <v>102</v>
      </c>
    </row>
    <row r="598" spans="1:11" s="9" customFormat="1" ht="14.25" customHeight="1" outlineLevel="2">
      <c r="A598" s="36"/>
      <c r="B598" s="65"/>
      <c r="C598" s="48"/>
      <c r="D598" s="24">
        <v>2018</v>
      </c>
      <c r="E598" s="23">
        <f t="shared" si="60"/>
        <v>0</v>
      </c>
      <c r="F598" s="21">
        <v>0</v>
      </c>
      <c r="G598" s="21">
        <v>0</v>
      </c>
      <c r="H598" s="21">
        <v>0</v>
      </c>
      <c r="I598" s="21">
        <v>0</v>
      </c>
      <c r="J598" s="37"/>
      <c r="K598" s="48"/>
    </row>
    <row r="599" spans="1:11" s="9" customFormat="1" ht="14.25" customHeight="1" outlineLevel="2">
      <c r="A599" s="36"/>
      <c r="B599" s="65"/>
      <c r="C599" s="48"/>
      <c r="D599" s="24">
        <v>2019</v>
      </c>
      <c r="E599" s="23">
        <f t="shared" si="60"/>
        <v>0</v>
      </c>
      <c r="F599" s="21">
        <v>0</v>
      </c>
      <c r="G599" s="21">
        <v>0</v>
      </c>
      <c r="H599" s="21">
        <v>0</v>
      </c>
      <c r="I599" s="21">
        <v>0</v>
      </c>
      <c r="J599" s="37"/>
      <c r="K599" s="48"/>
    </row>
    <row r="600" spans="1:11" s="9" customFormat="1" ht="14.25" customHeight="1" outlineLevel="2">
      <c r="A600" s="36"/>
      <c r="B600" s="65"/>
      <c r="C600" s="48"/>
      <c r="D600" s="24">
        <v>2020</v>
      </c>
      <c r="E600" s="23">
        <f t="shared" si="60"/>
        <v>0</v>
      </c>
      <c r="F600" s="21">
        <v>0</v>
      </c>
      <c r="G600" s="21">
        <v>0</v>
      </c>
      <c r="H600" s="21">
        <v>0</v>
      </c>
      <c r="I600" s="21">
        <v>0</v>
      </c>
      <c r="J600" s="37"/>
      <c r="K600" s="48"/>
    </row>
    <row r="601" spans="1:11" s="9" customFormat="1" ht="14.25" customHeight="1" outlineLevel="2">
      <c r="A601" s="36" t="s">
        <v>203</v>
      </c>
      <c r="B601" s="65" t="s">
        <v>395</v>
      </c>
      <c r="C601" s="48" t="s">
        <v>268</v>
      </c>
      <c r="D601" s="24" t="s">
        <v>32</v>
      </c>
      <c r="E601" s="23">
        <f t="shared" si="60"/>
        <v>0</v>
      </c>
      <c r="F601" s="23">
        <v>0</v>
      </c>
      <c r="G601" s="23">
        <v>0</v>
      </c>
      <c r="H601" s="21">
        <v>0</v>
      </c>
      <c r="I601" s="21">
        <v>0</v>
      </c>
      <c r="J601" s="37" t="s">
        <v>396</v>
      </c>
      <c r="K601" s="48" t="s">
        <v>102</v>
      </c>
    </row>
    <row r="602" spans="1:11" s="9" customFormat="1" ht="14.25" customHeight="1" outlineLevel="2">
      <c r="A602" s="36"/>
      <c r="B602" s="65"/>
      <c r="C602" s="48"/>
      <c r="D602" s="24">
        <v>2018</v>
      </c>
      <c r="E602" s="23">
        <f t="shared" si="60"/>
        <v>0</v>
      </c>
      <c r="F602" s="21">
        <v>0</v>
      </c>
      <c r="G602" s="21">
        <v>0</v>
      </c>
      <c r="H602" s="21">
        <v>0</v>
      </c>
      <c r="I602" s="21">
        <v>0</v>
      </c>
      <c r="J602" s="37"/>
      <c r="K602" s="48"/>
    </row>
    <row r="603" spans="1:11" s="9" customFormat="1" ht="14.25" customHeight="1" outlineLevel="2">
      <c r="A603" s="36"/>
      <c r="B603" s="65"/>
      <c r="C603" s="48"/>
      <c r="D603" s="24">
        <v>2019</v>
      </c>
      <c r="E603" s="23">
        <f t="shared" si="60"/>
        <v>0</v>
      </c>
      <c r="F603" s="21">
        <v>0</v>
      </c>
      <c r="G603" s="21">
        <v>0</v>
      </c>
      <c r="H603" s="21">
        <v>0</v>
      </c>
      <c r="I603" s="21">
        <v>0</v>
      </c>
      <c r="J603" s="37"/>
      <c r="K603" s="48"/>
    </row>
    <row r="604" spans="1:11" s="9" customFormat="1" ht="14.25" customHeight="1" outlineLevel="2">
      <c r="A604" s="36"/>
      <c r="B604" s="65"/>
      <c r="C604" s="48"/>
      <c r="D604" s="24">
        <v>2020</v>
      </c>
      <c r="E604" s="23">
        <f t="shared" si="60"/>
        <v>0</v>
      </c>
      <c r="F604" s="21">
        <v>0</v>
      </c>
      <c r="G604" s="21">
        <v>0</v>
      </c>
      <c r="H604" s="21">
        <v>0</v>
      </c>
      <c r="I604" s="21">
        <v>0</v>
      </c>
      <c r="J604" s="37"/>
      <c r="K604" s="48"/>
    </row>
    <row r="605" spans="1:11" s="9" customFormat="1" ht="12.75" customHeight="1" outlineLevel="1">
      <c r="A605" s="36" t="s">
        <v>21</v>
      </c>
      <c r="B605" s="65" t="s">
        <v>401</v>
      </c>
      <c r="C605" s="48" t="s">
        <v>113</v>
      </c>
      <c r="D605" s="24" t="s">
        <v>32</v>
      </c>
      <c r="E605" s="23">
        <f t="shared" si="60"/>
        <v>0</v>
      </c>
      <c r="F605" s="21">
        <v>0</v>
      </c>
      <c r="G605" s="21">
        <v>0</v>
      </c>
      <c r="H605" s="21">
        <v>0</v>
      </c>
      <c r="I605" s="21">
        <v>0</v>
      </c>
      <c r="J605" s="37" t="s">
        <v>404</v>
      </c>
      <c r="K605" s="48" t="s">
        <v>102</v>
      </c>
    </row>
    <row r="606" spans="1:11" ht="12.75" customHeight="1" outlineLevel="1">
      <c r="A606" s="36"/>
      <c r="B606" s="65"/>
      <c r="C606" s="48"/>
      <c r="D606" s="24">
        <v>2018</v>
      </c>
      <c r="E606" s="23">
        <f t="shared" si="60"/>
        <v>0</v>
      </c>
      <c r="F606" s="21">
        <f>F610</f>
        <v>0</v>
      </c>
      <c r="G606" s="21">
        <f t="shared" ref="G606:I606" si="63">G610</f>
        <v>0</v>
      </c>
      <c r="H606" s="21">
        <f t="shared" si="63"/>
        <v>0</v>
      </c>
      <c r="I606" s="21">
        <f t="shared" si="63"/>
        <v>0</v>
      </c>
      <c r="J606" s="37"/>
      <c r="K606" s="48"/>
    </row>
    <row r="607" spans="1:11" ht="12.75" customHeight="1" outlineLevel="1">
      <c r="A607" s="36"/>
      <c r="B607" s="65"/>
      <c r="C607" s="48"/>
      <c r="D607" s="24">
        <v>2019</v>
      </c>
      <c r="E607" s="23">
        <f t="shared" si="60"/>
        <v>0</v>
      </c>
      <c r="F607" s="21">
        <f t="shared" ref="F607:I608" si="64">F611</f>
        <v>0</v>
      </c>
      <c r="G607" s="21">
        <f t="shared" si="64"/>
        <v>0</v>
      </c>
      <c r="H607" s="21">
        <f t="shared" si="64"/>
        <v>0</v>
      </c>
      <c r="I607" s="21">
        <f t="shared" si="64"/>
        <v>0</v>
      </c>
      <c r="J607" s="37"/>
      <c r="K607" s="48"/>
    </row>
    <row r="608" spans="1:11" ht="45.75" customHeight="1" outlineLevel="1">
      <c r="A608" s="36"/>
      <c r="B608" s="65"/>
      <c r="C608" s="48"/>
      <c r="D608" s="24">
        <v>2020</v>
      </c>
      <c r="E608" s="23">
        <f t="shared" si="60"/>
        <v>0</v>
      </c>
      <c r="F608" s="21">
        <f t="shared" si="64"/>
        <v>0</v>
      </c>
      <c r="G608" s="21">
        <f t="shared" si="64"/>
        <v>0</v>
      </c>
      <c r="H608" s="21">
        <f t="shared" si="64"/>
        <v>0</v>
      </c>
      <c r="I608" s="21">
        <f t="shared" si="64"/>
        <v>0</v>
      </c>
      <c r="J608" s="37"/>
      <c r="K608" s="48"/>
    </row>
    <row r="609" spans="1:11" ht="12" customHeight="1" outlineLevel="2">
      <c r="A609" s="36" t="s">
        <v>200</v>
      </c>
      <c r="B609" s="65" t="s">
        <v>199</v>
      </c>
      <c r="C609" s="48" t="s">
        <v>113</v>
      </c>
      <c r="D609" s="24" t="s">
        <v>32</v>
      </c>
      <c r="E609" s="23">
        <f t="shared" si="60"/>
        <v>0</v>
      </c>
      <c r="F609" s="21">
        <v>0</v>
      </c>
      <c r="G609" s="21">
        <v>0</v>
      </c>
      <c r="H609" s="21">
        <v>0</v>
      </c>
      <c r="I609" s="21">
        <v>0</v>
      </c>
      <c r="J609" s="37" t="s">
        <v>545</v>
      </c>
      <c r="K609" s="48" t="s">
        <v>102</v>
      </c>
    </row>
    <row r="610" spans="1:11" ht="12" customHeight="1" outlineLevel="2">
      <c r="A610" s="36"/>
      <c r="B610" s="65"/>
      <c r="C610" s="48"/>
      <c r="D610" s="24">
        <v>2018</v>
      </c>
      <c r="E610" s="23">
        <f t="shared" si="60"/>
        <v>0</v>
      </c>
      <c r="F610" s="23">
        <v>0</v>
      </c>
      <c r="G610" s="23">
        <v>0</v>
      </c>
      <c r="H610" s="21">
        <v>0</v>
      </c>
      <c r="I610" s="21">
        <v>0</v>
      </c>
      <c r="J610" s="37"/>
      <c r="K610" s="79"/>
    </row>
    <row r="611" spans="1:11" ht="12" customHeight="1" outlineLevel="2">
      <c r="A611" s="36"/>
      <c r="B611" s="65"/>
      <c r="C611" s="48"/>
      <c r="D611" s="24">
        <v>2019</v>
      </c>
      <c r="E611" s="23">
        <f t="shared" si="60"/>
        <v>0</v>
      </c>
      <c r="F611" s="23">
        <v>0</v>
      </c>
      <c r="G611" s="23">
        <v>0</v>
      </c>
      <c r="H611" s="21">
        <v>0</v>
      </c>
      <c r="I611" s="21">
        <v>0</v>
      </c>
      <c r="J611" s="37"/>
      <c r="K611" s="79"/>
    </row>
    <row r="612" spans="1:11" ht="12" customHeight="1" outlineLevel="2">
      <c r="A612" s="36"/>
      <c r="B612" s="65"/>
      <c r="C612" s="48"/>
      <c r="D612" s="24">
        <v>2020</v>
      </c>
      <c r="E612" s="23">
        <f t="shared" si="60"/>
        <v>0</v>
      </c>
      <c r="F612" s="23">
        <v>0</v>
      </c>
      <c r="G612" s="23">
        <v>0</v>
      </c>
      <c r="H612" s="21">
        <v>0</v>
      </c>
      <c r="I612" s="21">
        <v>0</v>
      </c>
      <c r="J612" s="37"/>
      <c r="K612" s="79"/>
    </row>
    <row r="613" spans="1:11" ht="14.25" customHeight="1" outlineLevel="2">
      <c r="A613" s="36" t="s">
        <v>200</v>
      </c>
      <c r="B613" s="65" t="s">
        <v>400</v>
      </c>
      <c r="C613" s="48" t="s">
        <v>268</v>
      </c>
      <c r="D613" s="24" t="s">
        <v>32</v>
      </c>
      <c r="E613" s="23">
        <f>SUM(F613:I613)</f>
        <v>0</v>
      </c>
      <c r="F613" s="21">
        <v>0</v>
      </c>
      <c r="G613" s="21">
        <v>0</v>
      </c>
      <c r="H613" s="21">
        <v>0</v>
      </c>
      <c r="I613" s="21">
        <v>0</v>
      </c>
      <c r="J613" s="37" t="s">
        <v>549</v>
      </c>
      <c r="K613" s="48" t="s">
        <v>102</v>
      </c>
    </row>
    <row r="614" spans="1:11" ht="14.25" customHeight="1" outlineLevel="2">
      <c r="A614" s="36"/>
      <c r="B614" s="65"/>
      <c r="C614" s="48"/>
      <c r="D614" s="24">
        <v>2018</v>
      </c>
      <c r="E614" s="23">
        <f>SUM(F614:I614)</f>
        <v>0</v>
      </c>
      <c r="F614" s="21">
        <v>0</v>
      </c>
      <c r="G614" s="21">
        <v>0</v>
      </c>
      <c r="H614" s="21">
        <v>0</v>
      </c>
      <c r="I614" s="21">
        <v>0</v>
      </c>
      <c r="J614" s="37"/>
      <c r="K614" s="79"/>
    </row>
    <row r="615" spans="1:11" ht="14.25" customHeight="1" outlineLevel="2">
      <c r="A615" s="36"/>
      <c r="B615" s="65"/>
      <c r="C615" s="48"/>
      <c r="D615" s="24">
        <v>2019</v>
      </c>
      <c r="E615" s="23">
        <f>SUM(F615:I615)</f>
        <v>0</v>
      </c>
      <c r="F615" s="21">
        <v>0</v>
      </c>
      <c r="G615" s="21">
        <v>0</v>
      </c>
      <c r="H615" s="21">
        <v>0</v>
      </c>
      <c r="I615" s="21">
        <v>0</v>
      </c>
      <c r="J615" s="37"/>
      <c r="K615" s="79"/>
    </row>
    <row r="616" spans="1:11" ht="28.5" customHeight="1" outlineLevel="2">
      <c r="A616" s="36"/>
      <c r="B616" s="65"/>
      <c r="C616" s="48"/>
      <c r="D616" s="24">
        <v>2020</v>
      </c>
      <c r="E616" s="23">
        <f>SUM(F616:I616)</f>
        <v>0</v>
      </c>
      <c r="F616" s="21">
        <v>0</v>
      </c>
      <c r="G616" s="21">
        <v>0</v>
      </c>
      <c r="H616" s="21">
        <v>0</v>
      </c>
      <c r="I616" s="21">
        <v>0</v>
      </c>
      <c r="J616" s="37"/>
      <c r="K616" s="79"/>
    </row>
    <row r="617" spans="1:11" ht="12.75" customHeight="1" outlineLevel="1">
      <c r="A617" s="36" t="s">
        <v>22</v>
      </c>
      <c r="B617" s="65" t="s">
        <v>402</v>
      </c>
      <c r="C617" s="48" t="s">
        <v>113</v>
      </c>
      <c r="D617" s="24" t="s">
        <v>32</v>
      </c>
      <c r="E617" s="23">
        <f t="shared" ref="E617:E626" si="65">SUM(F617:I617)</f>
        <v>0</v>
      </c>
      <c r="F617" s="21">
        <v>0</v>
      </c>
      <c r="G617" s="21">
        <v>0</v>
      </c>
      <c r="H617" s="21">
        <v>0</v>
      </c>
      <c r="I617" s="21">
        <v>0</v>
      </c>
      <c r="J617" s="37" t="s">
        <v>26</v>
      </c>
      <c r="K617" s="48" t="s">
        <v>102</v>
      </c>
    </row>
    <row r="618" spans="1:11" ht="12.75" customHeight="1" outlineLevel="1">
      <c r="A618" s="36"/>
      <c r="B618" s="65"/>
      <c r="C618" s="48"/>
      <c r="D618" s="24">
        <v>2018</v>
      </c>
      <c r="E618" s="23">
        <f t="shared" si="65"/>
        <v>0</v>
      </c>
      <c r="F618" s="21">
        <f t="shared" ref="F618:I620" si="66">F622+F626+F630</f>
        <v>0</v>
      </c>
      <c r="G618" s="21">
        <f t="shared" si="66"/>
        <v>0</v>
      </c>
      <c r="H618" s="21">
        <f t="shared" si="66"/>
        <v>0</v>
      </c>
      <c r="I618" s="21">
        <f t="shared" si="66"/>
        <v>0</v>
      </c>
      <c r="J618" s="37"/>
      <c r="K618" s="48"/>
    </row>
    <row r="619" spans="1:11" ht="12.75" customHeight="1" outlineLevel="1">
      <c r="A619" s="36"/>
      <c r="B619" s="65"/>
      <c r="C619" s="48"/>
      <c r="D619" s="24">
        <v>2019</v>
      </c>
      <c r="E619" s="23">
        <f t="shared" si="65"/>
        <v>0</v>
      </c>
      <c r="F619" s="21">
        <f t="shared" si="66"/>
        <v>0</v>
      </c>
      <c r="G619" s="21">
        <f t="shared" si="66"/>
        <v>0</v>
      </c>
      <c r="H619" s="21">
        <f t="shared" si="66"/>
        <v>0</v>
      </c>
      <c r="I619" s="21">
        <f t="shared" si="66"/>
        <v>0</v>
      </c>
      <c r="J619" s="37"/>
      <c r="K619" s="48"/>
    </row>
    <row r="620" spans="1:11" ht="14.25" customHeight="1" outlineLevel="1">
      <c r="A620" s="36"/>
      <c r="B620" s="65"/>
      <c r="C620" s="48"/>
      <c r="D620" s="24">
        <v>2020</v>
      </c>
      <c r="E620" s="23">
        <f t="shared" si="65"/>
        <v>0</v>
      </c>
      <c r="F620" s="21">
        <f t="shared" si="66"/>
        <v>0</v>
      </c>
      <c r="G620" s="21">
        <f t="shared" si="66"/>
        <v>0</v>
      </c>
      <c r="H620" s="21">
        <f t="shared" si="66"/>
        <v>0</v>
      </c>
      <c r="I620" s="21">
        <f t="shared" si="66"/>
        <v>0</v>
      </c>
      <c r="J620" s="37"/>
      <c r="K620" s="48"/>
    </row>
    <row r="621" spans="1:11" outlineLevel="2">
      <c r="A621" s="36" t="s">
        <v>198</v>
      </c>
      <c r="B621" s="65" t="s">
        <v>399</v>
      </c>
      <c r="C621" s="48" t="s">
        <v>113</v>
      </c>
      <c r="D621" s="24" t="s">
        <v>32</v>
      </c>
      <c r="E621" s="23">
        <f t="shared" si="65"/>
        <v>0</v>
      </c>
      <c r="F621" s="21">
        <v>0</v>
      </c>
      <c r="G621" s="21">
        <v>0</v>
      </c>
      <c r="H621" s="21">
        <v>0</v>
      </c>
      <c r="I621" s="21">
        <v>0</v>
      </c>
      <c r="J621" s="37" t="s">
        <v>546</v>
      </c>
      <c r="K621" s="48" t="s">
        <v>102</v>
      </c>
    </row>
    <row r="622" spans="1:11" ht="14.25" customHeight="1" outlineLevel="2">
      <c r="A622" s="36"/>
      <c r="B622" s="65"/>
      <c r="C622" s="48"/>
      <c r="D622" s="24">
        <v>2018</v>
      </c>
      <c r="E622" s="23">
        <f t="shared" si="65"/>
        <v>0</v>
      </c>
      <c r="F622" s="21">
        <v>0</v>
      </c>
      <c r="G622" s="21">
        <v>0</v>
      </c>
      <c r="H622" s="21">
        <v>0</v>
      </c>
      <c r="I622" s="21">
        <v>0</v>
      </c>
      <c r="J622" s="37"/>
      <c r="K622" s="79"/>
    </row>
    <row r="623" spans="1:11" ht="14.25" customHeight="1" outlineLevel="2">
      <c r="A623" s="36"/>
      <c r="B623" s="65"/>
      <c r="C623" s="48"/>
      <c r="D623" s="24">
        <v>2019</v>
      </c>
      <c r="E623" s="23">
        <f>SUM(F623:I623)</f>
        <v>0</v>
      </c>
      <c r="F623" s="21">
        <v>0</v>
      </c>
      <c r="G623" s="21">
        <v>0</v>
      </c>
      <c r="H623" s="21">
        <v>0</v>
      </c>
      <c r="I623" s="21">
        <v>0</v>
      </c>
      <c r="J623" s="37"/>
      <c r="K623" s="79"/>
    </row>
    <row r="624" spans="1:11" ht="27" customHeight="1" outlineLevel="2">
      <c r="A624" s="36"/>
      <c r="B624" s="65"/>
      <c r="C624" s="48"/>
      <c r="D624" s="24">
        <v>2020</v>
      </c>
      <c r="E624" s="23">
        <f>SUM(F624:I624)</f>
        <v>0</v>
      </c>
      <c r="F624" s="21">
        <v>0</v>
      </c>
      <c r="G624" s="21">
        <v>0</v>
      </c>
      <c r="H624" s="21">
        <v>0</v>
      </c>
      <c r="I624" s="21">
        <v>0</v>
      </c>
      <c r="J624" s="37"/>
      <c r="K624" s="79"/>
    </row>
    <row r="625" spans="1:11" ht="15" customHeight="1" outlineLevel="2">
      <c r="A625" s="36" t="s">
        <v>197</v>
      </c>
      <c r="B625" s="65" t="s">
        <v>189</v>
      </c>
      <c r="C625" s="48" t="s">
        <v>137</v>
      </c>
      <c r="D625" s="24" t="s">
        <v>32</v>
      </c>
      <c r="E625" s="23">
        <f t="shared" si="65"/>
        <v>0</v>
      </c>
      <c r="F625" s="21">
        <v>0</v>
      </c>
      <c r="G625" s="21">
        <v>0</v>
      </c>
      <c r="H625" s="21">
        <v>0</v>
      </c>
      <c r="I625" s="21">
        <v>0</v>
      </c>
      <c r="J625" s="37" t="s">
        <v>435</v>
      </c>
      <c r="K625" s="48" t="s">
        <v>102</v>
      </c>
    </row>
    <row r="626" spans="1:11" ht="13.5" customHeight="1" outlineLevel="2">
      <c r="A626" s="36"/>
      <c r="B626" s="65"/>
      <c r="C626" s="48"/>
      <c r="D626" s="24">
        <v>2018</v>
      </c>
      <c r="E626" s="23">
        <f t="shared" si="65"/>
        <v>0</v>
      </c>
      <c r="F626" s="21">
        <v>0</v>
      </c>
      <c r="G626" s="21">
        <v>0</v>
      </c>
      <c r="H626" s="21">
        <v>0</v>
      </c>
      <c r="I626" s="21">
        <v>0</v>
      </c>
      <c r="J626" s="37"/>
      <c r="K626" s="79"/>
    </row>
    <row r="627" spans="1:11" ht="13.5" customHeight="1" outlineLevel="2">
      <c r="A627" s="36"/>
      <c r="B627" s="65"/>
      <c r="C627" s="48"/>
      <c r="D627" s="24">
        <v>2019</v>
      </c>
      <c r="E627" s="23">
        <f t="shared" ref="E627:E654" si="67">SUM(F627:I627)</f>
        <v>0</v>
      </c>
      <c r="F627" s="21">
        <v>0</v>
      </c>
      <c r="G627" s="21">
        <v>0</v>
      </c>
      <c r="H627" s="21">
        <v>0</v>
      </c>
      <c r="I627" s="21">
        <v>0</v>
      </c>
      <c r="J627" s="37"/>
      <c r="K627" s="79"/>
    </row>
    <row r="628" spans="1:11" ht="28.5" customHeight="1" outlineLevel="2">
      <c r="A628" s="36"/>
      <c r="B628" s="65"/>
      <c r="C628" s="48"/>
      <c r="D628" s="24">
        <v>2020</v>
      </c>
      <c r="E628" s="23">
        <f t="shared" si="67"/>
        <v>0</v>
      </c>
      <c r="F628" s="21">
        <v>0</v>
      </c>
      <c r="G628" s="21">
        <v>0</v>
      </c>
      <c r="H628" s="21">
        <v>0</v>
      </c>
      <c r="I628" s="21">
        <v>0</v>
      </c>
      <c r="J628" s="37"/>
      <c r="K628" s="79"/>
    </row>
    <row r="629" spans="1:11" ht="12" customHeight="1" outlineLevel="2">
      <c r="A629" s="36" t="s">
        <v>405</v>
      </c>
      <c r="B629" s="65" t="s">
        <v>187</v>
      </c>
      <c r="C629" s="48" t="s">
        <v>113</v>
      </c>
      <c r="D629" s="24" t="s">
        <v>32</v>
      </c>
      <c r="E629" s="23">
        <f t="shared" si="67"/>
        <v>0</v>
      </c>
      <c r="F629" s="21">
        <v>0</v>
      </c>
      <c r="G629" s="21">
        <v>0</v>
      </c>
      <c r="H629" s="21">
        <v>0</v>
      </c>
      <c r="I629" s="21">
        <v>0</v>
      </c>
      <c r="J629" s="37" t="s">
        <v>394</v>
      </c>
      <c r="K629" s="48" t="s">
        <v>102</v>
      </c>
    </row>
    <row r="630" spans="1:11" ht="12" customHeight="1" outlineLevel="2">
      <c r="A630" s="36"/>
      <c r="B630" s="65"/>
      <c r="C630" s="48"/>
      <c r="D630" s="24">
        <v>2018</v>
      </c>
      <c r="E630" s="23">
        <f t="shared" si="67"/>
        <v>0</v>
      </c>
      <c r="F630" s="21">
        <v>0</v>
      </c>
      <c r="G630" s="21">
        <v>0</v>
      </c>
      <c r="H630" s="21">
        <v>0</v>
      </c>
      <c r="I630" s="21">
        <v>0</v>
      </c>
      <c r="J630" s="37"/>
      <c r="K630" s="79"/>
    </row>
    <row r="631" spans="1:11" ht="12" customHeight="1" outlineLevel="2">
      <c r="A631" s="36"/>
      <c r="B631" s="65"/>
      <c r="C631" s="48"/>
      <c r="D631" s="24">
        <v>2019</v>
      </c>
      <c r="E631" s="23">
        <f t="shared" si="67"/>
        <v>0</v>
      </c>
      <c r="F631" s="21">
        <v>0</v>
      </c>
      <c r="G631" s="21">
        <v>0</v>
      </c>
      <c r="H631" s="21">
        <v>0</v>
      </c>
      <c r="I631" s="21">
        <v>0</v>
      </c>
      <c r="J631" s="37"/>
      <c r="K631" s="79"/>
    </row>
    <row r="632" spans="1:11" ht="12" customHeight="1" outlineLevel="2">
      <c r="A632" s="36"/>
      <c r="B632" s="65"/>
      <c r="C632" s="48"/>
      <c r="D632" s="24">
        <v>2020</v>
      </c>
      <c r="E632" s="23">
        <f t="shared" si="67"/>
        <v>0</v>
      </c>
      <c r="F632" s="21">
        <v>0</v>
      </c>
      <c r="G632" s="21">
        <v>0</v>
      </c>
      <c r="H632" s="21">
        <v>0</v>
      </c>
      <c r="I632" s="21">
        <v>0</v>
      </c>
      <c r="J632" s="37"/>
      <c r="K632" s="79"/>
    </row>
    <row r="633" spans="1:11" ht="13.5" customHeight="1" outlineLevel="1">
      <c r="A633" s="36" t="s">
        <v>23</v>
      </c>
      <c r="B633" s="65" t="s">
        <v>186</v>
      </c>
      <c r="C633" s="48" t="s">
        <v>113</v>
      </c>
      <c r="D633" s="24" t="s">
        <v>32</v>
      </c>
      <c r="E633" s="23">
        <f t="shared" si="67"/>
        <v>0</v>
      </c>
      <c r="F633" s="21">
        <v>0</v>
      </c>
      <c r="G633" s="21">
        <v>0</v>
      </c>
      <c r="H633" s="21">
        <v>0</v>
      </c>
      <c r="I633" s="21">
        <v>0</v>
      </c>
      <c r="J633" s="37" t="s">
        <v>185</v>
      </c>
      <c r="K633" s="48" t="s">
        <v>102</v>
      </c>
    </row>
    <row r="634" spans="1:11" ht="13.5" customHeight="1" outlineLevel="1">
      <c r="A634" s="36"/>
      <c r="B634" s="65"/>
      <c r="C634" s="48"/>
      <c r="D634" s="24">
        <v>2018</v>
      </c>
      <c r="E634" s="23">
        <f t="shared" si="67"/>
        <v>0</v>
      </c>
      <c r="F634" s="21">
        <f>F642+F646</f>
        <v>0</v>
      </c>
      <c r="G634" s="21">
        <f t="shared" ref="G634:I634" si="68">G642+G646</f>
        <v>0</v>
      </c>
      <c r="H634" s="21">
        <f t="shared" si="68"/>
        <v>0</v>
      </c>
      <c r="I634" s="21">
        <f t="shared" si="68"/>
        <v>0</v>
      </c>
      <c r="J634" s="37"/>
      <c r="K634" s="48"/>
    </row>
    <row r="635" spans="1:11" ht="13.5" customHeight="1" outlineLevel="1">
      <c r="A635" s="36"/>
      <c r="B635" s="65"/>
      <c r="C635" s="48"/>
      <c r="D635" s="24">
        <v>2019</v>
      </c>
      <c r="E635" s="23">
        <f>SUM(F635:I635)</f>
        <v>0</v>
      </c>
      <c r="F635" s="21">
        <f t="shared" ref="F635:I636" si="69">F643+F647</f>
        <v>0</v>
      </c>
      <c r="G635" s="21">
        <f t="shared" si="69"/>
        <v>0</v>
      </c>
      <c r="H635" s="21">
        <f t="shared" si="69"/>
        <v>0</v>
      </c>
      <c r="I635" s="21">
        <f t="shared" si="69"/>
        <v>0</v>
      </c>
      <c r="J635" s="37"/>
      <c r="K635" s="48"/>
    </row>
    <row r="636" spans="1:11" ht="20.25" customHeight="1" outlineLevel="1">
      <c r="A636" s="36"/>
      <c r="B636" s="65"/>
      <c r="C636" s="48"/>
      <c r="D636" s="24">
        <v>2020</v>
      </c>
      <c r="E636" s="23">
        <f>SUM(F636:I636)</f>
        <v>0</v>
      </c>
      <c r="F636" s="21">
        <f t="shared" si="69"/>
        <v>0</v>
      </c>
      <c r="G636" s="21">
        <f t="shared" si="69"/>
        <v>0</v>
      </c>
      <c r="H636" s="21">
        <f t="shared" si="69"/>
        <v>0</v>
      </c>
      <c r="I636" s="21">
        <f t="shared" si="69"/>
        <v>0</v>
      </c>
      <c r="J636" s="37"/>
      <c r="K636" s="48"/>
    </row>
    <row r="637" spans="1:11" ht="13.5" customHeight="1" outlineLevel="2">
      <c r="A637" s="36" t="s">
        <v>196</v>
      </c>
      <c r="B637" s="65" t="s">
        <v>183</v>
      </c>
      <c r="C637" s="48" t="s">
        <v>182</v>
      </c>
      <c r="D637" s="24" t="s">
        <v>32</v>
      </c>
      <c r="E637" s="23">
        <f t="shared" si="67"/>
        <v>0</v>
      </c>
      <c r="F637" s="21">
        <v>0</v>
      </c>
      <c r="G637" s="21">
        <v>0</v>
      </c>
      <c r="H637" s="21">
        <v>0</v>
      </c>
      <c r="I637" s="21">
        <v>0</v>
      </c>
      <c r="J637" s="37" t="s">
        <v>181</v>
      </c>
      <c r="K637" s="48" t="s">
        <v>102</v>
      </c>
    </row>
    <row r="638" spans="1:11" ht="13.5" customHeight="1" outlineLevel="2">
      <c r="A638" s="36"/>
      <c r="B638" s="65"/>
      <c r="C638" s="48"/>
      <c r="D638" s="24">
        <v>2018</v>
      </c>
      <c r="E638" s="23">
        <f t="shared" si="67"/>
        <v>0</v>
      </c>
      <c r="F638" s="21">
        <v>0</v>
      </c>
      <c r="G638" s="21">
        <v>0</v>
      </c>
      <c r="H638" s="21">
        <v>0</v>
      </c>
      <c r="I638" s="21">
        <v>0</v>
      </c>
      <c r="J638" s="37"/>
      <c r="K638" s="48"/>
    </row>
    <row r="639" spans="1:11" ht="13.5" customHeight="1" outlineLevel="2">
      <c r="A639" s="36"/>
      <c r="B639" s="65"/>
      <c r="C639" s="48"/>
      <c r="D639" s="24">
        <v>2019</v>
      </c>
      <c r="E639" s="23">
        <f>SUM(F639:I639)</f>
        <v>0</v>
      </c>
      <c r="F639" s="21">
        <v>0</v>
      </c>
      <c r="G639" s="21">
        <v>0</v>
      </c>
      <c r="H639" s="21">
        <v>0</v>
      </c>
      <c r="I639" s="21">
        <v>0</v>
      </c>
      <c r="J639" s="37"/>
      <c r="K639" s="48"/>
    </row>
    <row r="640" spans="1:11" ht="13.5" customHeight="1" outlineLevel="2">
      <c r="A640" s="36"/>
      <c r="B640" s="65"/>
      <c r="C640" s="48"/>
      <c r="D640" s="24">
        <v>2020</v>
      </c>
      <c r="E640" s="23">
        <f>SUM(F640:I640)</f>
        <v>0</v>
      </c>
      <c r="F640" s="21">
        <v>0</v>
      </c>
      <c r="G640" s="21">
        <v>0</v>
      </c>
      <c r="H640" s="21">
        <v>0</v>
      </c>
      <c r="I640" s="21">
        <v>0</v>
      </c>
      <c r="J640" s="37"/>
      <c r="K640" s="48"/>
    </row>
    <row r="641" spans="1:11" ht="12" customHeight="1" outlineLevel="2">
      <c r="A641" s="36" t="s">
        <v>195</v>
      </c>
      <c r="B641" s="65" t="s">
        <v>634</v>
      </c>
      <c r="C641" s="48" t="s">
        <v>113</v>
      </c>
      <c r="D641" s="24" t="s">
        <v>32</v>
      </c>
      <c r="E641" s="23">
        <f t="shared" ref="E641:E644" si="70">SUM(F641:I641)</f>
        <v>0</v>
      </c>
      <c r="F641" s="21">
        <v>0</v>
      </c>
      <c r="G641" s="21">
        <v>0</v>
      </c>
      <c r="H641" s="21">
        <v>0</v>
      </c>
      <c r="I641" s="21">
        <v>0</v>
      </c>
      <c r="J641" s="37" t="s">
        <v>635</v>
      </c>
      <c r="K641" s="48" t="s">
        <v>102</v>
      </c>
    </row>
    <row r="642" spans="1:11" ht="12" customHeight="1" outlineLevel="2">
      <c r="A642" s="36"/>
      <c r="B642" s="65"/>
      <c r="C642" s="48"/>
      <c r="D642" s="24">
        <v>2018</v>
      </c>
      <c r="E642" s="23">
        <f t="shared" si="70"/>
        <v>0</v>
      </c>
      <c r="F642" s="21">
        <v>0</v>
      </c>
      <c r="G642" s="21">
        <v>0</v>
      </c>
      <c r="H642" s="21">
        <v>0</v>
      </c>
      <c r="I642" s="21">
        <v>0</v>
      </c>
      <c r="J642" s="37"/>
      <c r="K642" s="48"/>
    </row>
    <row r="643" spans="1:11" ht="12" customHeight="1" outlineLevel="2">
      <c r="A643" s="36"/>
      <c r="B643" s="65"/>
      <c r="C643" s="48"/>
      <c r="D643" s="24">
        <v>2019</v>
      </c>
      <c r="E643" s="23">
        <f t="shared" si="70"/>
        <v>0</v>
      </c>
      <c r="F643" s="21">
        <v>0</v>
      </c>
      <c r="G643" s="21">
        <v>0</v>
      </c>
      <c r="H643" s="21">
        <v>0</v>
      </c>
      <c r="I643" s="21">
        <v>0</v>
      </c>
      <c r="J643" s="37"/>
      <c r="K643" s="48"/>
    </row>
    <row r="644" spans="1:11" ht="12" customHeight="1" outlineLevel="2">
      <c r="A644" s="36"/>
      <c r="B644" s="65"/>
      <c r="C644" s="48"/>
      <c r="D644" s="24">
        <v>2020</v>
      </c>
      <c r="E644" s="23">
        <f t="shared" si="70"/>
        <v>0</v>
      </c>
      <c r="F644" s="21">
        <v>0</v>
      </c>
      <c r="G644" s="21">
        <v>0</v>
      </c>
      <c r="H644" s="21">
        <v>0</v>
      </c>
      <c r="I644" s="21">
        <v>0</v>
      </c>
      <c r="J644" s="37"/>
      <c r="K644" s="48"/>
    </row>
    <row r="645" spans="1:11" ht="14.25" customHeight="1" outlineLevel="2">
      <c r="A645" s="36" t="s">
        <v>194</v>
      </c>
      <c r="B645" s="65" t="s">
        <v>636</v>
      </c>
      <c r="C645" s="48" t="s">
        <v>113</v>
      </c>
      <c r="D645" s="24" t="s">
        <v>32</v>
      </c>
      <c r="E645" s="23">
        <f t="shared" si="67"/>
        <v>0</v>
      </c>
      <c r="F645" s="21">
        <v>0</v>
      </c>
      <c r="G645" s="21">
        <v>0</v>
      </c>
      <c r="H645" s="21">
        <v>0</v>
      </c>
      <c r="I645" s="21">
        <v>0</v>
      </c>
      <c r="J645" s="37" t="s">
        <v>139</v>
      </c>
      <c r="K645" s="48" t="s">
        <v>102</v>
      </c>
    </row>
    <row r="646" spans="1:11" ht="12.75" customHeight="1" outlineLevel="2">
      <c r="A646" s="36"/>
      <c r="B646" s="65"/>
      <c r="C646" s="48"/>
      <c r="D646" s="24">
        <v>2018</v>
      </c>
      <c r="E646" s="23">
        <f t="shared" si="67"/>
        <v>0</v>
      </c>
      <c r="F646" s="21">
        <v>0</v>
      </c>
      <c r="G646" s="21">
        <v>0</v>
      </c>
      <c r="H646" s="21">
        <v>0</v>
      </c>
      <c r="I646" s="21">
        <v>0</v>
      </c>
      <c r="J646" s="37"/>
      <c r="K646" s="48"/>
    </row>
    <row r="647" spans="1:11" ht="12.75" customHeight="1" outlineLevel="2">
      <c r="A647" s="36"/>
      <c r="B647" s="65"/>
      <c r="C647" s="48"/>
      <c r="D647" s="24">
        <v>2019</v>
      </c>
      <c r="E647" s="23">
        <f t="shared" si="67"/>
        <v>0</v>
      </c>
      <c r="F647" s="21">
        <v>0</v>
      </c>
      <c r="G647" s="21">
        <v>0</v>
      </c>
      <c r="H647" s="21">
        <v>0</v>
      </c>
      <c r="I647" s="21">
        <v>0</v>
      </c>
      <c r="J647" s="37"/>
      <c r="K647" s="48"/>
    </row>
    <row r="648" spans="1:11" ht="18" customHeight="1" outlineLevel="2">
      <c r="A648" s="36"/>
      <c r="B648" s="65"/>
      <c r="C648" s="48"/>
      <c r="D648" s="24">
        <v>2020</v>
      </c>
      <c r="E648" s="23">
        <f t="shared" si="67"/>
        <v>0</v>
      </c>
      <c r="F648" s="21">
        <v>0</v>
      </c>
      <c r="G648" s="21">
        <v>0</v>
      </c>
      <c r="H648" s="21">
        <v>0</v>
      </c>
      <c r="I648" s="21">
        <v>0</v>
      </c>
      <c r="J648" s="37"/>
      <c r="K648" s="48"/>
    </row>
    <row r="649" spans="1:11" ht="14.25" customHeight="1" outlineLevel="1">
      <c r="A649" s="36" t="s">
        <v>7</v>
      </c>
      <c r="B649" s="65" t="s">
        <v>179</v>
      </c>
      <c r="C649" s="48" t="s">
        <v>113</v>
      </c>
      <c r="D649" s="24" t="s">
        <v>32</v>
      </c>
      <c r="E649" s="23">
        <f t="shared" si="67"/>
        <v>0</v>
      </c>
      <c r="F649" s="21">
        <v>0</v>
      </c>
      <c r="G649" s="21">
        <v>0</v>
      </c>
      <c r="H649" s="21">
        <v>0</v>
      </c>
      <c r="I649" s="21">
        <v>0</v>
      </c>
      <c r="J649" s="37" t="s">
        <v>178</v>
      </c>
      <c r="K649" s="48" t="s">
        <v>102</v>
      </c>
    </row>
    <row r="650" spans="1:11" ht="14.25" customHeight="1" outlineLevel="1">
      <c r="A650" s="36"/>
      <c r="B650" s="65"/>
      <c r="C650" s="48"/>
      <c r="D650" s="24">
        <v>2018</v>
      </c>
      <c r="E650" s="23">
        <f t="shared" si="67"/>
        <v>0</v>
      </c>
      <c r="F650" s="21">
        <f t="shared" ref="F650:I652" si="71">F654+F658+F662+F666</f>
        <v>0</v>
      </c>
      <c r="G650" s="21">
        <f t="shared" si="71"/>
        <v>0</v>
      </c>
      <c r="H650" s="21">
        <f t="shared" si="71"/>
        <v>0</v>
      </c>
      <c r="I650" s="21">
        <f t="shared" si="71"/>
        <v>0</v>
      </c>
      <c r="J650" s="37"/>
      <c r="K650" s="48"/>
    </row>
    <row r="651" spans="1:11" ht="14.25" customHeight="1" outlineLevel="1">
      <c r="A651" s="36"/>
      <c r="B651" s="65"/>
      <c r="C651" s="48"/>
      <c r="D651" s="24">
        <v>2019</v>
      </c>
      <c r="E651" s="23">
        <f>SUM(F651:I651)</f>
        <v>0</v>
      </c>
      <c r="F651" s="21">
        <f t="shared" si="71"/>
        <v>0</v>
      </c>
      <c r="G651" s="21">
        <f t="shared" si="71"/>
        <v>0</v>
      </c>
      <c r="H651" s="21">
        <f t="shared" si="71"/>
        <v>0</v>
      </c>
      <c r="I651" s="21">
        <f t="shared" si="71"/>
        <v>0</v>
      </c>
      <c r="J651" s="37"/>
      <c r="K651" s="48"/>
    </row>
    <row r="652" spans="1:11" ht="14.25" customHeight="1" outlineLevel="1">
      <c r="A652" s="36"/>
      <c r="B652" s="65"/>
      <c r="C652" s="48"/>
      <c r="D652" s="24">
        <v>2020</v>
      </c>
      <c r="E652" s="23">
        <f>SUM(F652:I652)</f>
        <v>0</v>
      </c>
      <c r="F652" s="21">
        <f t="shared" si="71"/>
        <v>0</v>
      </c>
      <c r="G652" s="21">
        <f t="shared" si="71"/>
        <v>0</v>
      </c>
      <c r="H652" s="21">
        <f t="shared" si="71"/>
        <v>0</v>
      </c>
      <c r="I652" s="21">
        <f t="shared" si="71"/>
        <v>0</v>
      </c>
      <c r="J652" s="37"/>
      <c r="K652" s="48"/>
    </row>
    <row r="653" spans="1:11" ht="15" customHeight="1" outlineLevel="2">
      <c r="A653" s="36" t="s">
        <v>192</v>
      </c>
      <c r="B653" s="65" t="s">
        <v>176</v>
      </c>
      <c r="C653" s="48" t="s">
        <v>113</v>
      </c>
      <c r="D653" s="24" t="s">
        <v>32</v>
      </c>
      <c r="E653" s="23">
        <f t="shared" si="67"/>
        <v>0</v>
      </c>
      <c r="F653" s="21">
        <v>0</v>
      </c>
      <c r="G653" s="21">
        <v>0</v>
      </c>
      <c r="H653" s="21">
        <v>0</v>
      </c>
      <c r="I653" s="21">
        <v>0</v>
      </c>
      <c r="J653" s="37" t="s">
        <v>175</v>
      </c>
      <c r="K653" s="48" t="s">
        <v>102</v>
      </c>
    </row>
    <row r="654" spans="1:11" ht="14.45" customHeight="1" outlineLevel="2">
      <c r="A654" s="36"/>
      <c r="B654" s="65"/>
      <c r="C654" s="48"/>
      <c r="D654" s="24">
        <v>2018</v>
      </c>
      <c r="E654" s="23">
        <f t="shared" si="67"/>
        <v>0</v>
      </c>
      <c r="F654" s="21">
        <v>0</v>
      </c>
      <c r="G654" s="21">
        <v>0</v>
      </c>
      <c r="H654" s="21">
        <v>0</v>
      </c>
      <c r="I654" s="21">
        <v>0</v>
      </c>
      <c r="J654" s="37"/>
      <c r="K654" s="48"/>
    </row>
    <row r="655" spans="1:11" ht="14.45" customHeight="1" outlineLevel="2">
      <c r="A655" s="36"/>
      <c r="B655" s="65"/>
      <c r="C655" s="48"/>
      <c r="D655" s="24">
        <v>2019</v>
      </c>
      <c r="E655" s="23">
        <f>SUM(F655:I655)</f>
        <v>0</v>
      </c>
      <c r="F655" s="21">
        <v>0</v>
      </c>
      <c r="G655" s="21">
        <v>0</v>
      </c>
      <c r="H655" s="21">
        <v>0</v>
      </c>
      <c r="I655" s="21">
        <v>0</v>
      </c>
      <c r="J655" s="37"/>
      <c r="K655" s="48"/>
    </row>
    <row r="656" spans="1:11" ht="14.45" customHeight="1" outlineLevel="2">
      <c r="A656" s="36"/>
      <c r="B656" s="65"/>
      <c r="C656" s="48"/>
      <c r="D656" s="24">
        <v>2020</v>
      </c>
      <c r="E656" s="23">
        <f>SUM(F656:I656)</f>
        <v>0</v>
      </c>
      <c r="F656" s="21">
        <v>0</v>
      </c>
      <c r="G656" s="21">
        <v>0</v>
      </c>
      <c r="H656" s="21">
        <v>0</v>
      </c>
      <c r="I656" s="21">
        <v>0</v>
      </c>
      <c r="J656" s="37"/>
      <c r="K656" s="48"/>
    </row>
    <row r="657" spans="1:11" ht="12.75" customHeight="1" outlineLevel="2">
      <c r="A657" s="36" t="s">
        <v>191</v>
      </c>
      <c r="B657" s="65" t="s">
        <v>173</v>
      </c>
      <c r="C657" s="48" t="s">
        <v>113</v>
      </c>
      <c r="D657" s="24" t="s">
        <v>32</v>
      </c>
      <c r="E657" s="23">
        <f t="shared" ref="E657:E686" si="72">SUM(F657:I657)</f>
        <v>0</v>
      </c>
      <c r="F657" s="21">
        <v>0</v>
      </c>
      <c r="G657" s="21">
        <v>0</v>
      </c>
      <c r="H657" s="21">
        <v>0</v>
      </c>
      <c r="I657" s="21">
        <v>0</v>
      </c>
      <c r="J657" s="37" t="s">
        <v>484</v>
      </c>
      <c r="K657" s="48" t="s">
        <v>102</v>
      </c>
    </row>
    <row r="658" spans="1:11" ht="12.75" customHeight="1" outlineLevel="2">
      <c r="A658" s="36"/>
      <c r="B658" s="65"/>
      <c r="C658" s="48"/>
      <c r="D658" s="24">
        <v>2018</v>
      </c>
      <c r="E658" s="23">
        <f t="shared" si="72"/>
        <v>0</v>
      </c>
      <c r="F658" s="21">
        <v>0</v>
      </c>
      <c r="G658" s="21">
        <v>0</v>
      </c>
      <c r="H658" s="21">
        <v>0</v>
      </c>
      <c r="I658" s="21">
        <v>0</v>
      </c>
      <c r="J658" s="37"/>
      <c r="K658" s="48"/>
    </row>
    <row r="659" spans="1:11" ht="12.75" customHeight="1" outlineLevel="2">
      <c r="A659" s="36"/>
      <c r="B659" s="65"/>
      <c r="C659" s="48"/>
      <c r="D659" s="24">
        <v>2019</v>
      </c>
      <c r="E659" s="23">
        <f t="shared" si="72"/>
        <v>0</v>
      </c>
      <c r="F659" s="21">
        <v>0</v>
      </c>
      <c r="G659" s="21">
        <v>0</v>
      </c>
      <c r="H659" s="21">
        <v>0</v>
      </c>
      <c r="I659" s="21">
        <v>0</v>
      </c>
      <c r="J659" s="37"/>
      <c r="K659" s="48"/>
    </row>
    <row r="660" spans="1:11" ht="36" customHeight="1" outlineLevel="2">
      <c r="A660" s="36"/>
      <c r="B660" s="65"/>
      <c r="C660" s="48"/>
      <c r="D660" s="24">
        <v>2020</v>
      </c>
      <c r="E660" s="23">
        <f t="shared" si="72"/>
        <v>0</v>
      </c>
      <c r="F660" s="21">
        <v>0</v>
      </c>
      <c r="G660" s="21">
        <v>0</v>
      </c>
      <c r="H660" s="21">
        <v>0</v>
      </c>
      <c r="I660" s="21">
        <v>0</v>
      </c>
      <c r="J660" s="37"/>
      <c r="K660" s="48"/>
    </row>
    <row r="661" spans="1:11" ht="12.75" customHeight="1" outlineLevel="2">
      <c r="A661" s="36" t="s">
        <v>190</v>
      </c>
      <c r="B661" s="65" t="s">
        <v>171</v>
      </c>
      <c r="C661" s="48" t="s">
        <v>113</v>
      </c>
      <c r="D661" s="24" t="s">
        <v>32</v>
      </c>
      <c r="E661" s="23">
        <f t="shared" si="72"/>
        <v>0</v>
      </c>
      <c r="F661" s="21">
        <v>0</v>
      </c>
      <c r="G661" s="21">
        <v>0</v>
      </c>
      <c r="H661" s="21">
        <v>0</v>
      </c>
      <c r="I661" s="21">
        <v>0</v>
      </c>
      <c r="J661" s="37" t="s">
        <v>170</v>
      </c>
      <c r="K661" s="48" t="s">
        <v>102</v>
      </c>
    </row>
    <row r="662" spans="1:11" ht="13.5" customHeight="1" outlineLevel="2">
      <c r="A662" s="36"/>
      <c r="B662" s="65"/>
      <c r="C662" s="48"/>
      <c r="D662" s="24">
        <v>2018</v>
      </c>
      <c r="E662" s="23">
        <f t="shared" si="72"/>
        <v>0</v>
      </c>
      <c r="F662" s="21">
        <v>0</v>
      </c>
      <c r="G662" s="21">
        <v>0</v>
      </c>
      <c r="H662" s="21">
        <v>0</v>
      </c>
      <c r="I662" s="21">
        <v>0</v>
      </c>
      <c r="J662" s="37"/>
      <c r="K662" s="48"/>
    </row>
    <row r="663" spans="1:11" ht="13.5" customHeight="1" outlineLevel="2">
      <c r="A663" s="36"/>
      <c r="B663" s="65"/>
      <c r="C663" s="48"/>
      <c r="D663" s="24">
        <v>2019</v>
      </c>
      <c r="E663" s="23">
        <f t="shared" si="72"/>
        <v>0</v>
      </c>
      <c r="F663" s="21">
        <v>0</v>
      </c>
      <c r="G663" s="21">
        <v>0</v>
      </c>
      <c r="H663" s="21">
        <v>0</v>
      </c>
      <c r="I663" s="21">
        <v>0</v>
      </c>
      <c r="J663" s="37"/>
      <c r="K663" s="48"/>
    </row>
    <row r="664" spans="1:11" ht="51" customHeight="1" outlineLevel="2">
      <c r="A664" s="36"/>
      <c r="B664" s="65"/>
      <c r="C664" s="48"/>
      <c r="D664" s="24">
        <v>2020</v>
      </c>
      <c r="E664" s="23">
        <f t="shared" si="72"/>
        <v>0</v>
      </c>
      <c r="F664" s="21">
        <v>0</v>
      </c>
      <c r="G664" s="21">
        <v>0</v>
      </c>
      <c r="H664" s="21">
        <v>0</v>
      </c>
      <c r="I664" s="21">
        <v>0</v>
      </c>
      <c r="J664" s="37"/>
      <c r="K664" s="48"/>
    </row>
    <row r="665" spans="1:11" ht="14.25" customHeight="1" outlineLevel="2">
      <c r="A665" s="36" t="s">
        <v>188</v>
      </c>
      <c r="B665" s="65" t="s">
        <v>385</v>
      </c>
      <c r="C665" s="48" t="s">
        <v>113</v>
      </c>
      <c r="D665" s="24" t="s">
        <v>32</v>
      </c>
      <c r="E665" s="23">
        <f t="shared" si="72"/>
        <v>0</v>
      </c>
      <c r="F665" s="21">
        <v>0</v>
      </c>
      <c r="G665" s="21">
        <v>0</v>
      </c>
      <c r="H665" s="21">
        <v>0</v>
      </c>
      <c r="I665" s="21">
        <v>0</v>
      </c>
      <c r="J665" s="44" t="s">
        <v>168</v>
      </c>
      <c r="K665" s="48" t="s">
        <v>102</v>
      </c>
    </row>
    <row r="666" spans="1:11" ht="14.25" customHeight="1" outlineLevel="2">
      <c r="A666" s="36"/>
      <c r="B666" s="65"/>
      <c r="C666" s="48"/>
      <c r="D666" s="24">
        <v>2018</v>
      </c>
      <c r="E666" s="23">
        <f t="shared" si="72"/>
        <v>0</v>
      </c>
      <c r="F666" s="21">
        <v>0</v>
      </c>
      <c r="G666" s="21">
        <v>0</v>
      </c>
      <c r="H666" s="21">
        <v>0</v>
      </c>
      <c r="I666" s="21">
        <v>0</v>
      </c>
      <c r="J666" s="45"/>
      <c r="K666" s="48"/>
    </row>
    <row r="667" spans="1:11" ht="14.25" customHeight="1" outlineLevel="2">
      <c r="A667" s="36"/>
      <c r="B667" s="65"/>
      <c r="C667" s="48"/>
      <c r="D667" s="24">
        <v>2019</v>
      </c>
      <c r="E667" s="23">
        <f t="shared" si="72"/>
        <v>0</v>
      </c>
      <c r="F667" s="21">
        <v>0</v>
      </c>
      <c r="G667" s="21">
        <v>0</v>
      </c>
      <c r="H667" s="21">
        <v>0</v>
      </c>
      <c r="I667" s="21">
        <v>0</v>
      </c>
      <c r="J667" s="45"/>
      <c r="K667" s="48"/>
    </row>
    <row r="668" spans="1:11" ht="14.25" customHeight="1" outlineLevel="2">
      <c r="A668" s="36"/>
      <c r="B668" s="65"/>
      <c r="C668" s="48"/>
      <c r="D668" s="24">
        <v>2020</v>
      </c>
      <c r="E668" s="23">
        <f t="shared" si="72"/>
        <v>0</v>
      </c>
      <c r="F668" s="21">
        <v>0</v>
      </c>
      <c r="G668" s="21">
        <v>0</v>
      </c>
      <c r="H668" s="21">
        <v>0</v>
      </c>
      <c r="I668" s="21">
        <v>0</v>
      </c>
      <c r="J668" s="46"/>
      <c r="K668" s="48"/>
    </row>
    <row r="669" spans="1:11" ht="14.25" customHeight="1" outlineLevel="2">
      <c r="A669" s="36" t="s">
        <v>485</v>
      </c>
      <c r="B669" s="65" t="s">
        <v>167</v>
      </c>
      <c r="C669" s="48" t="s">
        <v>113</v>
      </c>
      <c r="D669" s="24" t="s">
        <v>32</v>
      </c>
      <c r="E669" s="23">
        <f t="shared" si="72"/>
        <v>0</v>
      </c>
      <c r="F669" s="21">
        <v>0</v>
      </c>
      <c r="G669" s="21">
        <v>0</v>
      </c>
      <c r="H669" s="21">
        <v>0</v>
      </c>
      <c r="I669" s="21">
        <v>0</v>
      </c>
      <c r="J669" s="37" t="s">
        <v>398</v>
      </c>
      <c r="K669" s="48" t="s">
        <v>102</v>
      </c>
    </row>
    <row r="670" spans="1:11" ht="14.25" customHeight="1" outlineLevel="2">
      <c r="A670" s="36"/>
      <c r="B670" s="65"/>
      <c r="C670" s="48"/>
      <c r="D670" s="24">
        <v>2018</v>
      </c>
      <c r="E670" s="23">
        <f t="shared" si="72"/>
        <v>0</v>
      </c>
      <c r="F670" s="21">
        <v>0</v>
      </c>
      <c r="G670" s="21">
        <v>0</v>
      </c>
      <c r="H670" s="21">
        <v>0</v>
      </c>
      <c r="I670" s="21">
        <v>0</v>
      </c>
      <c r="J670" s="37"/>
      <c r="K670" s="48"/>
    </row>
    <row r="671" spans="1:11" ht="14.25" customHeight="1" outlineLevel="2">
      <c r="A671" s="36"/>
      <c r="B671" s="65"/>
      <c r="C671" s="48"/>
      <c r="D671" s="24">
        <v>2019</v>
      </c>
      <c r="E671" s="23">
        <f t="shared" si="72"/>
        <v>0</v>
      </c>
      <c r="F671" s="21">
        <v>0</v>
      </c>
      <c r="G671" s="21">
        <v>0</v>
      </c>
      <c r="H671" s="21">
        <v>0</v>
      </c>
      <c r="I671" s="21">
        <v>0</v>
      </c>
      <c r="J671" s="37"/>
      <c r="K671" s="48"/>
    </row>
    <row r="672" spans="1:11" ht="17.25" customHeight="1" outlineLevel="2">
      <c r="A672" s="36"/>
      <c r="B672" s="65"/>
      <c r="C672" s="48"/>
      <c r="D672" s="24">
        <v>2020</v>
      </c>
      <c r="E672" s="23">
        <f t="shared" si="72"/>
        <v>0</v>
      </c>
      <c r="F672" s="21">
        <v>0</v>
      </c>
      <c r="G672" s="21">
        <v>0</v>
      </c>
      <c r="H672" s="21">
        <v>0</v>
      </c>
      <c r="I672" s="21">
        <v>0</v>
      </c>
      <c r="J672" s="37"/>
      <c r="K672" s="48"/>
    </row>
    <row r="673" spans="1:11" ht="14.25" customHeight="1" outlineLevel="1">
      <c r="A673" s="36" t="s">
        <v>24</v>
      </c>
      <c r="B673" s="65" t="s">
        <v>440</v>
      </c>
      <c r="C673" s="48" t="s">
        <v>113</v>
      </c>
      <c r="D673" s="24" t="s">
        <v>32</v>
      </c>
      <c r="E673" s="23">
        <f t="shared" si="72"/>
        <v>0</v>
      </c>
      <c r="F673" s="21">
        <f>SUM(F674:F676)</f>
        <v>0</v>
      </c>
      <c r="G673" s="21">
        <f>SUM(G674:G676)</f>
        <v>0</v>
      </c>
      <c r="H673" s="21">
        <f>SUM(H674:H676)</f>
        <v>0</v>
      </c>
      <c r="I673" s="21">
        <f>SUM(I674:I676)</f>
        <v>0</v>
      </c>
      <c r="J673" s="95" t="s">
        <v>166</v>
      </c>
      <c r="K673" s="48" t="s">
        <v>571</v>
      </c>
    </row>
    <row r="674" spans="1:11" ht="14.25" customHeight="1" outlineLevel="1">
      <c r="A674" s="36"/>
      <c r="B674" s="65"/>
      <c r="C674" s="48"/>
      <c r="D674" s="24">
        <v>2018</v>
      </c>
      <c r="E674" s="23">
        <f t="shared" si="72"/>
        <v>0</v>
      </c>
      <c r="F674" s="21">
        <f>F678+F682</f>
        <v>0</v>
      </c>
      <c r="G674" s="21">
        <f>G678+G682</f>
        <v>0</v>
      </c>
      <c r="H674" s="21">
        <f>H678+H682</f>
        <v>0</v>
      </c>
      <c r="I674" s="21">
        <f>I678+I682</f>
        <v>0</v>
      </c>
      <c r="J674" s="96"/>
      <c r="K674" s="48"/>
    </row>
    <row r="675" spans="1:11" ht="14.25" customHeight="1" outlineLevel="1">
      <c r="A675" s="36"/>
      <c r="B675" s="65"/>
      <c r="C675" s="48"/>
      <c r="D675" s="24">
        <v>2019</v>
      </c>
      <c r="E675" s="23">
        <f t="shared" si="72"/>
        <v>0</v>
      </c>
      <c r="F675" s="21">
        <f t="shared" ref="F675:I676" si="73">F679+F683</f>
        <v>0</v>
      </c>
      <c r="G675" s="21">
        <f t="shared" si="73"/>
        <v>0</v>
      </c>
      <c r="H675" s="21">
        <f t="shared" si="73"/>
        <v>0</v>
      </c>
      <c r="I675" s="21">
        <f t="shared" si="73"/>
        <v>0</v>
      </c>
      <c r="J675" s="96"/>
      <c r="K675" s="48"/>
    </row>
    <row r="676" spans="1:11" ht="87.75" customHeight="1" outlineLevel="1">
      <c r="A676" s="36"/>
      <c r="B676" s="65"/>
      <c r="C676" s="48"/>
      <c r="D676" s="24">
        <v>2020</v>
      </c>
      <c r="E676" s="23">
        <f t="shared" si="72"/>
        <v>0</v>
      </c>
      <c r="F676" s="21">
        <f t="shared" si="73"/>
        <v>0</v>
      </c>
      <c r="G676" s="21">
        <f t="shared" si="73"/>
        <v>0</v>
      </c>
      <c r="H676" s="21">
        <f t="shared" si="73"/>
        <v>0</v>
      </c>
      <c r="I676" s="21">
        <f t="shared" si="73"/>
        <v>0</v>
      </c>
      <c r="J676" s="97"/>
      <c r="K676" s="48"/>
    </row>
    <row r="677" spans="1:11" ht="12.75" customHeight="1" outlineLevel="2">
      <c r="A677" s="36" t="s">
        <v>184</v>
      </c>
      <c r="B677" s="65" t="s">
        <v>164</v>
      </c>
      <c r="C677" s="48" t="s">
        <v>113</v>
      </c>
      <c r="D677" s="24" t="s">
        <v>32</v>
      </c>
      <c r="E677" s="23">
        <f t="shared" si="72"/>
        <v>0</v>
      </c>
      <c r="F677" s="21">
        <v>0</v>
      </c>
      <c r="G677" s="21">
        <v>0</v>
      </c>
      <c r="H677" s="21">
        <v>0</v>
      </c>
      <c r="I677" s="21">
        <v>0</v>
      </c>
      <c r="J677" s="37" t="s">
        <v>139</v>
      </c>
      <c r="K677" s="48" t="s">
        <v>571</v>
      </c>
    </row>
    <row r="678" spans="1:11" ht="12.75" customHeight="1" outlineLevel="2">
      <c r="A678" s="36"/>
      <c r="B678" s="65"/>
      <c r="C678" s="48"/>
      <c r="D678" s="24">
        <v>2018</v>
      </c>
      <c r="E678" s="23">
        <f t="shared" si="72"/>
        <v>0</v>
      </c>
      <c r="F678" s="21">
        <v>0</v>
      </c>
      <c r="G678" s="21">
        <v>0</v>
      </c>
      <c r="H678" s="21">
        <v>0</v>
      </c>
      <c r="I678" s="21">
        <v>0</v>
      </c>
      <c r="J678" s="37"/>
      <c r="K678" s="48"/>
    </row>
    <row r="679" spans="1:11" ht="12.75" customHeight="1" outlineLevel="2">
      <c r="A679" s="36"/>
      <c r="B679" s="65"/>
      <c r="C679" s="48"/>
      <c r="D679" s="24">
        <v>2019</v>
      </c>
      <c r="E679" s="23">
        <f t="shared" si="72"/>
        <v>0</v>
      </c>
      <c r="F679" s="21">
        <v>0</v>
      </c>
      <c r="G679" s="21">
        <v>0</v>
      </c>
      <c r="H679" s="21">
        <v>0</v>
      </c>
      <c r="I679" s="21">
        <v>0</v>
      </c>
      <c r="J679" s="37"/>
      <c r="K679" s="48"/>
    </row>
    <row r="680" spans="1:11" ht="12.75" customHeight="1" outlineLevel="2">
      <c r="A680" s="36"/>
      <c r="B680" s="65"/>
      <c r="C680" s="48"/>
      <c r="D680" s="24">
        <v>2020</v>
      </c>
      <c r="E680" s="23">
        <f t="shared" si="72"/>
        <v>0</v>
      </c>
      <c r="F680" s="21">
        <v>0</v>
      </c>
      <c r="G680" s="21">
        <v>0</v>
      </c>
      <c r="H680" s="21">
        <v>0</v>
      </c>
      <c r="I680" s="21">
        <v>0</v>
      </c>
      <c r="J680" s="37"/>
      <c r="K680" s="48"/>
    </row>
    <row r="681" spans="1:11" ht="12.75" customHeight="1" outlineLevel="2">
      <c r="A681" s="36" t="s">
        <v>180</v>
      </c>
      <c r="B681" s="65" t="s">
        <v>162</v>
      </c>
      <c r="C681" s="48" t="s">
        <v>113</v>
      </c>
      <c r="D681" s="24" t="s">
        <v>32</v>
      </c>
      <c r="E681" s="23">
        <f t="shared" si="72"/>
        <v>0</v>
      </c>
      <c r="F681" s="21">
        <v>0</v>
      </c>
      <c r="G681" s="21">
        <v>0</v>
      </c>
      <c r="H681" s="21">
        <v>0</v>
      </c>
      <c r="I681" s="21">
        <v>0</v>
      </c>
      <c r="J681" s="37" t="s">
        <v>161</v>
      </c>
      <c r="K681" s="48" t="s">
        <v>571</v>
      </c>
    </row>
    <row r="682" spans="1:11" ht="12.75" customHeight="1" outlineLevel="2">
      <c r="A682" s="36"/>
      <c r="B682" s="65"/>
      <c r="C682" s="48"/>
      <c r="D682" s="24">
        <v>2018</v>
      </c>
      <c r="E682" s="23">
        <f t="shared" si="72"/>
        <v>0</v>
      </c>
      <c r="F682" s="21">
        <v>0</v>
      </c>
      <c r="G682" s="21">
        <v>0</v>
      </c>
      <c r="H682" s="21">
        <v>0</v>
      </c>
      <c r="I682" s="21">
        <v>0</v>
      </c>
      <c r="J682" s="37"/>
      <c r="K682" s="48"/>
    </row>
    <row r="683" spans="1:11" ht="12.75" customHeight="1" outlineLevel="2">
      <c r="A683" s="36"/>
      <c r="B683" s="65"/>
      <c r="C683" s="48"/>
      <c r="D683" s="24">
        <v>2019</v>
      </c>
      <c r="E683" s="23">
        <f t="shared" si="72"/>
        <v>0</v>
      </c>
      <c r="F683" s="21">
        <v>0</v>
      </c>
      <c r="G683" s="21">
        <v>0</v>
      </c>
      <c r="H683" s="21">
        <v>0</v>
      </c>
      <c r="I683" s="21">
        <v>0</v>
      </c>
      <c r="J683" s="37"/>
      <c r="K683" s="48"/>
    </row>
    <row r="684" spans="1:11" ht="12.75" customHeight="1" outlineLevel="2">
      <c r="A684" s="36"/>
      <c r="B684" s="65"/>
      <c r="C684" s="48"/>
      <c r="D684" s="24">
        <v>2020</v>
      </c>
      <c r="E684" s="23">
        <f t="shared" si="72"/>
        <v>0</v>
      </c>
      <c r="F684" s="21">
        <v>0</v>
      </c>
      <c r="G684" s="21">
        <v>0</v>
      </c>
      <c r="H684" s="21">
        <v>0</v>
      </c>
      <c r="I684" s="21">
        <v>0</v>
      </c>
      <c r="J684" s="37"/>
      <c r="K684" s="48"/>
    </row>
    <row r="685" spans="1:11" ht="12.75" customHeight="1" outlineLevel="1">
      <c r="A685" s="36" t="s">
        <v>25</v>
      </c>
      <c r="B685" s="65" t="s">
        <v>159</v>
      </c>
      <c r="C685" s="48" t="s">
        <v>113</v>
      </c>
      <c r="D685" s="24" t="s">
        <v>32</v>
      </c>
      <c r="E685" s="23">
        <f t="shared" si="72"/>
        <v>12000</v>
      </c>
      <c r="F685" s="21">
        <f>SUM(F686:F688)</f>
        <v>12000</v>
      </c>
      <c r="G685" s="21">
        <f>SUM(G686:G688)</f>
        <v>0</v>
      </c>
      <c r="H685" s="21">
        <f>SUM(H686:H688)</f>
        <v>0</v>
      </c>
      <c r="I685" s="21">
        <f>SUM(I686:I688)</f>
        <v>0</v>
      </c>
      <c r="J685" s="37" t="s">
        <v>27</v>
      </c>
      <c r="K685" s="48" t="s">
        <v>102</v>
      </c>
    </row>
    <row r="686" spans="1:11" ht="12.75" customHeight="1" outlineLevel="1">
      <c r="A686" s="36"/>
      <c r="B686" s="65"/>
      <c r="C686" s="48"/>
      <c r="D686" s="24">
        <v>2018</v>
      </c>
      <c r="E686" s="23">
        <f t="shared" si="72"/>
        <v>4000</v>
      </c>
      <c r="F686" s="21">
        <f t="shared" ref="F686:I688" si="74">F690+F694+F698+F702</f>
        <v>4000</v>
      </c>
      <c r="G686" s="21">
        <f t="shared" si="74"/>
        <v>0</v>
      </c>
      <c r="H686" s="21">
        <f t="shared" si="74"/>
        <v>0</v>
      </c>
      <c r="I686" s="21">
        <f t="shared" si="74"/>
        <v>0</v>
      </c>
      <c r="J686" s="37"/>
      <c r="K686" s="48"/>
    </row>
    <row r="687" spans="1:11" ht="12.75" customHeight="1" outlineLevel="1">
      <c r="A687" s="36"/>
      <c r="B687" s="65"/>
      <c r="C687" s="48"/>
      <c r="D687" s="24">
        <v>2019</v>
      </c>
      <c r="E687" s="23">
        <f>SUM(F687:I687)</f>
        <v>4000</v>
      </c>
      <c r="F687" s="21">
        <f t="shared" si="74"/>
        <v>4000</v>
      </c>
      <c r="G687" s="21">
        <f t="shared" si="74"/>
        <v>0</v>
      </c>
      <c r="H687" s="21">
        <f t="shared" si="74"/>
        <v>0</v>
      </c>
      <c r="I687" s="21">
        <f t="shared" si="74"/>
        <v>0</v>
      </c>
      <c r="J687" s="37"/>
      <c r="K687" s="48"/>
    </row>
    <row r="688" spans="1:11" ht="12" customHeight="1" outlineLevel="1">
      <c r="A688" s="36"/>
      <c r="B688" s="65"/>
      <c r="C688" s="48"/>
      <c r="D688" s="24">
        <v>2020</v>
      </c>
      <c r="E688" s="23">
        <f>SUM(F688:I688)</f>
        <v>4000</v>
      </c>
      <c r="F688" s="21">
        <f t="shared" si="74"/>
        <v>4000</v>
      </c>
      <c r="G688" s="21">
        <f t="shared" si="74"/>
        <v>0</v>
      </c>
      <c r="H688" s="21">
        <f t="shared" si="74"/>
        <v>0</v>
      </c>
      <c r="I688" s="21">
        <f t="shared" si="74"/>
        <v>0</v>
      </c>
      <c r="J688" s="37"/>
      <c r="K688" s="48"/>
    </row>
    <row r="689" spans="1:11" ht="13.5" customHeight="1" outlineLevel="2">
      <c r="A689" s="36" t="s">
        <v>177</v>
      </c>
      <c r="B689" s="65" t="s">
        <v>157</v>
      </c>
      <c r="C689" s="36" t="s">
        <v>113</v>
      </c>
      <c r="D689" s="24" t="s">
        <v>32</v>
      </c>
      <c r="E689" s="23">
        <f t="shared" ref="E689:E702" si="75">SUM(F689:I689)</f>
        <v>0</v>
      </c>
      <c r="F689" s="21">
        <f>SUM(F690:F692)</f>
        <v>0</v>
      </c>
      <c r="G689" s="21">
        <f>SUM(G690:G692)</f>
        <v>0</v>
      </c>
      <c r="H689" s="21">
        <f>SUM(H690:H692)</f>
        <v>0</v>
      </c>
      <c r="I689" s="21">
        <f>SUM(I690:I692)</f>
        <v>0</v>
      </c>
      <c r="J689" s="37" t="s">
        <v>156</v>
      </c>
      <c r="K689" s="48" t="s">
        <v>102</v>
      </c>
    </row>
    <row r="690" spans="1:11" ht="13.5" customHeight="1" outlineLevel="2">
      <c r="A690" s="36"/>
      <c r="B690" s="65"/>
      <c r="C690" s="36"/>
      <c r="D690" s="24">
        <v>2018</v>
      </c>
      <c r="E690" s="23">
        <f t="shared" si="75"/>
        <v>0</v>
      </c>
      <c r="F690" s="21">
        <v>0</v>
      </c>
      <c r="G690" s="21">
        <v>0</v>
      </c>
      <c r="H690" s="21">
        <v>0</v>
      </c>
      <c r="I690" s="21">
        <v>0</v>
      </c>
      <c r="J690" s="37"/>
      <c r="K690" s="48"/>
    </row>
    <row r="691" spans="1:11" ht="13.5" customHeight="1" outlineLevel="2">
      <c r="A691" s="36"/>
      <c r="B691" s="65"/>
      <c r="C691" s="36"/>
      <c r="D691" s="24">
        <v>2019</v>
      </c>
      <c r="E691" s="23">
        <f>SUM(F691:I691)</f>
        <v>0</v>
      </c>
      <c r="F691" s="21">
        <v>0</v>
      </c>
      <c r="G691" s="21">
        <v>0</v>
      </c>
      <c r="H691" s="21">
        <v>0</v>
      </c>
      <c r="I691" s="21">
        <v>0</v>
      </c>
      <c r="J691" s="37"/>
      <c r="K691" s="48"/>
    </row>
    <row r="692" spans="1:11" ht="42.75" customHeight="1" outlineLevel="2">
      <c r="A692" s="36"/>
      <c r="B692" s="65"/>
      <c r="C692" s="36"/>
      <c r="D692" s="24">
        <v>2020</v>
      </c>
      <c r="E692" s="23">
        <f>SUM(F692:I692)</f>
        <v>0</v>
      </c>
      <c r="F692" s="21">
        <v>0</v>
      </c>
      <c r="G692" s="21">
        <v>0</v>
      </c>
      <c r="H692" s="21">
        <v>0</v>
      </c>
      <c r="I692" s="21">
        <v>0</v>
      </c>
      <c r="J692" s="37"/>
      <c r="K692" s="48"/>
    </row>
    <row r="693" spans="1:11" ht="13.5" customHeight="1" outlineLevel="2">
      <c r="A693" s="36" t="s">
        <v>174</v>
      </c>
      <c r="B693" s="65" t="s">
        <v>154</v>
      </c>
      <c r="C693" s="36" t="s">
        <v>113</v>
      </c>
      <c r="D693" s="24" t="s">
        <v>32</v>
      </c>
      <c r="E693" s="23">
        <f t="shared" si="75"/>
        <v>0</v>
      </c>
      <c r="F693" s="21">
        <f>SUM(F694:F696)</f>
        <v>0</v>
      </c>
      <c r="G693" s="21">
        <f>SUM(G694:G696)</f>
        <v>0</v>
      </c>
      <c r="H693" s="21">
        <f>SUM(H694:H696)</f>
        <v>0</v>
      </c>
      <c r="I693" s="21">
        <f>SUM(I694:I696)</f>
        <v>0</v>
      </c>
      <c r="J693" s="37" t="s">
        <v>153</v>
      </c>
      <c r="K693" s="48" t="s">
        <v>102</v>
      </c>
    </row>
    <row r="694" spans="1:11" ht="13.5" customHeight="1" outlineLevel="2">
      <c r="A694" s="36"/>
      <c r="B694" s="65"/>
      <c r="C694" s="36"/>
      <c r="D694" s="24">
        <v>2018</v>
      </c>
      <c r="E694" s="23">
        <f t="shared" si="75"/>
        <v>0</v>
      </c>
      <c r="F694" s="21">
        <v>0</v>
      </c>
      <c r="G694" s="21">
        <v>0</v>
      </c>
      <c r="H694" s="21">
        <v>0</v>
      </c>
      <c r="I694" s="21">
        <v>0</v>
      </c>
      <c r="J694" s="37"/>
      <c r="K694" s="48"/>
    </row>
    <row r="695" spans="1:11" ht="13.5" customHeight="1" outlineLevel="2">
      <c r="A695" s="36"/>
      <c r="B695" s="65"/>
      <c r="C695" s="36"/>
      <c r="D695" s="24">
        <v>2019</v>
      </c>
      <c r="E695" s="23">
        <f>SUM(F695:I695)</f>
        <v>0</v>
      </c>
      <c r="F695" s="21">
        <v>0</v>
      </c>
      <c r="G695" s="21">
        <v>0</v>
      </c>
      <c r="H695" s="21">
        <v>0</v>
      </c>
      <c r="I695" s="21">
        <v>0</v>
      </c>
      <c r="J695" s="37"/>
      <c r="K695" s="48"/>
    </row>
    <row r="696" spans="1:11" ht="16.5" customHeight="1" outlineLevel="2">
      <c r="A696" s="36"/>
      <c r="B696" s="65"/>
      <c r="C696" s="36"/>
      <c r="D696" s="24">
        <v>2020</v>
      </c>
      <c r="E696" s="23">
        <f>SUM(F696:I696)</f>
        <v>0</v>
      </c>
      <c r="F696" s="21">
        <v>0</v>
      </c>
      <c r="G696" s="21">
        <v>0</v>
      </c>
      <c r="H696" s="21">
        <v>0</v>
      </c>
      <c r="I696" s="21">
        <v>0</v>
      </c>
      <c r="J696" s="37"/>
      <c r="K696" s="48"/>
    </row>
    <row r="697" spans="1:11" ht="14.25" customHeight="1" outlineLevel="2">
      <c r="A697" s="36" t="s">
        <v>172</v>
      </c>
      <c r="B697" s="65" t="s">
        <v>152</v>
      </c>
      <c r="C697" s="36" t="s">
        <v>113</v>
      </c>
      <c r="D697" s="24" t="s">
        <v>32</v>
      </c>
      <c r="E697" s="23">
        <f t="shared" si="75"/>
        <v>0</v>
      </c>
      <c r="F697" s="21">
        <f>SUM(F698:F700)</f>
        <v>0</v>
      </c>
      <c r="G697" s="21">
        <f>SUM(G698:G700)</f>
        <v>0</v>
      </c>
      <c r="H697" s="21">
        <f>SUM(H698:H700)</f>
        <v>0</v>
      </c>
      <c r="I697" s="21">
        <f>SUM(I698:I700)</f>
        <v>0</v>
      </c>
      <c r="J697" s="37" t="s">
        <v>139</v>
      </c>
      <c r="K697" s="48" t="s">
        <v>102</v>
      </c>
    </row>
    <row r="698" spans="1:11" ht="12" customHeight="1" outlineLevel="2">
      <c r="A698" s="36"/>
      <c r="B698" s="65"/>
      <c r="C698" s="36"/>
      <c r="D698" s="24">
        <v>2018</v>
      </c>
      <c r="E698" s="23">
        <f t="shared" si="75"/>
        <v>0</v>
      </c>
      <c r="F698" s="21">
        <v>0</v>
      </c>
      <c r="G698" s="21">
        <v>0</v>
      </c>
      <c r="H698" s="21">
        <v>0</v>
      </c>
      <c r="I698" s="21">
        <v>0</v>
      </c>
      <c r="J698" s="37"/>
      <c r="K698" s="48"/>
    </row>
    <row r="699" spans="1:11" ht="12" customHeight="1" outlineLevel="2">
      <c r="A699" s="36"/>
      <c r="B699" s="65"/>
      <c r="C699" s="36"/>
      <c r="D699" s="24">
        <v>2019</v>
      </c>
      <c r="E699" s="23">
        <f>SUM(F699:I699)</f>
        <v>0</v>
      </c>
      <c r="F699" s="21">
        <v>0</v>
      </c>
      <c r="G699" s="21">
        <v>0</v>
      </c>
      <c r="H699" s="21">
        <v>0</v>
      </c>
      <c r="I699" s="21">
        <v>0</v>
      </c>
      <c r="J699" s="37"/>
      <c r="K699" s="48"/>
    </row>
    <row r="700" spans="1:11" ht="12" customHeight="1" outlineLevel="2">
      <c r="A700" s="36"/>
      <c r="B700" s="65"/>
      <c r="C700" s="36"/>
      <c r="D700" s="24">
        <v>2020</v>
      </c>
      <c r="E700" s="23">
        <f>SUM(F700:I700)</f>
        <v>0</v>
      </c>
      <c r="F700" s="21">
        <v>0</v>
      </c>
      <c r="G700" s="21">
        <v>0</v>
      </c>
      <c r="H700" s="21">
        <v>0</v>
      </c>
      <c r="I700" s="21">
        <v>0</v>
      </c>
      <c r="J700" s="37"/>
      <c r="K700" s="48"/>
    </row>
    <row r="701" spans="1:11" ht="13.5" customHeight="1" outlineLevel="2">
      <c r="A701" s="36" t="s">
        <v>169</v>
      </c>
      <c r="B701" s="65" t="s">
        <v>151</v>
      </c>
      <c r="C701" s="36" t="s">
        <v>113</v>
      </c>
      <c r="D701" s="24" t="s">
        <v>32</v>
      </c>
      <c r="E701" s="23">
        <f t="shared" si="75"/>
        <v>12000</v>
      </c>
      <c r="F701" s="21">
        <f>SUM(F702:F704)</f>
        <v>12000</v>
      </c>
      <c r="G701" s="21">
        <f>SUM(G702:G704)</f>
        <v>0</v>
      </c>
      <c r="H701" s="21">
        <f>SUM(H702:H704)</f>
        <v>0</v>
      </c>
      <c r="I701" s="21">
        <f>SUM(I702:I704)</f>
        <v>0</v>
      </c>
      <c r="J701" s="37" t="s">
        <v>150</v>
      </c>
      <c r="K701" s="48" t="s">
        <v>102</v>
      </c>
    </row>
    <row r="702" spans="1:11" ht="13.5" customHeight="1" outlineLevel="2">
      <c r="A702" s="36"/>
      <c r="B702" s="65"/>
      <c r="C702" s="36"/>
      <c r="D702" s="24">
        <v>2018</v>
      </c>
      <c r="E702" s="23">
        <f t="shared" si="75"/>
        <v>4000</v>
      </c>
      <c r="F702" s="21">
        <v>4000</v>
      </c>
      <c r="G702" s="21">
        <v>0</v>
      </c>
      <c r="H702" s="21">
        <v>0</v>
      </c>
      <c r="I702" s="21">
        <v>0</v>
      </c>
      <c r="J702" s="37"/>
      <c r="K702" s="48"/>
    </row>
    <row r="703" spans="1:11" ht="13.5" customHeight="1" outlineLevel="2">
      <c r="A703" s="36"/>
      <c r="B703" s="65"/>
      <c r="C703" s="36"/>
      <c r="D703" s="24">
        <v>2019</v>
      </c>
      <c r="E703" s="23">
        <f>SUM(F703:I703)</f>
        <v>4000</v>
      </c>
      <c r="F703" s="21">
        <v>4000</v>
      </c>
      <c r="G703" s="21">
        <v>0</v>
      </c>
      <c r="H703" s="21">
        <v>0</v>
      </c>
      <c r="I703" s="21">
        <v>0</v>
      </c>
      <c r="J703" s="37"/>
      <c r="K703" s="48"/>
    </row>
    <row r="704" spans="1:11" ht="30" customHeight="1" outlineLevel="2">
      <c r="A704" s="36"/>
      <c r="B704" s="65"/>
      <c r="C704" s="36"/>
      <c r="D704" s="24">
        <v>2020</v>
      </c>
      <c r="E704" s="23">
        <f>SUM(F704:I704)</f>
        <v>4000</v>
      </c>
      <c r="F704" s="21">
        <v>4000</v>
      </c>
      <c r="G704" s="21">
        <v>0</v>
      </c>
      <c r="H704" s="21">
        <v>0</v>
      </c>
      <c r="I704" s="21">
        <v>0</v>
      </c>
      <c r="J704" s="37"/>
      <c r="K704" s="48"/>
    </row>
    <row r="705" spans="1:11" ht="12" customHeight="1" outlineLevel="1">
      <c r="A705" s="36" t="s">
        <v>8</v>
      </c>
      <c r="B705" s="65" t="s">
        <v>149</v>
      </c>
      <c r="C705" s="36" t="s">
        <v>113</v>
      </c>
      <c r="D705" s="24" t="s">
        <v>32</v>
      </c>
      <c r="E705" s="21">
        <f>SUM(E706:E708)</f>
        <v>1100</v>
      </c>
      <c r="F705" s="21">
        <f>SUM(F706:F708)</f>
        <v>1100</v>
      </c>
      <c r="G705" s="21">
        <f>SUM(G706:G708)</f>
        <v>0</v>
      </c>
      <c r="H705" s="21">
        <f>SUM(H706:H708)</f>
        <v>0</v>
      </c>
      <c r="I705" s="21">
        <f>SUM(I706:I708)</f>
        <v>0</v>
      </c>
      <c r="J705" s="37" t="s">
        <v>425</v>
      </c>
      <c r="K705" s="48" t="s">
        <v>102</v>
      </c>
    </row>
    <row r="706" spans="1:11" ht="12" customHeight="1" outlineLevel="1">
      <c r="A706" s="36"/>
      <c r="B706" s="65"/>
      <c r="C706" s="36"/>
      <c r="D706" s="24">
        <v>2018</v>
      </c>
      <c r="E706" s="21">
        <f t="shared" ref="E706:I708" si="76">E710+E714</f>
        <v>380</v>
      </c>
      <c r="F706" s="21">
        <f t="shared" si="76"/>
        <v>380</v>
      </c>
      <c r="G706" s="21">
        <f t="shared" si="76"/>
        <v>0</v>
      </c>
      <c r="H706" s="21">
        <f t="shared" si="76"/>
        <v>0</v>
      </c>
      <c r="I706" s="21">
        <f t="shared" si="76"/>
        <v>0</v>
      </c>
      <c r="J706" s="37"/>
      <c r="K706" s="48"/>
    </row>
    <row r="707" spans="1:11" ht="12" customHeight="1" outlineLevel="1">
      <c r="A707" s="36"/>
      <c r="B707" s="65"/>
      <c r="C707" s="36"/>
      <c r="D707" s="24">
        <v>2019</v>
      </c>
      <c r="E707" s="21">
        <f t="shared" si="76"/>
        <v>320</v>
      </c>
      <c r="F707" s="21">
        <f t="shared" si="76"/>
        <v>320</v>
      </c>
      <c r="G707" s="21">
        <f t="shared" si="76"/>
        <v>0</v>
      </c>
      <c r="H707" s="21">
        <f t="shared" si="76"/>
        <v>0</v>
      </c>
      <c r="I707" s="21">
        <f t="shared" si="76"/>
        <v>0</v>
      </c>
      <c r="J707" s="37"/>
      <c r="K707" s="48"/>
    </row>
    <row r="708" spans="1:11" ht="69.75" customHeight="1" outlineLevel="1">
      <c r="A708" s="36"/>
      <c r="B708" s="65"/>
      <c r="C708" s="36"/>
      <c r="D708" s="24">
        <v>2020</v>
      </c>
      <c r="E708" s="21">
        <f t="shared" si="76"/>
        <v>400</v>
      </c>
      <c r="F708" s="21">
        <f t="shared" si="76"/>
        <v>400</v>
      </c>
      <c r="G708" s="21">
        <f t="shared" si="76"/>
        <v>0</v>
      </c>
      <c r="H708" s="21">
        <f t="shared" si="76"/>
        <v>0</v>
      </c>
      <c r="I708" s="21">
        <f t="shared" si="76"/>
        <v>0</v>
      </c>
      <c r="J708" s="37"/>
      <c r="K708" s="48"/>
    </row>
    <row r="709" spans="1:11" outlineLevel="2">
      <c r="A709" s="36" t="s">
        <v>165</v>
      </c>
      <c r="B709" s="65" t="s">
        <v>147</v>
      </c>
      <c r="C709" s="36" t="s">
        <v>113</v>
      </c>
      <c r="D709" s="24" t="s">
        <v>32</v>
      </c>
      <c r="E709" s="21">
        <f>SUM(E710:E712)</f>
        <v>1100</v>
      </c>
      <c r="F709" s="21">
        <f>SUM(F710:F712)</f>
        <v>1100</v>
      </c>
      <c r="G709" s="21">
        <f>SUM(G710:G712)</f>
        <v>0</v>
      </c>
      <c r="H709" s="21">
        <f>SUM(H710:H712)</f>
        <v>0</v>
      </c>
      <c r="I709" s="21">
        <f>SUM(I710:I712)</f>
        <v>0</v>
      </c>
      <c r="J709" s="37" t="s">
        <v>146</v>
      </c>
      <c r="K709" s="48" t="s">
        <v>102</v>
      </c>
    </row>
    <row r="710" spans="1:11" ht="12.75" customHeight="1" outlineLevel="2">
      <c r="A710" s="36"/>
      <c r="B710" s="65"/>
      <c r="C710" s="36"/>
      <c r="D710" s="24">
        <v>2018</v>
      </c>
      <c r="E710" s="21">
        <f>F710+G710+H710+I710</f>
        <v>380</v>
      </c>
      <c r="F710" s="21">
        <v>380</v>
      </c>
      <c r="G710" s="21">
        <v>0</v>
      </c>
      <c r="H710" s="21">
        <v>0</v>
      </c>
      <c r="I710" s="21">
        <v>0</v>
      </c>
      <c r="J710" s="37"/>
      <c r="K710" s="48"/>
    </row>
    <row r="711" spans="1:11" ht="12.75" customHeight="1" outlineLevel="2">
      <c r="A711" s="36"/>
      <c r="B711" s="65"/>
      <c r="C711" s="36"/>
      <c r="D711" s="24">
        <v>2019</v>
      </c>
      <c r="E711" s="21">
        <f>F711+G711+H711+I711</f>
        <v>320</v>
      </c>
      <c r="F711" s="21">
        <v>320</v>
      </c>
      <c r="G711" s="19">
        <v>0</v>
      </c>
      <c r="H711" s="19">
        <v>0</v>
      </c>
      <c r="I711" s="19">
        <v>0</v>
      </c>
      <c r="J711" s="37"/>
      <c r="K711" s="48"/>
    </row>
    <row r="712" spans="1:11" ht="17.25" customHeight="1" outlineLevel="2">
      <c r="A712" s="36"/>
      <c r="B712" s="65"/>
      <c r="C712" s="36"/>
      <c r="D712" s="24">
        <v>2020</v>
      </c>
      <c r="E712" s="21">
        <f>F712+G712+H712+I712</f>
        <v>400</v>
      </c>
      <c r="F712" s="21">
        <v>400</v>
      </c>
      <c r="G712" s="19">
        <v>0</v>
      </c>
      <c r="H712" s="19">
        <v>0</v>
      </c>
      <c r="I712" s="19">
        <v>0</v>
      </c>
      <c r="J712" s="37"/>
      <c r="K712" s="48"/>
    </row>
    <row r="713" spans="1:11" ht="15.75" customHeight="1" outlineLevel="2">
      <c r="A713" s="36" t="s">
        <v>163</v>
      </c>
      <c r="B713" s="65" t="s">
        <v>144</v>
      </c>
      <c r="C713" s="36" t="s">
        <v>113</v>
      </c>
      <c r="D713" s="24" t="s">
        <v>32</v>
      </c>
      <c r="E713" s="21">
        <v>0</v>
      </c>
      <c r="F713" s="21">
        <v>0</v>
      </c>
      <c r="G713" s="21">
        <v>0</v>
      </c>
      <c r="H713" s="21">
        <v>0</v>
      </c>
      <c r="I713" s="21">
        <v>0</v>
      </c>
      <c r="J713" s="37" t="s">
        <v>143</v>
      </c>
      <c r="K713" s="48" t="s">
        <v>102</v>
      </c>
    </row>
    <row r="714" spans="1:11" ht="15.75" customHeight="1" outlineLevel="2">
      <c r="A714" s="36"/>
      <c r="B714" s="65"/>
      <c r="C714" s="36"/>
      <c r="D714" s="24">
        <v>2018</v>
      </c>
      <c r="E714" s="21">
        <v>0</v>
      </c>
      <c r="F714" s="21">
        <v>0</v>
      </c>
      <c r="G714" s="21">
        <v>0</v>
      </c>
      <c r="H714" s="21">
        <v>0</v>
      </c>
      <c r="I714" s="21">
        <v>0</v>
      </c>
      <c r="J714" s="37"/>
      <c r="K714" s="48"/>
    </row>
    <row r="715" spans="1:11" ht="15.75" customHeight="1" outlineLevel="2">
      <c r="A715" s="36"/>
      <c r="B715" s="65"/>
      <c r="C715" s="36"/>
      <c r="D715" s="24">
        <v>2019</v>
      </c>
      <c r="E715" s="21">
        <v>0</v>
      </c>
      <c r="F715" s="21">
        <v>0</v>
      </c>
      <c r="G715" s="21">
        <v>0</v>
      </c>
      <c r="H715" s="21">
        <v>0</v>
      </c>
      <c r="I715" s="21">
        <v>0</v>
      </c>
      <c r="J715" s="37"/>
      <c r="K715" s="48"/>
    </row>
    <row r="716" spans="1:11" ht="84.75" customHeight="1" outlineLevel="2">
      <c r="A716" s="36"/>
      <c r="B716" s="65"/>
      <c r="C716" s="36"/>
      <c r="D716" s="24">
        <v>2020</v>
      </c>
      <c r="E716" s="21">
        <v>0</v>
      </c>
      <c r="F716" s="21">
        <v>0</v>
      </c>
      <c r="G716" s="21">
        <v>0</v>
      </c>
      <c r="H716" s="21">
        <v>0</v>
      </c>
      <c r="I716" s="21">
        <v>0</v>
      </c>
      <c r="J716" s="37"/>
      <c r="K716" s="48"/>
    </row>
    <row r="717" spans="1:11" ht="13.5" customHeight="1" outlineLevel="1">
      <c r="A717" s="36" t="s">
        <v>160</v>
      </c>
      <c r="B717" s="65" t="s">
        <v>473</v>
      </c>
      <c r="C717" s="36" t="s">
        <v>113</v>
      </c>
      <c r="D717" s="24" t="s">
        <v>32</v>
      </c>
      <c r="E717" s="21">
        <f>F717+G717+H717+I717</f>
        <v>3363.9299300000002</v>
      </c>
      <c r="F717" s="21">
        <f>SUM(F718:F720)</f>
        <v>3363.9299300000002</v>
      </c>
      <c r="G717" s="21">
        <f>SUM(G718:G720)</f>
        <v>0</v>
      </c>
      <c r="H717" s="21">
        <f>SUM(H718:H720)</f>
        <v>0</v>
      </c>
      <c r="I717" s="21">
        <f>SUM(I718:I720)</f>
        <v>0</v>
      </c>
      <c r="J717" s="37" t="s">
        <v>142</v>
      </c>
      <c r="K717" s="48" t="s">
        <v>102</v>
      </c>
    </row>
    <row r="718" spans="1:11" ht="13.5" customHeight="1" outlineLevel="1">
      <c r="A718" s="36"/>
      <c r="B718" s="65"/>
      <c r="C718" s="36"/>
      <c r="D718" s="24">
        <v>2018</v>
      </c>
      <c r="E718" s="21">
        <f>F718+G718+H718+I718</f>
        <v>1213.92993</v>
      </c>
      <c r="F718" s="21">
        <f t="shared" ref="F718:I720" si="77">F722+F726</f>
        <v>1213.92993</v>
      </c>
      <c r="G718" s="21">
        <f t="shared" si="77"/>
        <v>0</v>
      </c>
      <c r="H718" s="21">
        <f t="shared" si="77"/>
        <v>0</v>
      </c>
      <c r="I718" s="21">
        <f t="shared" si="77"/>
        <v>0</v>
      </c>
      <c r="J718" s="37"/>
      <c r="K718" s="48"/>
    </row>
    <row r="719" spans="1:11" ht="13.5" customHeight="1" outlineLevel="1">
      <c r="A719" s="36"/>
      <c r="B719" s="65"/>
      <c r="C719" s="36"/>
      <c r="D719" s="24">
        <v>2019</v>
      </c>
      <c r="E719" s="21">
        <f>F719+G719+H719+I719</f>
        <v>850</v>
      </c>
      <c r="F719" s="21">
        <f t="shared" si="77"/>
        <v>850</v>
      </c>
      <c r="G719" s="21">
        <f t="shared" si="77"/>
        <v>0</v>
      </c>
      <c r="H719" s="21">
        <f t="shared" si="77"/>
        <v>0</v>
      </c>
      <c r="I719" s="21">
        <f t="shared" si="77"/>
        <v>0</v>
      </c>
      <c r="J719" s="37"/>
      <c r="K719" s="48"/>
    </row>
    <row r="720" spans="1:11" ht="29.25" customHeight="1" outlineLevel="1">
      <c r="A720" s="36"/>
      <c r="B720" s="65"/>
      <c r="C720" s="36"/>
      <c r="D720" s="24">
        <v>2020</v>
      </c>
      <c r="E720" s="21">
        <f>F720+G720+H720+I720</f>
        <v>1300</v>
      </c>
      <c r="F720" s="21">
        <f t="shared" si="77"/>
        <v>1300</v>
      </c>
      <c r="G720" s="21">
        <f t="shared" si="77"/>
        <v>0</v>
      </c>
      <c r="H720" s="21">
        <f t="shared" si="77"/>
        <v>0</v>
      </c>
      <c r="I720" s="21">
        <f t="shared" si="77"/>
        <v>0</v>
      </c>
      <c r="J720" s="37"/>
      <c r="K720" s="48"/>
    </row>
    <row r="721" spans="1:11" ht="15" customHeight="1" outlineLevel="2">
      <c r="A721" s="36" t="s">
        <v>158</v>
      </c>
      <c r="B721" s="65" t="s">
        <v>460</v>
      </c>
      <c r="C721" s="36" t="s">
        <v>389</v>
      </c>
      <c r="D721" s="24" t="s">
        <v>32</v>
      </c>
      <c r="E721" s="21">
        <f>SUM(E722:E724)</f>
        <v>3363.9299300000002</v>
      </c>
      <c r="F721" s="21">
        <f>SUM(F722:F724)</f>
        <v>3363.9299300000002</v>
      </c>
      <c r="G721" s="21">
        <f>SUM(G722:G724)</f>
        <v>0</v>
      </c>
      <c r="H721" s="21">
        <f>SUM(H722:H724)</f>
        <v>0</v>
      </c>
      <c r="I721" s="21">
        <f>SUM(I722:I724)</f>
        <v>0</v>
      </c>
      <c r="J721" s="37" t="s">
        <v>461</v>
      </c>
      <c r="K721" s="48" t="s">
        <v>102</v>
      </c>
    </row>
    <row r="722" spans="1:11" ht="15" customHeight="1" outlineLevel="2">
      <c r="A722" s="36"/>
      <c r="B722" s="65"/>
      <c r="C722" s="36"/>
      <c r="D722" s="24">
        <v>2018</v>
      </c>
      <c r="E722" s="21">
        <f>F722+G722+H722+I722</f>
        <v>1213.92993</v>
      </c>
      <c r="F722" s="21">
        <v>1213.92993</v>
      </c>
      <c r="G722" s="21">
        <v>0</v>
      </c>
      <c r="H722" s="21">
        <v>0</v>
      </c>
      <c r="I722" s="21">
        <v>0</v>
      </c>
      <c r="J722" s="37"/>
      <c r="K722" s="48"/>
    </row>
    <row r="723" spans="1:11" ht="15" customHeight="1" outlineLevel="2">
      <c r="A723" s="36"/>
      <c r="B723" s="65"/>
      <c r="C723" s="36"/>
      <c r="D723" s="24">
        <v>2019</v>
      </c>
      <c r="E723" s="21">
        <f>F723+G723+H723+I723</f>
        <v>850</v>
      </c>
      <c r="F723" s="21">
        <v>850</v>
      </c>
      <c r="G723" s="21">
        <v>0</v>
      </c>
      <c r="H723" s="21">
        <v>0</v>
      </c>
      <c r="I723" s="21">
        <v>0</v>
      </c>
      <c r="J723" s="37"/>
      <c r="K723" s="48"/>
    </row>
    <row r="724" spans="1:11" ht="48" customHeight="1" outlineLevel="2">
      <c r="A724" s="36"/>
      <c r="B724" s="65"/>
      <c r="C724" s="36"/>
      <c r="D724" s="24">
        <v>2020</v>
      </c>
      <c r="E724" s="21">
        <f>F724+G724+H724+I724</f>
        <v>1300</v>
      </c>
      <c r="F724" s="21">
        <v>1300</v>
      </c>
      <c r="G724" s="21">
        <v>0</v>
      </c>
      <c r="H724" s="21">
        <v>0</v>
      </c>
      <c r="I724" s="21">
        <v>0</v>
      </c>
      <c r="J724" s="37"/>
      <c r="K724" s="48"/>
    </row>
    <row r="725" spans="1:11" ht="15.75" customHeight="1" outlineLevel="2">
      <c r="A725" s="36" t="s">
        <v>155</v>
      </c>
      <c r="B725" s="65" t="s">
        <v>554</v>
      </c>
      <c r="C725" s="36" t="s">
        <v>389</v>
      </c>
      <c r="D725" s="24" t="s">
        <v>32</v>
      </c>
      <c r="E725" s="21">
        <v>0</v>
      </c>
      <c r="F725" s="21">
        <v>0</v>
      </c>
      <c r="G725" s="21">
        <v>0</v>
      </c>
      <c r="H725" s="21">
        <v>0</v>
      </c>
      <c r="I725" s="21">
        <v>0</v>
      </c>
      <c r="J725" s="37" t="s">
        <v>555</v>
      </c>
      <c r="K725" s="48" t="s">
        <v>102</v>
      </c>
    </row>
    <row r="726" spans="1:11" ht="15.75" customHeight="1" outlineLevel="2">
      <c r="A726" s="36"/>
      <c r="B726" s="65"/>
      <c r="C726" s="36"/>
      <c r="D726" s="24">
        <v>2018</v>
      </c>
      <c r="E726" s="21">
        <v>0</v>
      </c>
      <c r="F726" s="21">
        <v>0</v>
      </c>
      <c r="G726" s="21">
        <v>0</v>
      </c>
      <c r="H726" s="21">
        <v>0</v>
      </c>
      <c r="I726" s="21">
        <v>0</v>
      </c>
      <c r="J726" s="37"/>
      <c r="K726" s="48"/>
    </row>
    <row r="727" spans="1:11" ht="15.75" customHeight="1" outlineLevel="2">
      <c r="A727" s="36"/>
      <c r="B727" s="65"/>
      <c r="C727" s="36"/>
      <c r="D727" s="24">
        <v>2019</v>
      </c>
      <c r="E727" s="21">
        <v>0</v>
      </c>
      <c r="F727" s="21">
        <v>0</v>
      </c>
      <c r="G727" s="21">
        <v>0</v>
      </c>
      <c r="H727" s="21">
        <v>0</v>
      </c>
      <c r="I727" s="21">
        <v>0</v>
      </c>
      <c r="J727" s="37"/>
      <c r="K727" s="48"/>
    </row>
    <row r="728" spans="1:11" ht="15.75" customHeight="1" outlineLevel="2">
      <c r="A728" s="36"/>
      <c r="B728" s="65"/>
      <c r="C728" s="36"/>
      <c r="D728" s="24">
        <v>2020</v>
      </c>
      <c r="E728" s="21">
        <v>0</v>
      </c>
      <c r="F728" s="21">
        <v>0</v>
      </c>
      <c r="G728" s="21">
        <v>0</v>
      </c>
      <c r="H728" s="21">
        <v>0</v>
      </c>
      <c r="I728" s="21">
        <v>0</v>
      </c>
      <c r="J728" s="37"/>
      <c r="K728" s="48"/>
    </row>
    <row r="729" spans="1:11" ht="14.25" customHeight="1" outlineLevel="1">
      <c r="A729" s="36" t="s">
        <v>9</v>
      </c>
      <c r="B729" s="30" t="s">
        <v>495</v>
      </c>
      <c r="C729" s="36" t="s">
        <v>113</v>
      </c>
      <c r="D729" s="24" t="s">
        <v>32</v>
      </c>
      <c r="E729" s="21">
        <f>SUM(E730:E732)</f>
        <v>3800</v>
      </c>
      <c r="F729" s="21">
        <f>SUM(F730:F732)</f>
        <v>3800</v>
      </c>
      <c r="G729" s="21">
        <f>SUM(G730:G732)</f>
        <v>0</v>
      </c>
      <c r="H729" s="21">
        <f>SUM(H730:H732)</f>
        <v>0</v>
      </c>
      <c r="I729" s="21">
        <f>SUM(I730:I732)</f>
        <v>0</v>
      </c>
      <c r="J729" s="37" t="s">
        <v>532</v>
      </c>
      <c r="K729" s="48" t="s">
        <v>102</v>
      </c>
    </row>
    <row r="730" spans="1:11" ht="14.25" customHeight="1" outlineLevel="1">
      <c r="A730" s="36"/>
      <c r="B730" s="30"/>
      <c r="C730" s="36"/>
      <c r="D730" s="24">
        <v>2018</v>
      </c>
      <c r="E730" s="21">
        <v>0</v>
      </c>
      <c r="F730" s="23">
        <f t="shared" ref="F730:I732" si="78">F742+F746</f>
        <v>0</v>
      </c>
      <c r="G730" s="23">
        <f t="shared" si="78"/>
        <v>0</v>
      </c>
      <c r="H730" s="23">
        <f t="shared" si="78"/>
        <v>0</v>
      </c>
      <c r="I730" s="23">
        <f t="shared" si="78"/>
        <v>0</v>
      </c>
      <c r="J730" s="37"/>
      <c r="K730" s="48"/>
    </row>
    <row r="731" spans="1:11" ht="14.25" customHeight="1" outlineLevel="1">
      <c r="A731" s="36"/>
      <c r="B731" s="30"/>
      <c r="C731" s="36"/>
      <c r="D731" s="24">
        <v>2019</v>
      </c>
      <c r="E731" s="21">
        <f>SUM(F731:I731)</f>
        <v>1900</v>
      </c>
      <c r="F731" s="23">
        <f t="shared" si="78"/>
        <v>1900</v>
      </c>
      <c r="G731" s="23">
        <f t="shared" si="78"/>
        <v>0</v>
      </c>
      <c r="H731" s="23">
        <f t="shared" si="78"/>
        <v>0</v>
      </c>
      <c r="I731" s="23">
        <f t="shared" si="78"/>
        <v>0</v>
      </c>
      <c r="J731" s="37"/>
      <c r="K731" s="48"/>
    </row>
    <row r="732" spans="1:11" ht="40.5" customHeight="1" outlineLevel="1">
      <c r="A732" s="36"/>
      <c r="B732" s="30"/>
      <c r="C732" s="36"/>
      <c r="D732" s="24">
        <v>2020</v>
      </c>
      <c r="E732" s="21">
        <f>SUM(F732:I732)</f>
        <v>1900</v>
      </c>
      <c r="F732" s="23">
        <f t="shared" si="78"/>
        <v>1900</v>
      </c>
      <c r="G732" s="23">
        <f t="shared" si="78"/>
        <v>0</v>
      </c>
      <c r="H732" s="23">
        <f t="shared" si="78"/>
        <v>0</v>
      </c>
      <c r="I732" s="23">
        <f t="shared" si="78"/>
        <v>0</v>
      </c>
      <c r="J732" s="37"/>
      <c r="K732" s="48"/>
    </row>
    <row r="733" spans="1:11" ht="14.25" customHeight="1" outlineLevel="2">
      <c r="A733" s="36" t="s">
        <v>148</v>
      </c>
      <c r="B733" s="30" t="s">
        <v>141</v>
      </c>
      <c r="C733" s="36" t="s">
        <v>193</v>
      </c>
      <c r="D733" s="24" t="s">
        <v>32</v>
      </c>
      <c r="E733" s="21">
        <v>0</v>
      </c>
      <c r="F733" s="21">
        <v>0</v>
      </c>
      <c r="G733" s="21">
        <v>0</v>
      </c>
      <c r="H733" s="21">
        <v>0</v>
      </c>
      <c r="I733" s="21">
        <v>0</v>
      </c>
      <c r="J733" s="37" t="s">
        <v>494</v>
      </c>
      <c r="K733" s="48" t="s">
        <v>102</v>
      </c>
    </row>
    <row r="734" spans="1:11" ht="14.25" customHeight="1" outlineLevel="2">
      <c r="A734" s="36"/>
      <c r="B734" s="30"/>
      <c r="C734" s="36"/>
      <c r="D734" s="24">
        <v>2018</v>
      </c>
      <c r="E734" s="21">
        <v>0</v>
      </c>
      <c r="F734" s="23">
        <v>0</v>
      </c>
      <c r="G734" s="23">
        <v>0</v>
      </c>
      <c r="H734" s="21">
        <v>0</v>
      </c>
      <c r="I734" s="21">
        <v>0</v>
      </c>
      <c r="J734" s="37"/>
      <c r="K734" s="48"/>
    </row>
    <row r="735" spans="1:11" ht="14.25" customHeight="1" outlineLevel="2">
      <c r="A735" s="36"/>
      <c r="B735" s="30"/>
      <c r="C735" s="36"/>
      <c r="D735" s="24">
        <v>2019</v>
      </c>
      <c r="E735" s="21">
        <v>0</v>
      </c>
      <c r="F735" s="23">
        <v>0</v>
      </c>
      <c r="G735" s="23">
        <v>0</v>
      </c>
      <c r="H735" s="21">
        <v>0</v>
      </c>
      <c r="I735" s="21">
        <v>0</v>
      </c>
      <c r="J735" s="37"/>
      <c r="K735" s="48"/>
    </row>
    <row r="736" spans="1:11" ht="14.25" customHeight="1" outlineLevel="2">
      <c r="A736" s="36"/>
      <c r="B736" s="30"/>
      <c r="C736" s="36"/>
      <c r="D736" s="24">
        <v>2020</v>
      </c>
      <c r="E736" s="21">
        <v>0</v>
      </c>
      <c r="F736" s="23">
        <v>0</v>
      </c>
      <c r="G736" s="23">
        <v>0</v>
      </c>
      <c r="H736" s="21">
        <v>0</v>
      </c>
      <c r="I736" s="21">
        <v>0</v>
      </c>
      <c r="J736" s="37"/>
      <c r="K736" s="48"/>
    </row>
    <row r="737" spans="1:11" ht="16.5" customHeight="1" outlineLevel="2">
      <c r="A737" s="36" t="s">
        <v>145</v>
      </c>
      <c r="B737" s="30" t="s">
        <v>140</v>
      </c>
      <c r="C737" s="36" t="s">
        <v>193</v>
      </c>
      <c r="D737" s="24" t="s">
        <v>32</v>
      </c>
      <c r="E737" s="21">
        <v>0</v>
      </c>
      <c r="F737" s="21">
        <v>0</v>
      </c>
      <c r="G737" s="21">
        <v>0</v>
      </c>
      <c r="H737" s="21">
        <v>0</v>
      </c>
      <c r="I737" s="21">
        <v>0</v>
      </c>
      <c r="J737" s="37" t="s">
        <v>139</v>
      </c>
      <c r="K737" s="48" t="s">
        <v>102</v>
      </c>
    </row>
    <row r="738" spans="1:11" ht="16.5" customHeight="1" outlineLevel="2">
      <c r="A738" s="36"/>
      <c r="B738" s="30"/>
      <c r="C738" s="36"/>
      <c r="D738" s="24">
        <v>2018</v>
      </c>
      <c r="E738" s="21">
        <v>0</v>
      </c>
      <c r="F738" s="23">
        <v>0</v>
      </c>
      <c r="G738" s="23">
        <v>0</v>
      </c>
      <c r="H738" s="21">
        <v>0</v>
      </c>
      <c r="I738" s="21">
        <v>0</v>
      </c>
      <c r="J738" s="37"/>
      <c r="K738" s="48"/>
    </row>
    <row r="739" spans="1:11" ht="16.5" customHeight="1" outlineLevel="2">
      <c r="A739" s="36"/>
      <c r="B739" s="30"/>
      <c r="C739" s="36"/>
      <c r="D739" s="24">
        <v>2019</v>
      </c>
      <c r="E739" s="21">
        <v>0</v>
      </c>
      <c r="F739" s="23">
        <v>0</v>
      </c>
      <c r="G739" s="23">
        <v>0</v>
      </c>
      <c r="H739" s="21">
        <v>0</v>
      </c>
      <c r="I739" s="21">
        <v>0</v>
      </c>
      <c r="J739" s="37"/>
      <c r="K739" s="48"/>
    </row>
    <row r="740" spans="1:11" ht="16.5" customHeight="1" outlineLevel="2">
      <c r="A740" s="36"/>
      <c r="B740" s="30"/>
      <c r="C740" s="36"/>
      <c r="D740" s="24">
        <v>2020</v>
      </c>
      <c r="E740" s="21">
        <v>0</v>
      </c>
      <c r="F740" s="23">
        <v>0</v>
      </c>
      <c r="G740" s="23">
        <v>0</v>
      </c>
      <c r="H740" s="21">
        <v>0</v>
      </c>
      <c r="I740" s="21">
        <v>0</v>
      </c>
      <c r="J740" s="37"/>
      <c r="K740" s="48"/>
    </row>
    <row r="741" spans="1:11" ht="12.75" customHeight="1" outlineLevel="2">
      <c r="A741" s="36" t="s">
        <v>406</v>
      </c>
      <c r="B741" s="65" t="s">
        <v>475</v>
      </c>
      <c r="C741" s="36" t="s">
        <v>267</v>
      </c>
      <c r="D741" s="24" t="s">
        <v>32</v>
      </c>
      <c r="E741" s="21">
        <f>SUM(E742:E744)</f>
        <v>3800</v>
      </c>
      <c r="F741" s="21">
        <f>SUM(F742:F744)</f>
        <v>3800</v>
      </c>
      <c r="G741" s="21">
        <f>SUM(G742:G744)</f>
        <v>0</v>
      </c>
      <c r="H741" s="21">
        <f>SUM(H742:H744)</f>
        <v>0</v>
      </c>
      <c r="I741" s="21">
        <f>SUM(I742:I744)</f>
        <v>0</v>
      </c>
      <c r="J741" s="37" t="s">
        <v>462</v>
      </c>
      <c r="K741" s="48" t="s">
        <v>102</v>
      </c>
    </row>
    <row r="742" spans="1:11" ht="12.75" customHeight="1" outlineLevel="2">
      <c r="A742" s="36"/>
      <c r="B742" s="65"/>
      <c r="C742" s="36"/>
      <c r="D742" s="24">
        <v>2018</v>
      </c>
      <c r="E742" s="21">
        <v>0</v>
      </c>
      <c r="F742" s="23">
        <v>0</v>
      </c>
      <c r="G742" s="23">
        <v>0</v>
      </c>
      <c r="H742" s="21">
        <v>0</v>
      </c>
      <c r="I742" s="21">
        <v>0</v>
      </c>
      <c r="J742" s="37"/>
      <c r="K742" s="48"/>
    </row>
    <row r="743" spans="1:11" ht="12.75" customHeight="1" outlineLevel="2">
      <c r="A743" s="36"/>
      <c r="B743" s="65"/>
      <c r="C743" s="36"/>
      <c r="D743" s="24">
        <v>2019</v>
      </c>
      <c r="E743" s="21">
        <f>SUM(F743:I743)</f>
        <v>1900</v>
      </c>
      <c r="F743" s="23">
        <v>1900</v>
      </c>
      <c r="G743" s="23">
        <v>0</v>
      </c>
      <c r="H743" s="21">
        <v>0</v>
      </c>
      <c r="I743" s="21">
        <v>0</v>
      </c>
      <c r="J743" s="37"/>
      <c r="K743" s="48"/>
    </row>
    <row r="744" spans="1:11" ht="31.5" customHeight="1" outlineLevel="2">
      <c r="A744" s="36"/>
      <c r="B744" s="65"/>
      <c r="C744" s="36"/>
      <c r="D744" s="24">
        <v>2020</v>
      </c>
      <c r="E744" s="21">
        <f>SUM(F744:I744)</f>
        <v>1900</v>
      </c>
      <c r="F744" s="23">
        <v>1900</v>
      </c>
      <c r="G744" s="23">
        <v>0</v>
      </c>
      <c r="H744" s="21">
        <v>0</v>
      </c>
      <c r="I744" s="21">
        <v>0</v>
      </c>
      <c r="J744" s="37"/>
      <c r="K744" s="48"/>
    </row>
    <row r="745" spans="1:11" outlineLevel="2">
      <c r="A745" s="36" t="s">
        <v>407</v>
      </c>
      <c r="B745" s="65" t="s">
        <v>565</v>
      </c>
      <c r="C745" s="36" t="s">
        <v>267</v>
      </c>
      <c r="D745" s="24" t="s">
        <v>32</v>
      </c>
      <c r="E745" s="21">
        <v>0</v>
      </c>
      <c r="F745" s="21">
        <v>0</v>
      </c>
      <c r="G745" s="21">
        <v>0</v>
      </c>
      <c r="H745" s="21">
        <v>0</v>
      </c>
      <c r="I745" s="21">
        <v>0</v>
      </c>
      <c r="J745" s="37" t="s">
        <v>566</v>
      </c>
      <c r="K745" s="48" t="s">
        <v>102</v>
      </c>
    </row>
    <row r="746" spans="1:11" ht="12" customHeight="1" outlineLevel="2">
      <c r="A746" s="36"/>
      <c r="B746" s="65"/>
      <c r="C746" s="36"/>
      <c r="D746" s="24">
        <v>2018</v>
      </c>
      <c r="E746" s="21">
        <v>0</v>
      </c>
      <c r="F746" s="23">
        <v>0</v>
      </c>
      <c r="G746" s="23">
        <v>0</v>
      </c>
      <c r="H746" s="21">
        <v>0</v>
      </c>
      <c r="I746" s="21">
        <v>0</v>
      </c>
      <c r="J746" s="37"/>
      <c r="K746" s="48"/>
    </row>
    <row r="747" spans="1:11" ht="12" customHeight="1" outlineLevel="2">
      <c r="A747" s="36"/>
      <c r="B747" s="65"/>
      <c r="C747" s="36"/>
      <c r="D747" s="24">
        <v>2019</v>
      </c>
      <c r="E747" s="21">
        <v>0</v>
      </c>
      <c r="F747" s="23">
        <v>0</v>
      </c>
      <c r="G747" s="23">
        <v>0</v>
      </c>
      <c r="H747" s="21">
        <v>0</v>
      </c>
      <c r="I747" s="21">
        <v>0</v>
      </c>
      <c r="J747" s="37"/>
      <c r="K747" s="48"/>
    </row>
    <row r="748" spans="1:11" ht="12" customHeight="1" outlineLevel="2">
      <c r="A748" s="36"/>
      <c r="B748" s="65"/>
      <c r="C748" s="36"/>
      <c r="D748" s="24">
        <v>2020</v>
      </c>
      <c r="E748" s="21">
        <v>0</v>
      </c>
      <c r="F748" s="23">
        <v>0</v>
      </c>
      <c r="G748" s="23">
        <v>0</v>
      </c>
      <c r="H748" s="21">
        <v>0</v>
      </c>
      <c r="I748" s="21">
        <v>0</v>
      </c>
      <c r="J748" s="37"/>
      <c r="K748" s="48"/>
    </row>
    <row r="749" spans="1:11" ht="12" customHeight="1">
      <c r="A749" s="36">
        <v>6</v>
      </c>
      <c r="B749" s="54" t="s">
        <v>138</v>
      </c>
      <c r="C749" s="48" t="s">
        <v>113</v>
      </c>
      <c r="D749" s="24" t="s">
        <v>32</v>
      </c>
      <c r="E749" s="23">
        <f>SUM(E750:E752)</f>
        <v>138087.70000000001</v>
      </c>
      <c r="F749" s="23">
        <f>SUM(F750:F752)</f>
        <v>138087.70000000001</v>
      </c>
      <c r="G749" s="23">
        <f>SUM(G750:G752)</f>
        <v>0</v>
      </c>
      <c r="H749" s="23">
        <f>SUM(H750:H752)</f>
        <v>0</v>
      </c>
      <c r="I749" s="23">
        <f>SUM(I750:I752)</f>
        <v>0</v>
      </c>
      <c r="J749" s="57"/>
      <c r="K749" s="48" t="s">
        <v>119</v>
      </c>
    </row>
    <row r="750" spans="1:11" ht="12" customHeight="1">
      <c r="A750" s="36"/>
      <c r="B750" s="54"/>
      <c r="C750" s="48"/>
      <c r="D750" s="24">
        <v>2018</v>
      </c>
      <c r="E750" s="23">
        <f>SUM(F750:I750)</f>
        <v>44469.5</v>
      </c>
      <c r="F750" s="23">
        <f t="shared" ref="F750:I752" si="79">F754+F770+F782</f>
        <v>44469.5</v>
      </c>
      <c r="G750" s="23">
        <f t="shared" si="79"/>
        <v>0</v>
      </c>
      <c r="H750" s="23">
        <f t="shared" si="79"/>
        <v>0</v>
      </c>
      <c r="I750" s="23">
        <f t="shared" si="79"/>
        <v>0</v>
      </c>
      <c r="J750" s="57"/>
      <c r="K750" s="48"/>
    </row>
    <row r="751" spans="1:11" ht="12" customHeight="1">
      <c r="A751" s="36"/>
      <c r="B751" s="54"/>
      <c r="C751" s="48"/>
      <c r="D751" s="24">
        <v>2019</v>
      </c>
      <c r="E751" s="23">
        <f>SUM(F751:I751)</f>
        <v>45714.5</v>
      </c>
      <c r="F751" s="23">
        <f t="shared" si="79"/>
        <v>45714.5</v>
      </c>
      <c r="G751" s="23">
        <f t="shared" si="79"/>
        <v>0</v>
      </c>
      <c r="H751" s="23">
        <f t="shared" si="79"/>
        <v>0</v>
      </c>
      <c r="I751" s="23">
        <f t="shared" si="79"/>
        <v>0</v>
      </c>
      <c r="J751" s="57"/>
      <c r="K751" s="48"/>
    </row>
    <row r="752" spans="1:11" ht="12" customHeight="1">
      <c r="A752" s="36"/>
      <c r="B752" s="54"/>
      <c r="C752" s="48"/>
      <c r="D752" s="24">
        <v>2020</v>
      </c>
      <c r="E752" s="23">
        <f>SUM(F752:I752)</f>
        <v>47903.700000000004</v>
      </c>
      <c r="F752" s="23">
        <f t="shared" si="79"/>
        <v>47903.700000000004</v>
      </c>
      <c r="G752" s="23">
        <f t="shared" si="79"/>
        <v>0</v>
      </c>
      <c r="H752" s="23">
        <f t="shared" si="79"/>
        <v>0</v>
      </c>
      <c r="I752" s="23">
        <f t="shared" si="79"/>
        <v>0</v>
      </c>
      <c r="J752" s="57"/>
      <c r="K752" s="48"/>
    </row>
    <row r="753" spans="1:11" ht="13.5" customHeight="1" outlineLevel="1">
      <c r="A753" s="36" t="s">
        <v>28</v>
      </c>
      <c r="B753" s="65" t="s">
        <v>136</v>
      </c>
      <c r="C753" s="48" t="s">
        <v>113</v>
      </c>
      <c r="D753" s="24" t="s">
        <v>32</v>
      </c>
      <c r="E753" s="23">
        <f>SUM(E754:E756)</f>
        <v>0</v>
      </c>
      <c r="F753" s="21">
        <f>SUM(F754:F756)</f>
        <v>0</v>
      </c>
      <c r="G753" s="21">
        <f>SUM(G754:G756)</f>
        <v>0</v>
      </c>
      <c r="H753" s="21">
        <f>SUM(H754:H756)</f>
        <v>0</v>
      </c>
      <c r="I753" s="21">
        <f>SUM(I754:I756)</f>
        <v>0</v>
      </c>
      <c r="J753" s="37" t="s">
        <v>135</v>
      </c>
      <c r="K753" s="48" t="s">
        <v>119</v>
      </c>
    </row>
    <row r="754" spans="1:11" ht="13.5" customHeight="1" outlineLevel="1">
      <c r="A754" s="36"/>
      <c r="B754" s="65"/>
      <c r="C754" s="48"/>
      <c r="D754" s="24">
        <v>2018</v>
      </c>
      <c r="E754" s="23">
        <f>SUM(F754:I754)</f>
        <v>0</v>
      </c>
      <c r="F754" s="21">
        <f t="shared" ref="F754:I756" si="80">F758+F762+F766</f>
        <v>0</v>
      </c>
      <c r="G754" s="21">
        <f t="shared" si="80"/>
        <v>0</v>
      </c>
      <c r="H754" s="21">
        <f t="shared" si="80"/>
        <v>0</v>
      </c>
      <c r="I754" s="21">
        <f t="shared" si="80"/>
        <v>0</v>
      </c>
      <c r="J754" s="37"/>
      <c r="K754" s="48"/>
    </row>
    <row r="755" spans="1:11" ht="13.5" customHeight="1" outlineLevel="1">
      <c r="A755" s="36"/>
      <c r="B755" s="65"/>
      <c r="C755" s="48"/>
      <c r="D755" s="24">
        <v>2019</v>
      </c>
      <c r="E755" s="23">
        <f>SUM(F755:I755)</f>
        <v>0</v>
      </c>
      <c r="F755" s="21">
        <f t="shared" si="80"/>
        <v>0</v>
      </c>
      <c r="G755" s="21">
        <f t="shared" si="80"/>
        <v>0</v>
      </c>
      <c r="H755" s="21">
        <f t="shared" si="80"/>
        <v>0</v>
      </c>
      <c r="I755" s="21">
        <f t="shared" si="80"/>
        <v>0</v>
      </c>
      <c r="J755" s="37"/>
      <c r="K755" s="48"/>
    </row>
    <row r="756" spans="1:11" ht="14.25" customHeight="1" outlineLevel="1">
      <c r="A756" s="36"/>
      <c r="B756" s="65"/>
      <c r="C756" s="48"/>
      <c r="D756" s="24">
        <v>2020</v>
      </c>
      <c r="E756" s="23">
        <f>SUM(F756:I756)</f>
        <v>0</v>
      </c>
      <c r="F756" s="21">
        <f t="shared" si="80"/>
        <v>0</v>
      </c>
      <c r="G756" s="21">
        <f t="shared" si="80"/>
        <v>0</v>
      </c>
      <c r="H756" s="21">
        <f t="shared" si="80"/>
        <v>0</v>
      </c>
      <c r="I756" s="21">
        <f t="shared" si="80"/>
        <v>0</v>
      </c>
      <c r="J756" s="37"/>
      <c r="K756" s="48"/>
    </row>
    <row r="757" spans="1:11" ht="14.25" customHeight="1" outlineLevel="2">
      <c r="A757" s="36" t="s">
        <v>134</v>
      </c>
      <c r="B757" s="65" t="s">
        <v>442</v>
      </c>
      <c r="C757" s="48" t="s">
        <v>113</v>
      </c>
      <c r="D757" s="24" t="s">
        <v>32</v>
      </c>
      <c r="E757" s="23">
        <f>SUM(E758:E760)</f>
        <v>0</v>
      </c>
      <c r="F757" s="21">
        <f>SUM(F758:F760)</f>
        <v>0</v>
      </c>
      <c r="G757" s="21">
        <f>SUM(G758:G760)</f>
        <v>0</v>
      </c>
      <c r="H757" s="21">
        <f>SUM(H758:H760)</f>
        <v>0</v>
      </c>
      <c r="I757" s="21">
        <f>SUM(I758:I760)</f>
        <v>0</v>
      </c>
      <c r="J757" s="37" t="s">
        <v>443</v>
      </c>
      <c r="K757" s="48" t="s">
        <v>119</v>
      </c>
    </row>
    <row r="758" spans="1:11" ht="14.25" customHeight="1" outlineLevel="2">
      <c r="A758" s="36"/>
      <c r="B758" s="65"/>
      <c r="C758" s="48"/>
      <c r="D758" s="24">
        <v>2018</v>
      </c>
      <c r="E758" s="23">
        <f>SUM(F758:I758)</f>
        <v>0</v>
      </c>
      <c r="F758" s="21">
        <v>0</v>
      </c>
      <c r="G758" s="21">
        <v>0</v>
      </c>
      <c r="H758" s="21">
        <v>0</v>
      </c>
      <c r="I758" s="21">
        <v>0</v>
      </c>
      <c r="J758" s="37"/>
      <c r="K758" s="48"/>
    </row>
    <row r="759" spans="1:11" ht="14.25" customHeight="1" outlineLevel="2">
      <c r="A759" s="36"/>
      <c r="B759" s="65"/>
      <c r="C759" s="48"/>
      <c r="D759" s="24">
        <v>2019</v>
      </c>
      <c r="E759" s="23">
        <f>SUM(F759:I759)</f>
        <v>0</v>
      </c>
      <c r="F759" s="21">
        <v>0</v>
      </c>
      <c r="G759" s="21">
        <v>0</v>
      </c>
      <c r="H759" s="21">
        <v>0</v>
      </c>
      <c r="I759" s="21">
        <v>0</v>
      </c>
      <c r="J759" s="37"/>
      <c r="K759" s="48"/>
    </row>
    <row r="760" spans="1:11" ht="15.75" customHeight="1" outlineLevel="2">
      <c r="A760" s="36"/>
      <c r="B760" s="65"/>
      <c r="C760" s="48"/>
      <c r="D760" s="24">
        <v>2020</v>
      </c>
      <c r="E760" s="23">
        <f>SUM(F760:I760)</f>
        <v>0</v>
      </c>
      <c r="F760" s="21">
        <v>0</v>
      </c>
      <c r="G760" s="21">
        <v>0</v>
      </c>
      <c r="H760" s="21">
        <v>0</v>
      </c>
      <c r="I760" s="21">
        <v>0</v>
      </c>
      <c r="J760" s="37"/>
      <c r="K760" s="48"/>
    </row>
    <row r="761" spans="1:11" ht="13.5" customHeight="1" outlineLevel="2">
      <c r="A761" s="36" t="s">
        <v>133</v>
      </c>
      <c r="B761" s="65" t="s">
        <v>444</v>
      </c>
      <c r="C761" s="48" t="s">
        <v>113</v>
      </c>
      <c r="D761" s="24" t="s">
        <v>32</v>
      </c>
      <c r="E761" s="23">
        <f>SUM(E762:E764)</f>
        <v>0</v>
      </c>
      <c r="F761" s="21">
        <f>SUM(F762:F764)</f>
        <v>0</v>
      </c>
      <c r="G761" s="21">
        <f>SUM(G762:G764)</f>
        <v>0</v>
      </c>
      <c r="H761" s="21">
        <f>SUM(H762:H764)</f>
        <v>0</v>
      </c>
      <c r="I761" s="21">
        <f>SUM(I762:I764)</f>
        <v>0</v>
      </c>
      <c r="J761" s="106" t="s">
        <v>448</v>
      </c>
      <c r="K761" s="48" t="s">
        <v>119</v>
      </c>
    </row>
    <row r="762" spans="1:11" ht="13.5" customHeight="1" outlineLevel="2">
      <c r="A762" s="36"/>
      <c r="B762" s="65"/>
      <c r="C762" s="48"/>
      <c r="D762" s="24">
        <v>2018</v>
      </c>
      <c r="E762" s="23">
        <f>SUM(F762:I762)</f>
        <v>0</v>
      </c>
      <c r="F762" s="21">
        <v>0</v>
      </c>
      <c r="G762" s="21">
        <v>0</v>
      </c>
      <c r="H762" s="21">
        <v>0</v>
      </c>
      <c r="I762" s="21">
        <v>0</v>
      </c>
      <c r="J762" s="106"/>
      <c r="K762" s="48"/>
    </row>
    <row r="763" spans="1:11" ht="13.5" customHeight="1" outlineLevel="2">
      <c r="A763" s="36"/>
      <c r="B763" s="65"/>
      <c r="C763" s="48"/>
      <c r="D763" s="24">
        <v>2019</v>
      </c>
      <c r="E763" s="23">
        <f>SUM(F763:I763)</f>
        <v>0</v>
      </c>
      <c r="F763" s="21">
        <v>0</v>
      </c>
      <c r="G763" s="21">
        <v>0</v>
      </c>
      <c r="H763" s="21">
        <v>0</v>
      </c>
      <c r="I763" s="21">
        <v>0</v>
      </c>
      <c r="J763" s="106"/>
      <c r="K763" s="48"/>
    </row>
    <row r="764" spans="1:11" ht="14.25" customHeight="1" outlineLevel="2">
      <c r="A764" s="36"/>
      <c r="B764" s="65"/>
      <c r="C764" s="48"/>
      <c r="D764" s="24">
        <v>2020</v>
      </c>
      <c r="E764" s="23">
        <f>SUM(F764:I764)</f>
        <v>0</v>
      </c>
      <c r="F764" s="21">
        <v>0</v>
      </c>
      <c r="G764" s="21">
        <v>0</v>
      </c>
      <c r="H764" s="21">
        <v>0</v>
      </c>
      <c r="I764" s="21">
        <v>0</v>
      </c>
      <c r="J764" s="106"/>
      <c r="K764" s="48"/>
    </row>
    <row r="765" spans="1:11" ht="13.5" customHeight="1" outlineLevel="2">
      <c r="A765" s="36" t="s">
        <v>132</v>
      </c>
      <c r="B765" s="65" t="s">
        <v>131</v>
      </c>
      <c r="C765" s="48" t="s">
        <v>113</v>
      </c>
      <c r="D765" s="24" t="s">
        <v>32</v>
      </c>
      <c r="E765" s="23">
        <f>SUM(E766:E768)</f>
        <v>0</v>
      </c>
      <c r="F765" s="21">
        <f>SUM(F766:F768)</f>
        <v>0</v>
      </c>
      <c r="G765" s="21">
        <f>SUM(G766:G768)</f>
        <v>0</v>
      </c>
      <c r="H765" s="21">
        <f>SUM(H766:H768)</f>
        <v>0</v>
      </c>
      <c r="I765" s="21">
        <f>SUM(I766:I768)</f>
        <v>0</v>
      </c>
      <c r="J765" s="106" t="s">
        <v>131</v>
      </c>
      <c r="K765" s="48" t="s">
        <v>119</v>
      </c>
    </row>
    <row r="766" spans="1:11" ht="13.5" customHeight="1" outlineLevel="2">
      <c r="A766" s="36"/>
      <c r="B766" s="65"/>
      <c r="C766" s="48"/>
      <c r="D766" s="24">
        <v>2018</v>
      </c>
      <c r="E766" s="23">
        <f>SUM(F766:I766)</f>
        <v>0</v>
      </c>
      <c r="F766" s="21">
        <v>0</v>
      </c>
      <c r="G766" s="21">
        <v>0</v>
      </c>
      <c r="H766" s="21">
        <v>0</v>
      </c>
      <c r="I766" s="21">
        <v>0</v>
      </c>
      <c r="J766" s="106"/>
      <c r="K766" s="48"/>
    </row>
    <row r="767" spans="1:11" ht="13.5" customHeight="1" outlineLevel="2">
      <c r="A767" s="36"/>
      <c r="B767" s="65"/>
      <c r="C767" s="48"/>
      <c r="D767" s="24">
        <v>2019</v>
      </c>
      <c r="E767" s="23">
        <f>SUM(F767:I767)</f>
        <v>0</v>
      </c>
      <c r="F767" s="21">
        <v>0</v>
      </c>
      <c r="G767" s="21">
        <v>0</v>
      </c>
      <c r="H767" s="21">
        <v>0</v>
      </c>
      <c r="I767" s="21">
        <v>0</v>
      </c>
      <c r="J767" s="106"/>
      <c r="K767" s="48"/>
    </row>
    <row r="768" spans="1:11" ht="18" customHeight="1" outlineLevel="2">
      <c r="A768" s="36"/>
      <c r="B768" s="65"/>
      <c r="C768" s="48"/>
      <c r="D768" s="24">
        <v>2020</v>
      </c>
      <c r="E768" s="23">
        <f>SUM(F768:I768)</f>
        <v>0</v>
      </c>
      <c r="F768" s="21">
        <v>0</v>
      </c>
      <c r="G768" s="21">
        <v>0</v>
      </c>
      <c r="H768" s="21">
        <v>0</v>
      </c>
      <c r="I768" s="21">
        <v>0</v>
      </c>
      <c r="J768" s="106"/>
      <c r="K768" s="48"/>
    </row>
    <row r="769" spans="1:11" ht="12.75" customHeight="1" outlineLevel="1">
      <c r="A769" s="36" t="s">
        <v>30</v>
      </c>
      <c r="B769" s="65" t="s">
        <v>130</v>
      </c>
      <c r="C769" s="48" t="s">
        <v>113</v>
      </c>
      <c r="D769" s="24" t="s">
        <v>32</v>
      </c>
      <c r="E769" s="23">
        <f>SUM(E770:E772)</f>
        <v>0</v>
      </c>
      <c r="F769" s="21">
        <f>SUM(F770:F772)</f>
        <v>0</v>
      </c>
      <c r="G769" s="21">
        <f>SUM(G770:G772)</f>
        <v>0</v>
      </c>
      <c r="H769" s="21">
        <f>SUM(H770:H772)</f>
        <v>0</v>
      </c>
      <c r="I769" s="21">
        <f>SUM(I770:I772)</f>
        <v>0</v>
      </c>
      <c r="J769" s="37" t="s">
        <v>29</v>
      </c>
      <c r="K769" s="48" t="s">
        <v>119</v>
      </c>
    </row>
    <row r="770" spans="1:11" ht="12.75" customHeight="1" outlineLevel="1">
      <c r="A770" s="36"/>
      <c r="B770" s="65"/>
      <c r="C770" s="48"/>
      <c r="D770" s="24">
        <v>2018</v>
      </c>
      <c r="E770" s="23">
        <f>SUM(F770:I770)</f>
        <v>0</v>
      </c>
      <c r="F770" s="21">
        <f t="shared" ref="F770:I772" si="81">F774+F778</f>
        <v>0</v>
      </c>
      <c r="G770" s="21">
        <f t="shared" si="81"/>
        <v>0</v>
      </c>
      <c r="H770" s="21">
        <f t="shared" si="81"/>
        <v>0</v>
      </c>
      <c r="I770" s="21">
        <f t="shared" si="81"/>
        <v>0</v>
      </c>
      <c r="J770" s="37"/>
      <c r="K770" s="48"/>
    </row>
    <row r="771" spans="1:11" ht="12.75" customHeight="1" outlineLevel="1">
      <c r="A771" s="36"/>
      <c r="B771" s="65"/>
      <c r="C771" s="48"/>
      <c r="D771" s="24">
        <v>2019</v>
      </c>
      <c r="E771" s="23">
        <f>SUM(F771:I771)</f>
        <v>0</v>
      </c>
      <c r="F771" s="21">
        <f t="shared" si="81"/>
        <v>0</v>
      </c>
      <c r="G771" s="21">
        <f t="shared" si="81"/>
        <v>0</v>
      </c>
      <c r="H771" s="21">
        <f t="shared" si="81"/>
        <v>0</v>
      </c>
      <c r="I771" s="21">
        <f t="shared" si="81"/>
        <v>0</v>
      </c>
      <c r="J771" s="37"/>
      <c r="K771" s="48"/>
    </row>
    <row r="772" spans="1:11" ht="33" customHeight="1" outlineLevel="1">
      <c r="A772" s="36"/>
      <c r="B772" s="65"/>
      <c r="C772" s="48"/>
      <c r="D772" s="24">
        <v>2020</v>
      </c>
      <c r="E772" s="23">
        <f>SUM(F772:I772)</f>
        <v>0</v>
      </c>
      <c r="F772" s="21">
        <f t="shared" si="81"/>
        <v>0</v>
      </c>
      <c r="G772" s="21">
        <f t="shared" si="81"/>
        <v>0</v>
      </c>
      <c r="H772" s="21">
        <f t="shared" si="81"/>
        <v>0</v>
      </c>
      <c r="I772" s="21">
        <f t="shared" si="81"/>
        <v>0</v>
      </c>
      <c r="J772" s="37"/>
      <c r="K772" s="48"/>
    </row>
    <row r="773" spans="1:11" ht="12.75" customHeight="1" outlineLevel="2">
      <c r="A773" s="67" t="s">
        <v>129</v>
      </c>
      <c r="B773" s="65" t="s">
        <v>128</v>
      </c>
      <c r="C773" s="48" t="s">
        <v>113</v>
      </c>
      <c r="D773" s="24" t="s">
        <v>32</v>
      </c>
      <c r="E773" s="23">
        <f>SUM(E774:E776)</f>
        <v>0</v>
      </c>
      <c r="F773" s="21">
        <f>SUM(F774:F776)</f>
        <v>0</v>
      </c>
      <c r="G773" s="21">
        <f>SUM(G774:G776)</f>
        <v>0</v>
      </c>
      <c r="H773" s="21">
        <f>SUM(H774:H776)</f>
        <v>0</v>
      </c>
      <c r="I773" s="21">
        <f>SUM(I774:I776)</f>
        <v>0</v>
      </c>
      <c r="J773" s="107" t="s">
        <v>548</v>
      </c>
      <c r="K773" s="48" t="s">
        <v>119</v>
      </c>
    </row>
    <row r="774" spans="1:11" ht="12.75" customHeight="1" outlineLevel="2">
      <c r="A774" s="36"/>
      <c r="B774" s="65"/>
      <c r="C774" s="48"/>
      <c r="D774" s="24">
        <v>2018</v>
      </c>
      <c r="E774" s="23">
        <f>SUM(F774:I774)</f>
        <v>0</v>
      </c>
      <c r="F774" s="21">
        <v>0</v>
      </c>
      <c r="G774" s="21">
        <v>0</v>
      </c>
      <c r="H774" s="21">
        <v>0</v>
      </c>
      <c r="I774" s="21">
        <v>0</v>
      </c>
      <c r="J774" s="107"/>
      <c r="K774" s="48"/>
    </row>
    <row r="775" spans="1:11" ht="12.75" customHeight="1" outlineLevel="2">
      <c r="A775" s="36"/>
      <c r="B775" s="65"/>
      <c r="C775" s="48"/>
      <c r="D775" s="24">
        <v>2019</v>
      </c>
      <c r="E775" s="23">
        <f>SUM(F775:I775)</f>
        <v>0</v>
      </c>
      <c r="F775" s="21">
        <v>0</v>
      </c>
      <c r="G775" s="21">
        <v>0</v>
      </c>
      <c r="H775" s="21">
        <v>0</v>
      </c>
      <c r="I775" s="21">
        <v>0</v>
      </c>
      <c r="J775" s="107"/>
      <c r="K775" s="48"/>
    </row>
    <row r="776" spans="1:11" ht="11.25" customHeight="1" outlineLevel="2">
      <c r="A776" s="36"/>
      <c r="B776" s="65"/>
      <c r="C776" s="48"/>
      <c r="D776" s="24">
        <v>2020</v>
      </c>
      <c r="E776" s="23">
        <f>SUM(F776:I776)</f>
        <v>0</v>
      </c>
      <c r="F776" s="21">
        <v>0</v>
      </c>
      <c r="G776" s="21">
        <v>0</v>
      </c>
      <c r="H776" s="21">
        <v>0</v>
      </c>
      <c r="I776" s="21">
        <v>0</v>
      </c>
      <c r="J776" s="107"/>
      <c r="K776" s="48"/>
    </row>
    <row r="777" spans="1:11" ht="12.75" customHeight="1" outlineLevel="2">
      <c r="A777" s="67" t="s">
        <v>127</v>
      </c>
      <c r="B777" s="65" t="s">
        <v>126</v>
      </c>
      <c r="C777" s="48" t="s">
        <v>113</v>
      </c>
      <c r="D777" s="24" t="s">
        <v>32</v>
      </c>
      <c r="E777" s="23">
        <f>SUM(E778:E780)</f>
        <v>0</v>
      </c>
      <c r="F777" s="21">
        <f>SUM(F778:F780)</f>
        <v>0</v>
      </c>
      <c r="G777" s="21">
        <f>SUM(G778:G780)</f>
        <v>0</v>
      </c>
      <c r="H777" s="21">
        <f>SUM(H778:H780)</f>
        <v>0</v>
      </c>
      <c r="I777" s="21">
        <f>SUM(I778:I780)</f>
        <v>0</v>
      </c>
      <c r="J777" s="106" t="s">
        <v>125</v>
      </c>
      <c r="K777" s="48" t="s">
        <v>119</v>
      </c>
    </row>
    <row r="778" spans="1:11" ht="12.75" customHeight="1" outlineLevel="2">
      <c r="A778" s="36"/>
      <c r="B778" s="65"/>
      <c r="C778" s="48"/>
      <c r="D778" s="24">
        <v>2018</v>
      </c>
      <c r="E778" s="23">
        <f>SUM(F778:I778)</f>
        <v>0</v>
      </c>
      <c r="F778" s="21">
        <v>0</v>
      </c>
      <c r="G778" s="21">
        <v>0</v>
      </c>
      <c r="H778" s="21">
        <v>0</v>
      </c>
      <c r="I778" s="21">
        <v>0</v>
      </c>
      <c r="J778" s="106"/>
      <c r="K778" s="48"/>
    </row>
    <row r="779" spans="1:11" ht="12.75" customHeight="1" outlineLevel="2">
      <c r="A779" s="36"/>
      <c r="B779" s="65"/>
      <c r="C779" s="48"/>
      <c r="D779" s="24">
        <v>2019</v>
      </c>
      <c r="E779" s="23">
        <f>SUM(F779:I779)</f>
        <v>0</v>
      </c>
      <c r="F779" s="21">
        <v>0</v>
      </c>
      <c r="G779" s="21">
        <v>0</v>
      </c>
      <c r="H779" s="21">
        <v>0</v>
      </c>
      <c r="I779" s="21">
        <v>0</v>
      </c>
      <c r="J779" s="106"/>
      <c r="K779" s="48"/>
    </row>
    <row r="780" spans="1:11" ht="12.75" customHeight="1" outlineLevel="2">
      <c r="A780" s="36"/>
      <c r="B780" s="65"/>
      <c r="C780" s="48"/>
      <c r="D780" s="24">
        <v>2020</v>
      </c>
      <c r="E780" s="23">
        <f>SUM(F780:I780)</f>
        <v>0</v>
      </c>
      <c r="F780" s="21">
        <v>0</v>
      </c>
      <c r="G780" s="21">
        <v>0</v>
      </c>
      <c r="H780" s="21">
        <v>0</v>
      </c>
      <c r="I780" s="21">
        <v>0</v>
      </c>
      <c r="J780" s="106"/>
      <c r="K780" s="48"/>
    </row>
    <row r="781" spans="1:11" ht="15" customHeight="1" outlineLevel="1">
      <c r="A781" s="36" t="s">
        <v>31</v>
      </c>
      <c r="B781" s="65" t="s">
        <v>124</v>
      </c>
      <c r="C781" s="48" t="s">
        <v>113</v>
      </c>
      <c r="D781" s="24" t="s">
        <v>32</v>
      </c>
      <c r="E781" s="21">
        <f>SUM(E782:E784)</f>
        <v>138087.70000000001</v>
      </c>
      <c r="F781" s="21">
        <f>SUM(F782:F784)</f>
        <v>138087.70000000001</v>
      </c>
      <c r="G781" s="21">
        <f>SUM(G782:G784)</f>
        <v>0</v>
      </c>
      <c r="H781" s="21">
        <f>SUM(H782:H784)</f>
        <v>0</v>
      </c>
      <c r="I781" s="21">
        <f>SUM(I782:I784)</f>
        <v>0</v>
      </c>
      <c r="J781" s="37" t="s">
        <v>123</v>
      </c>
      <c r="K781" s="48" t="s">
        <v>119</v>
      </c>
    </row>
    <row r="782" spans="1:11" ht="13.5" customHeight="1" outlineLevel="1">
      <c r="A782" s="36"/>
      <c r="B782" s="65"/>
      <c r="C782" s="48"/>
      <c r="D782" s="24">
        <v>2018</v>
      </c>
      <c r="E782" s="21">
        <f>E786+E790</f>
        <v>44469.5</v>
      </c>
      <c r="F782" s="21">
        <f>F786+F790</f>
        <v>44469.5</v>
      </c>
      <c r="G782" s="21">
        <f>G786+G790</f>
        <v>0</v>
      </c>
      <c r="H782" s="21">
        <f>H786+H790</f>
        <v>0</v>
      </c>
      <c r="I782" s="21">
        <f>I786+I790</f>
        <v>0</v>
      </c>
      <c r="J782" s="37"/>
      <c r="K782" s="48"/>
    </row>
    <row r="783" spans="1:11" ht="13.5" customHeight="1" outlineLevel="1">
      <c r="A783" s="36"/>
      <c r="B783" s="65"/>
      <c r="C783" s="48"/>
      <c r="D783" s="24">
        <v>2019</v>
      </c>
      <c r="E783" s="21">
        <f>E787+E791</f>
        <v>45714.5</v>
      </c>
      <c r="F783" s="21">
        <f t="shared" ref="F783:I784" si="82">F787+F791</f>
        <v>45714.5</v>
      </c>
      <c r="G783" s="21">
        <f t="shared" si="82"/>
        <v>0</v>
      </c>
      <c r="H783" s="21">
        <f t="shared" si="82"/>
        <v>0</v>
      </c>
      <c r="I783" s="21">
        <f t="shared" si="82"/>
        <v>0</v>
      </c>
      <c r="J783" s="37"/>
      <c r="K783" s="48"/>
    </row>
    <row r="784" spans="1:11" ht="37.5" customHeight="1" outlineLevel="1">
      <c r="A784" s="36"/>
      <c r="B784" s="65"/>
      <c r="C784" s="48"/>
      <c r="D784" s="24">
        <v>2020</v>
      </c>
      <c r="E784" s="21">
        <f>E788+E792</f>
        <v>47903.700000000004</v>
      </c>
      <c r="F784" s="21">
        <f t="shared" si="82"/>
        <v>47903.700000000004</v>
      </c>
      <c r="G784" s="21">
        <f t="shared" si="82"/>
        <v>0</v>
      </c>
      <c r="H784" s="21">
        <f t="shared" si="82"/>
        <v>0</v>
      </c>
      <c r="I784" s="21">
        <f t="shared" si="82"/>
        <v>0</v>
      </c>
      <c r="J784" s="37"/>
      <c r="K784" s="48"/>
    </row>
    <row r="785" spans="1:11" ht="12" customHeight="1" outlineLevel="2">
      <c r="A785" s="67" t="s">
        <v>122</v>
      </c>
      <c r="B785" s="65" t="s">
        <v>121</v>
      </c>
      <c r="C785" s="48" t="s">
        <v>113</v>
      </c>
      <c r="D785" s="24" t="s">
        <v>32</v>
      </c>
      <c r="E785" s="21">
        <f>SUM(E786:E788)</f>
        <v>133623.1</v>
      </c>
      <c r="F785" s="21">
        <f>SUM(F786:F788)</f>
        <v>133623.1</v>
      </c>
      <c r="G785" s="21">
        <f>SUM(G786:G786)</f>
        <v>0</v>
      </c>
      <c r="H785" s="21">
        <f>SUM(H786:H786)</f>
        <v>0</v>
      </c>
      <c r="I785" s="21">
        <f>SUM(I786:I786)</f>
        <v>0</v>
      </c>
      <c r="J785" s="107" t="s">
        <v>537</v>
      </c>
      <c r="K785" s="48" t="s">
        <v>119</v>
      </c>
    </row>
    <row r="786" spans="1:11" ht="12" customHeight="1" outlineLevel="2">
      <c r="A786" s="36"/>
      <c r="B786" s="65"/>
      <c r="C786" s="48"/>
      <c r="D786" s="24">
        <v>2018</v>
      </c>
      <c r="E786" s="21">
        <f>SUM(F786:I786)</f>
        <v>42731.4</v>
      </c>
      <c r="F786" s="15">
        <v>42731.4</v>
      </c>
      <c r="G786" s="21">
        <v>0</v>
      </c>
      <c r="H786" s="21">
        <v>0</v>
      </c>
      <c r="I786" s="21">
        <v>0</v>
      </c>
      <c r="J786" s="107"/>
      <c r="K786" s="48"/>
    </row>
    <row r="787" spans="1:11" ht="12" customHeight="1" outlineLevel="2">
      <c r="A787" s="36"/>
      <c r="B787" s="65"/>
      <c r="C787" s="48"/>
      <c r="D787" s="24">
        <v>2019</v>
      </c>
      <c r="E787" s="21">
        <v>44483.3</v>
      </c>
      <c r="F787" s="15">
        <v>44483.3</v>
      </c>
      <c r="G787" s="19">
        <v>0</v>
      </c>
      <c r="H787" s="19">
        <v>0</v>
      </c>
      <c r="I787" s="19">
        <v>0</v>
      </c>
      <c r="J787" s="107"/>
      <c r="K787" s="48"/>
    </row>
    <row r="788" spans="1:11" ht="12" customHeight="1" outlineLevel="2">
      <c r="A788" s="36"/>
      <c r="B788" s="65"/>
      <c r="C788" s="48"/>
      <c r="D788" s="24">
        <v>2020</v>
      </c>
      <c r="E788" s="21">
        <v>46408.4</v>
      </c>
      <c r="F788" s="15">
        <v>46408.4</v>
      </c>
      <c r="G788" s="19">
        <v>0</v>
      </c>
      <c r="H788" s="19">
        <v>0</v>
      </c>
      <c r="I788" s="19">
        <v>0</v>
      </c>
      <c r="J788" s="107"/>
      <c r="K788" s="48"/>
    </row>
    <row r="789" spans="1:11" ht="12" customHeight="1" outlineLevel="2">
      <c r="A789" s="67" t="s">
        <v>120</v>
      </c>
      <c r="B789" s="65" t="s">
        <v>451</v>
      </c>
      <c r="C789" s="48" t="s">
        <v>389</v>
      </c>
      <c r="D789" s="24" t="s">
        <v>32</v>
      </c>
      <c r="E789" s="21">
        <f>SUM(E790:E792)</f>
        <v>4464.6000000000004</v>
      </c>
      <c r="F789" s="21">
        <f>SUM(F790:F792)</f>
        <v>4464.6000000000004</v>
      </c>
      <c r="G789" s="21">
        <f>SUM(G790:G792)</f>
        <v>0</v>
      </c>
      <c r="H789" s="21">
        <f>SUM(H790:H792)</f>
        <v>0</v>
      </c>
      <c r="I789" s="21">
        <f>SUM(I790:I792)</f>
        <v>0</v>
      </c>
      <c r="J789" s="106" t="s">
        <v>452</v>
      </c>
      <c r="K789" s="48" t="s">
        <v>119</v>
      </c>
    </row>
    <row r="790" spans="1:11" ht="12" customHeight="1" outlineLevel="2">
      <c r="A790" s="36"/>
      <c r="B790" s="65"/>
      <c r="C790" s="48"/>
      <c r="D790" s="24">
        <v>2018</v>
      </c>
      <c r="E790" s="21">
        <f>F790+G790+H790+I790</f>
        <v>1738.1</v>
      </c>
      <c r="F790" s="23">
        <v>1738.1</v>
      </c>
      <c r="G790" s="21">
        <v>0</v>
      </c>
      <c r="H790" s="21">
        <v>0</v>
      </c>
      <c r="I790" s="21">
        <v>0</v>
      </c>
      <c r="J790" s="106"/>
      <c r="K790" s="48"/>
    </row>
    <row r="791" spans="1:11" ht="12" customHeight="1" outlineLevel="2">
      <c r="A791" s="36"/>
      <c r="B791" s="65"/>
      <c r="C791" s="48"/>
      <c r="D791" s="24">
        <v>2019</v>
      </c>
      <c r="E791" s="21">
        <f>F791+G791+H791+I791</f>
        <v>1231.2</v>
      </c>
      <c r="F791" s="23">
        <v>1231.2</v>
      </c>
      <c r="G791" s="19">
        <v>0</v>
      </c>
      <c r="H791" s="19">
        <v>0</v>
      </c>
      <c r="I791" s="19">
        <v>0</v>
      </c>
      <c r="J791" s="106"/>
      <c r="K791" s="48"/>
    </row>
    <row r="792" spans="1:11" ht="36.75" customHeight="1" outlineLevel="2">
      <c r="A792" s="36"/>
      <c r="B792" s="65"/>
      <c r="C792" s="48"/>
      <c r="D792" s="24">
        <v>2020</v>
      </c>
      <c r="E792" s="21">
        <f>F792+G792+H792+I792</f>
        <v>1495.3</v>
      </c>
      <c r="F792" s="23">
        <v>1495.3</v>
      </c>
      <c r="G792" s="19">
        <v>0</v>
      </c>
      <c r="H792" s="19">
        <v>0</v>
      </c>
      <c r="I792" s="19">
        <v>0</v>
      </c>
      <c r="J792" s="106"/>
      <c r="K792" s="48"/>
    </row>
    <row r="793" spans="1:11" ht="13.5" customHeight="1">
      <c r="A793" s="36" t="s">
        <v>40</v>
      </c>
      <c r="B793" s="54" t="s">
        <v>39</v>
      </c>
      <c r="C793" s="48" t="s">
        <v>113</v>
      </c>
      <c r="D793" s="24" t="s">
        <v>32</v>
      </c>
      <c r="E793" s="23">
        <f>SUM(E794:E796)</f>
        <v>466216.39887999999</v>
      </c>
      <c r="F793" s="23">
        <f>SUM(F794:F796)</f>
        <v>452194.39887999999</v>
      </c>
      <c r="G793" s="23">
        <f>SUM(G794:G796)</f>
        <v>14022</v>
      </c>
      <c r="H793" s="23">
        <f>SUM(H794:H796)</f>
        <v>0</v>
      </c>
      <c r="I793" s="23">
        <f>SUM(I794:I796)</f>
        <v>0</v>
      </c>
      <c r="J793" s="57"/>
      <c r="K793" s="29" t="s">
        <v>615</v>
      </c>
    </row>
    <row r="794" spans="1:11" ht="13.5" customHeight="1">
      <c r="A794" s="36"/>
      <c r="B794" s="54"/>
      <c r="C794" s="48"/>
      <c r="D794" s="24">
        <v>2018</v>
      </c>
      <c r="E794" s="23">
        <f t="shared" ref="E794:I796" si="83">E798+E814</f>
        <v>123872.76082000001</v>
      </c>
      <c r="F794" s="23">
        <f t="shared" si="83"/>
        <v>123872.76082000001</v>
      </c>
      <c r="G794" s="23">
        <f t="shared" si="83"/>
        <v>0</v>
      </c>
      <c r="H794" s="23">
        <f t="shared" si="83"/>
        <v>0</v>
      </c>
      <c r="I794" s="23">
        <f t="shared" si="83"/>
        <v>0</v>
      </c>
      <c r="J794" s="57"/>
      <c r="K794" s="29"/>
    </row>
    <row r="795" spans="1:11" ht="13.5" customHeight="1">
      <c r="A795" s="36"/>
      <c r="B795" s="54"/>
      <c r="C795" s="48"/>
      <c r="D795" s="24">
        <v>2019</v>
      </c>
      <c r="E795" s="23">
        <f t="shared" si="83"/>
        <v>130463.35302000001</v>
      </c>
      <c r="F795" s="23">
        <f t="shared" si="83"/>
        <v>130463.35302000001</v>
      </c>
      <c r="G795" s="23">
        <f t="shared" si="83"/>
        <v>0</v>
      </c>
      <c r="H795" s="23">
        <f t="shared" si="83"/>
        <v>0</v>
      </c>
      <c r="I795" s="23">
        <f t="shared" si="83"/>
        <v>0</v>
      </c>
      <c r="J795" s="57"/>
      <c r="K795" s="29"/>
    </row>
    <row r="796" spans="1:11" ht="22.5" customHeight="1">
      <c r="A796" s="36"/>
      <c r="B796" s="54"/>
      <c r="C796" s="48"/>
      <c r="D796" s="24">
        <v>2020</v>
      </c>
      <c r="E796" s="23">
        <f t="shared" si="83"/>
        <v>211880.28503999999</v>
      </c>
      <c r="F796" s="23">
        <f t="shared" si="83"/>
        <v>197858.28503999999</v>
      </c>
      <c r="G796" s="23">
        <f t="shared" si="83"/>
        <v>14022</v>
      </c>
      <c r="H796" s="23">
        <f t="shared" si="83"/>
        <v>0</v>
      </c>
      <c r="I796" s="23">
        <f t="shared" si="83"/>
        <v>0</v>
      </c>
      <c r="J796" s="57"/>
      <c r="K796" s="29"/>
    </row>
    <row r="797" spans="1:11" ht="16.5" customHeight="1" outlineLevel="1">
      <c r="A797" s="36" t="s">
        <v>38</v>
      </c>
      <c r="B797" s="65" t="s">
        <v>37</v>
      </c>
      <c r="C797" s="48" t="s">
        <v>113</v>
      </c>
      <c r="D797" s="24" t="s">
        <v>32</v>
      </c>
      <c r="E797" s="21">
        <f>SUM(E798:E800)</f>
        <v>258055.44488000002</v>
      </c>
      <c r="F797" s="21">
        <f>SUM(F798:F800)</f>
        <v>244033.44488000002</v>
      </c>
      <c r="G797" s="21">
        <f>SUM(G798:G800)</f>
        <v>14022</v>
      </c>
      <c r="H797" s="21">
        <f>SUM(H798:H800)</f>
        <v>0</v>
      </c>
      <c r="I797" s="21">
        <f>SUM(I798:I800)</f>
        <v>0</v>
      </c>
      <c r="J797" s="37"/>
      <c r="K797" s="48" t="s">
        <v>102</v>
      </c>
    </row>
    <row r="798" spans="1:11" ht="15" customHeight="1" outlineLevel="1">
      <c r="A798" s="36"/>
      <c r="B798" s="65"/>
      <c r="C798" s="48"/>
      <c r="D798" s="24">
        <v>2018</v>
      </c>
      <c r="E798" s="21">
        <f>SUM(F798:I798)</f>
        <v>70045.960820000008</v>
      </c>
      <c r="F798" s="21">
        <f>F802+F806+F810</f>
        <v>70045.960820000008</v>
      </c>
      <c r="G798" s="21">
        <f>G802+G806+G810</f>
        <v>0</v>
      </c>
      <c r="H798" s="21">
        <f>H802+H806+H810</f>
        <v>0</v>
      </c>
      <c r="I798" s="21">
        <f>I802+I806+I810</f>
        <v>0</v>
      </c>
      <c r="J798" s="37"/>
      <c r="K798" s="48"/>
    </row>
    <row r="799" spans="1:11" ht="15" customHeight="1" outlineLevel="1">
      <c r="A799" s="36"/>
      <c r="B799" s="65"/>
      <c r="C799" s="48"/>
      <c r="D799" s="24">
        <v>2019</v>
      </c>
      <c r="E799" s="21">
        <f>SUM(F799:I799)</f>
        <v>74021.003020000004</v>
      </c>
      <c r="F799" s="21">
        <f t="shared" ref="F799:I800" si="84">F803+F807+F811</f>
        <v>74021.003020000004</v>
      </c>
      <c r="G799" s="21">
        <f t="shared" si="84"/>
        <v>0</v>
      </c>
      <c r="H799" s="21">
        <f t="shared" si="84"/>
        <v>0</v>
      </c>
      <c r="I799" s="21">
        <f t="shared" si="84"/>
        <v>0</v>
      </c>
      <c r="J799" s="37"/>
      <c r="K799" s="48"/>
    </row>
    <row r="800" spans="1:11" ht="26.25" customHeight="1" outlineLevel="1">
      <c r="A800" s="36"/>
      <c r="B800" s="65"/>
      <c r="C800" s="48"/>
      <c r="D800" s="24">
        <v>2020</v>
      </c>
      <c r="E800" s="21">
        <f>SUM(F800:I800)</f>
        <v>113988.48104</v>
      </c>
      <c r="F800" s="21">
        <f t="shared" si="84"/>
        <v>99966.481039999999</v>
      </c>
      <c r="G800" s="21">
        <f t="shared" si="84"/>
        <v>14022</v>
      </c>
      <c r="H800" s="21">
        <f t="shared" si="84"/>
        <v>0</v>
      </c>
      <c r="I800" s="21">
        <f t="shared" si="84"/>
        <v>0</v>
      </c>
      <c r="J800" s="37"/>
      <c r="K800" s="48"/>
    </row>
    <row r="801" spans="1:11" outlineLevel="2">
      <c r="A801" s="36" t="s">
        <v>36</v>
      </c>
      <c r="B801" s="65" t="s">
        <v>35</v>
      </c>
      <c r="C801" s="48" t="s">
        <v>113</v>
      </c>
      <c r="D801" s="24" t="s">
        <v>32</v>
      </c>
      <c r="E801" s="21">
        <f>SUM(E802:E804)</f>
        <v>238209.37488000002</v>
      </c>
      <c r="F801" s="21">
        <f>SUM(F802:F804)</f>
        <v>238209.37488000002</v>
      </c>
      <c r="G801" s="21">
        <f>SUM(G802:G804)</f>
        <v>0</v>
      </c>
      <c r="H801" s="21">
        <f>SUM(H802:H804)</f>
        <v>0</v>
      </c>
      <c r="I801" s="21">
        <f>SUM(I802:I804)</f>
        <v>0</v>
      </c>
      <c r="J801" s="37" t="s">
        <v>453</v>
      </c>
      <c r="K801" s="48" t="s">
        <v>102</v>
      </c>
    </row>
    <row r="802" spans="1:11" ht="13.5" customHeight="1" outlineLevel="2">
      <c r="A802" s="36"/>
      <c r="B802" s="65"/>
      <c r="C802" s="48"/>
      <c r="D802" s="24">
        <v>2018</v>
      </c>
      <c r="E802" s="21">
        <f>F802+G802+H802+I802</f>
        <v>68253.390820000001</v>
      </c>
      <c r="F802" s="19">
        <v>68253.390820000001</v>
      </c>
      <c r="G802" s="21">
        <v>0</v>
      </c>
      <c r="H802" s="21">
        <v>0</v>
      </c>
      <c r="I802" s="21">
        <v>0</v>
      </c>
      <c r="J802" s="37"/>
      <c r="K802" s="48"/>
    </row>
    <row r="803" spans="1:11" ht="13.5" customHeight="1" outlineLevel="2">
      <c r="A803" s="36"/>
      <c r="B803" s="65"/>
      <c r="C803" s="48"/>
      <c r="D803" s="24">
        <v>2019</v>
      </c>
      <c r="E803" s="21">
        <f>F803+G803+H803+I803</f>
        <v>72080.303020000007</v>
      </c>
      <c r="F803" s="21">
        <v>72080.303020000007</v>
      </c>
      <c r="G803" s="21">
        <v>0</v>
      </c>
      <c r="H803" s="21">
        <v>0</v>
      </c>
      <c r="I803" s="21">
        <v>0</v>
      </c>
      <c r="J803" s="37"/>
      <c r="K803" s="48"/>
    </row>
    <row r="804" spans="1:11" ht="13.5" customHeight="1" outlineLevel="2">
      <c r="A804" s="36"/>
      <c r="B804" s="65"/>
      <c r="C804" s="48"/>
      <c r="D804" s="24">
        <v>2020</v>
      </c>
      <c r="E804" s="21">
        <f>F804+G804+H804+I804</f>
        <v>97875.681039999996</v>
      </c>
      <c r="F804" s="19">
        <v>97875.681039999996</v>
      </c>
      <c r="G804" s="21">
        <v>0</v>
      </c>
      <c r="H804" s="21">
        <v>0</v>
      </c>
      <c r="I804" s="21">
        <v>0</v>
      </c>
      <c r="J804" s="37"/>
      <c r="K804" s="48"/>
    </row>
    <row r="805" spans="1:11" ht="13.5" customHeight="1" outlineLevel="2">
      <c r="A805" s="36" t="s">
        <v>34</v>
      </c>
      <c r="B805" s="65" t="s">
        <v>33</v>
      </c>
      <c r="C805" s="48" t="s">
        <v>113</v>
      </c>
      <c r="D805" s="24" t="s">
        <v>32</v>
      </c>
      <c r="E805" s="21">
        <f>SUM(E806:E808)</f>
        <v>5824.07</v>
      </c>
      <c r="F805" s="21">
        <f>SUM(F806:F808)</f>
        <v>5824.07</v>
      </c>
      <c r="G805" s="21">
        <f>SUM(G806:G808)</f>
        <v>0</v>
      </c>
      <c r="H805" s="21">
        <f>SUM(H806:H808)</f>
        <v>0</v>
      </c>
      <c r="I805" s="21">
        <f>SUM(I806:I808)</f>
        <v>0</v>
      </c>
      <c r="J805" s="106" t="s">
        <v>118</v>
      </c>
      <c r="K805" s="48" t="s">
        <v>102</v>
      </c>
    </row>
    <row r="806" spans="1:11" ht="13.5" customHeight="1" outlineLevel="2">
      <c r="A806" s="36"/>
      <c r="B806" s="65"/>
      <c r="C806" s="48"/>
      <c r="D806" s="24">
        <v>2018</v>
      </c>
      <c r="E806" s="21">
        <f>SUM(F806:I806)</f>
        <v>1792.57</v>
      </c>
      <c r="F806" s="21">
        <v>1792.57</v>
      </c>
      <c r="G806" s="21">
        <v>0</v>
      </c>
      <c r="H806" s="21">
        <v>0</v>
      </c>
      <c r="I806" s="21">
        <v>0</v>
      </c>
      <c r="J806" s="106"/>
      <c r="K806" s="48"/>
    </row>
    <row r="807" spans="1:11" ht="13.5" customHeight="1" outlineLevel="2">
      <c r="A807" s="36"/>
      <c r="B807" s="65"/>
      <c r="C807" s="48"/>
      <c r="D807" s="24">
        <v>2019</v>
      </c>
      <c r="E807" s="19">
        <v>1940.7</v>
      </c>
      <c r="F807" s="19">
        <v>1940.7</v>
      </c>
      <c r="G807" s="19">
        <v>0</v>
      </c>
      <c r="H807" s="19">
        <v>0</v>
      </c>
      <c r="I807" s="19">
        <v>0</v>
      </c>
      <c r="J807" s="106"/>
      <c r="K807" s="48"/>
    </row>
    <row r="808" spans="1:11" ht="21" customHeight="1" outlineLevel="2">
      <c r="A808" s="36"/>
      <c r="B808" s="65"/>
      <c r="C808" s="48"/>
      <c r="D808" s="24">
        <v>2020</v>
      </c>
      <c r="E808" s="19">
        <f>SUM(F808:I808)</f>
        <v>2090.8000000000002</v>
      </c>
      <c r="F808" s="19">
        <v>2090.8000000000002</v>
      </c>
      <c r="G808" s="19">
        <v>0</v>
      </c>
      <c r="H808" s="19">
        <v>0</v>
      </c>
      <c r="I808" s="19">
        <v>0</v>
      </c>
      <c r="J808" s="106"/>
      <c r="K808" s="48"/>
    </row>
    <row r="809" spans="1:11" ht="15.75" customHeight="1" outlineLevel="2">
      <c r="A809" s="36" t="s">
        <v>556</v>
      </c>
      <c r="B809" s="65" t="s">
        <v>557</v>
      </c>
      <c r="C809" s="48">
        <v>2020</v>
      </c>
      <c r="D809" s="24" t="s">
        <v>32</v>
      </c>
      <c r="E809" s="21">
        <f>SUM(E810:E812)</f>
        <v>14022</v>
      </c>
      <c r="F809" s="21">
        <f>SUM(F810:F812)</f>
        <v>0</v>
      </c>
      <c r="G809" s="21">
        <f>SUM(G810:G812)</f>
        <v>14022</v>
      </c>
      <c r="H809" s="21">
        <f>SUM(H810:H812)</f>
        <v>0</v>
      </c>
      <c r="I809" s="21">
        <f>SUM(I810:I812)</f>
        <v>0</v>
      </c>
      <c r="J809" s="106" t="s">
        <v>558</v>
      </c>
      <c r="K809" s="48" t="s">
        <v>102</v>
      </c>
    </row>
    <row r="810" spans="1:11" ht="15.75" customHeight="1" outlineLevel="2">
      <c r="A810" s="36"/>
      <c r="B810" s="65"/>
      <c r="C810" s="48"/>
      <c r="D810" s="24">
        <v>2018</v>
      </c>
      <c r="E810" s="21">
        <v>0</v>
      </c>
      <c r="F810" s="21">
        <v>0</v>
      </c>
      <c r="G810" s="21">
        <v>0</v>
      </c>
      <c r="H810" s="21">
        <v>0</v>
      </c>
      <c r="I810" s="21">
        <v>0</v>
      </c>
      <c r="J810" s="106"/>
      <c r="K810" s="48"/>
    </row>
    <row r="811" spans="1:11" ht="15.75" customHeight="1" outlineLevel="2">
      <c r="A811" s="36"/>
      <c r="B811" s="65"/>
      <c r="C811" s="48"/>
      <c r="D811" s="24">
        <v>2019</v>
      </c>
      <c r="E811" s="19">
        <v>0</v>
      </c>
      <c r="F811" s="19">
        <v>0</v>
      </c>
      <c r="G811" s="19">
        <v>0</v>
      </c>
      <c r="H811" s="19">
        <v>0</v>
      </c>
      <c r="I811" s="19">
        <v>0</v>
      </c>
      <c r="J811" s="106"/>
      <c r="K811" s="48"/>
    </row>
    <row r="812" spans="1:11" ht="15.75" customHeight="1" outlineLevel="2">
      <c r="A812" s="36"/>
      <c r="B812" s="65"/>
      <c r="C812" s="48"/>
      <c r="D812" s="24">
        <v>2020</v>
      </c>
      <c r="E812" s="19">
        <f>SUM(F812:I812)</f>
        <v>14022</v>
      </c>
      <c r="F812" s="19">
        <v>0</v>
      </c>
      <c r="G812" s="19">
        <v>14022</v>
      </c>
      <c r="H812" s="19">
        <v>0</v>
      </c>
      <c r="I812" s="19">
        <v>0</v>
      </c>
      <c r="J812" s="106"/>
      <c r="K812" s="48"/>
    </row>
    <row r="813" spans="1:11" ht="13.5" customHeight="1" outlineLevel="1">
      <c r="A813" s="36" t="s">
        <v>117</v>
      </c>
      <c r="B813" s="65" t="s">
        <v>116</v>
      </c>
      <c r="C813" s="48" t="s">
        <v>113</v>
      </c>
      <c r="D813" s="24" t="s">
        <v>32</v>
      </c>
      <c r="E813" s="21">
        <f>F813+G813+H813+I813</f>
        <v>208160.954</v>
      </c>
      <c r="F813" s="21">
        <f>SUM(F814:F816)</f>
        <v>208160.954</v>
      </c>
      <c r="G813" s="21">
        <f t="shared" ref="G813:I816" si="85">G817+G821</f>
        <v>0</v>
      </c>
      <c r="H813" s="21">
        <f t="shared" si="85"/>
        <v>0</v>
      </c>
      <c r="I813" s="21">
        <f t="shared" si="85"/>
        <v>0</v>
      </c>
      <c r="J813" s="37"/>
      <c r="K813" s="29" t="s">
        <v>602</v>
      </c>
    </row>
    <row r="814" spans="1:11" ht="13.5" customHeight="1" outlineLevel="1">
      <c r="A814" s="36"/>
      <c r="B814" s="65"/>
      <c r="C814" s="48"/>
      <c r="D814" s="24">
        <v>2018</v>
      </c>
      <c r="E814" s="21">
        <f>F814+G814+H814+I814</f>
        <v>53826.8</v>
      </c>
      <c r="F814" s="21">
        <f>F818+F822</f>
        <v>53826.8</v>
      </c>
      <c r="G814" s="21">
        <f t="shared" si="85"/>
        <v>0</v>
      </c>
      <c r="H814" s="21">
        <f t="shared" si="85"/>
        <v>0</v>
      </c>
      <c r="I814" s="21">
        <f t="shared" si="85"/>
        <v>0</v>
      </c>
      <c r="J814" s="37"/>
      <c r="K814" s="29"/>
    </row>
    <row r="815" spans="1:11" ht="13.5" customHeight="1" outlineLevel="1">
      <c r="A815" s="36"/>
      <c r="B815" s="65"/>
      <c r="C815" s="48"/>
      <c r="D815" s="24">
        <v>2019</v>
      </c>
      <c r="E815" s="21">
        <f>F815+G815+H815+I815</f>
        <v>56442.35</v>
      </c>
      <c r="F815" s="21">
        <f>F819+F823</f>
        <v>56442.35</v>
      </c>
      <c r="G815" s="21">
        <f t="shared" si="85"/>
        <v>0</v>
      </c>
      <c r="H815" s="21">
        <f t="shared" si="85"/>
        <v>0</v>
      </c>
      <c r="I815" s="21">
        <f t="shared" si="85"/>
        <v>0</v>
      </c>
      <c r="J815" s="37"/>
      <c r="K815" s="29"/>
    </row>
    <row r="816" spans="1:11" ht="32.25" customHeight="1" outlineLevel="1">
      <c r="A816" s="36"/>
      <c r="B816" s="65"/>
      <c r="C816" s="48"/>
      <c r="D816" s="24">
        <v>2020</v>
      </c>
      <c r="E816" s="21">
        <f>F816+G816+H816+I816</f>
        <v>97891.804000000004</v>
      </c>
      <c r="F816" s="21">
        <f>F820+F824+F828</f>
        <v>97891.804000000004</v>
      </c>
      <c r="G816" s="21">
        <f t="shared" si="85"/>
        <v>0</v>
      </c>
      <c r="H816" s="21">
        <f t="shared" si="85"/>
        <v>0</v>
      </c>
      <c r="I816" s="21">
        <f t="shared" si="85"/>
        <v>0</v>
      </c>
      <c r="J816" s="37"/>
      <c r="K816" s="29"/>
    </row>
    <row r="817" spans="1:11" ht="12.75" customHeight="1" outlineLevel="2">
      <c r="A817" s="36" t="s">
        <v>115</v>
      </c>
      <c r="B817" s="65" t="s">
        <v>572</v>
      </c>
      <c r="C817" s="48" t="s">
        <v>113</v>
      </c>
      <c r="D817" s="24" t="s">
        <v>32</v>
      </c>
      <c r="E817" s="21">
        <f>SUM(E818:E820)</f>
        <v>183296.65999999997</v>
      </c>
      <c r="F817" s="21">
        <f>SUM(F818:F820)</f>
        <v>183296.65999999997</v>
      </c>
      <c r="G817" s="21">
        <f>SUM(G818:G820)</f>
        <v>0</v>
      </c>
      <c r="H817" s="21">
        <f>SUM(H818:H820)</f>
        <v>0</v>
      </c>
      <c r="I817" s="21">
        <f>SUM(I818:I820)</f>
        <v>0</v>
      </c>
      <c r="J817" s="109" t="s">
        <v>618</v>
      </c>
      <c r="K817" s="29" t="s">
        <v>571</v>
      </c>
    </row>
    <row r="818" spans="1:11" ht="13.5" customHeight="1" outlineLevel="2">
      <c r="A818" s="36"/>
      <c r="B818" s="65"/>
      <c r="C818" s="48"/>
      <c r="D818" s="24">
        <v>2018</v>
      </c>
      <c r="E818" s="21">
        <f>SUM(F818:I818)</f>
        <v>53564.3</v>
      </c>
      <c r="F818" s="19">
        <v>53564.3</v>
      </c>
      <c r="G818" s="21">
        <v>0</v>
      </c>
      <c r="H818" s="21">
        <v>0</v>
      </c>
      <c r="I818" s="21">
        <v>0</v>
      </c>
      <c r="J818" s="110"/>
      <c r="K818" s="29"/>
    </row>
    <row r="819" spans="1:11" ht="13.5" customHeight="1" outlineLevel="2">
      <c r="A819" s="36"/>
      <c r="B819" s="65"/>
      <c r="C819" s="48"/>
      <c r="D819" s="24">
        <v>2019</v>
      </c>
      <c r="E819" s="21">
        <v>56442.35</v>
      </c>
      <c r="F819" s="19">
        <v>56442.35</v>
      </c>
      <c r="G819" s="21">
        <v>0</v>
      </c>
      <c r="H819" s="21">
        <v>0</v>
      </c>
      <c r="I819" s="21">
        <v>0</v>
      </c>
      <c r="J819" s="110"/>
      <c r="K819" s="29"/>
    </row>
    <row r="820" spans="1:11" ht="53.25" customHeight="1" outlineLevel="2">
      <c r="A820" s="36"/>
      <c r="B820" s="65"/>
      <c r="C820" s="48"/>
      <c r="D820" s="24">
        <v>2020</v>
      </c>
      <c r="E820" s="21">
        <v>73290.009999999995</v>
      </c>
      <c r="F820" s="21">
        <v>73290.009999999995</v>
      </c>
      <c r="G820" s="21">
        <v>0</v>
      </c>
      <c r="H820" s="21">
        <v>0</v>
      </c>
      <c r="I820" s="21">
        <v>0</v>
      </c>
      <c r="J820" s="111"/>
      <c r="K820" s="29"/>
    </row>
    <row r="821" spans="1:11" outlineLevel="2">
      <c r="A821" s="36" t="s">
        <v>110</v>
      </c>
      <c r="B821" s="65" t="s">
        <v>114</v>
      </c>
      <c r="C821" s="48" t="s">
        <v>193</v>
      </c>
      <c r="D821" s="24" t="s">
        <v>32</v>
      </c>
      <c r="E821" s="21">
        <f>SUM(E822:E824)</f>
        <v>262.5</v>
      </c>
      <c r="F821" s="21">
        <f>SUM(F822:F824)</f>
        <v>262.5</v>
      </c>
      <c r="G821" s="21">
        <f>SUM(G822:G824)</f>
        <v>0</v>
      </c>
      <c r="H821" s="21">
        <f>SUM(H822:H824)</f>
        <v>0</v>
      </c>
      <c r="I821" s="21">
        <f>SUM(I822:I824)</f>
        <v>0</v>
      </c>
      <c r="J821" s="106" t="s">
        <v>112</v>
      </c>
      <c r="K821" s="48" t="s">
        <v>111</v>
      </c>
    </row>
    <row r="822" spans="1:11" ht="13.5" customHeight="1" outlineLevel="2">
      <c r="A822" s="36"/>
      <c r="B822" s="65"/>
      <c r="C822" s="48"/>
      <c r="D822" s="24">
        <v>2018</v>
      </c>
      <c r="E822" s="21">
        <f>F822+G822+H822+I822</f>
        <v>262.5</v>
      </c>
      <c r="F822" s="21">
        <v>262.5</v>
      </c>
      <c r="G822" s="21">
        <v>0</v>
      </c>
      <c r="H822" s="21">
        <v>0</v>
      </c>
      <c r="I822" s="21">
        <v>0</v>
      </c>
      <c r="J822" s="106"/>
      <c r="K822" s="48"/>
    </row>
    <row r="823" spans="1:11" ht="13.5" customHeight="1" outlineLevel="2">
      <c r="A823" s="36"/>
      <c r="B823" s="65"/>
      <c r="C823" s="48"/>
      <c r="D823" s="24">
        <v>2019</v>
      </c>
      <c r="E823" s="21">
        <f>F823+G823+H823+I823</f>
        <v>0</v>
      </c>
      <c r="F823" s="21">
        <v>0</v>
      </c>
      <c r="G823" s="21">
        <v>0</v>
      </c>
      <c r="H823" s="21">
        <v>0</v>
      </c>
      <c r="I823" s="21">
        <v>0</v>
      </c>
      <c r="J823" s="106"/>
      <c r="K823" s="48"/>
    </row>
    <row r="824" spans="1:11" ht="14.25" customHeight="1" outlineLevel="2">
      <c r="A824" s="36"/>
      <c r="B824" s="65"/>
      <c r="C824" s="48"/>
      <c r="D824" s="24">
        <v>2020</v>
      </c>
      <c r="E824" s="21">
        <f>F824+G824+H824+I824</f>
        <v>0</v>
      </c>
      <c r="F824" s="21">
        <v>0</v>
      </c>
      <c r="G824" s="21">
        <v>0</v>
      </c>
      <c r="H824" s="21">
        <v>0</v>
      </c>
      <c r="I824" s="21">
        <v>0</v>
      </c>
      <c r="J824" s="106"/>
      <c r="K824" s="48"/>
    </row>
    <row r="825" spans="1:11" ht="14.25" customHeight="1" outlineLevel="2">
      <c r="A825" s="36" t="s">
        <v>610</v>
      </c>
      <c r="B825" s="65" t="s">
        <v>611</v>
      </c>
      <c r="C825" s="48">
        <v>2020</v>
      </c>
      <c r="D825" s="24" t="s">
        <v>32</v>
      </c>
      <c r="E825" s="21">
        <f>E828</f>
        <v>24601.794000000002</v>
      </c>
      <c r="F825" s="21">
        <f>F828</f>
        <v>24601.794000000002</v>
      </c>
      <c r="G825" s="21">
        <f>SUM(G826:G828)</f>
        <v>0</v>
      </c>
      <c r="H825" s="21">
        <f>SUM(H826:H828)</f>
        <v>0</v>
      </c>
      <c r="I825" s="21">
        <f>SUM(I826:I828)</f>
        <v>0</v>
      </c>
      <c r="J825" s="106" t="s">
        <v>612</v>
      </c>
      <c r="K825" s="48" t="s">
        <v>613</v>
      </c>
    </row>
    <row r="826" spans="1:11" ht="14.25" customHeight="1" outlineLevel="2">
      <c r="A826" s="36"/>
      <c r="B826" s="65"/>
      <c r="C826" s="48"/>
      <c r="D826" s="24">
        <v>2018</v>
      </c>
      <c r="E826" s="21">
        <v>0</v>
      </c>
      <c r="F826" s="21">
        <v>0</v>
      </c>
      <c r="G826" s="21">
        <v>0</v>
      </c>
      <c r="H826" s="21">
        <v>0</v>
      </c>
      <c r="I826" s="21">
        <v>0</v>
      </c>
      <c r="J826" s="106"/>
      <c r="K826" s="48"/>
    </row>
    <row r="827" spans="1:11" ht="14.25" customHeight="1" outlineLevel="2">
      <c r="A827" s="36"/>
      <c r="B827" s="65"/>
      <c r="C827" s="48"/>
      <c r="D827" s="24">
        <v>2019</v>
      </c>
      <c r="E827" s="21">
        <f>F827+G827+H827+I827</f>
        <v>0</v>
      </c>
      <c r="F827" s="21">
        <v>0</v>
      </c>
      <c r="G827" s="21">
        <v>0</v>
      </c>
      <c r="H827" s="21">
        <v>0</v>
      </c>
      <c r="I827" s="21">
        <v>0</v>
      </c>
      <c r="J827" s="106"/>
      <c r="K827" s="48"/>
    </row>
    <row r="828" spans="1:11" ht="14.25" customHeight="1" outlineLevel="2">
      <c r="A828" s="36"/>
      <c r="B828" s="65"/>
      <c r="C828" s="48"/>
      <c r="D828" s="24">
        <v>2020</v>
      </c>
      <c r="E828" s="21">
        <f>F828+G828+H828+I828</f>
        <v>24601.794000000002</v>
      </c>
      <c r="F828" s="21">
        <v>24601.794000000002</v>
      </c>
      <c r="G828" s="21">
        <v>0</v>
      </c>
      <c r="H828" s="21">
        <v>0</v>
      </c>
      <c r="I828" s="21">
        <v>0</v>
      </c>
      <c r="J828" s="106"/>
      <c r="K828" s="48"/>
    </row>
    <row r="829" spans="1:11" s="7" customFormat="1" ht="12" customHeight="1">
      <c r="A829" s="10"/>
      <c r="B829" s="11"/>
      <c r="C829" s="12"/>
      <c r="D829" s="13"/>
      <c r="E829" s="14"/>
      <c r="F829" s="14"/>
      <c r="G829" s="14"/>
      <c r="H829" s="14"/>
      <c r="I829" s="14"/>
      <c r="K829" s="22"/>
    </row>
    <row r="830" spans="1:11" s="7" customFormat="1" ht="14.25" customHeight="1">
      <c r="A830" s="108" t="s">
        <v>109</v>
      </c>
      <c r="B830" s="108"/>
      <c r="C830" s="108"/>
      <c r="D830" s="108"/>
      <c r="E830" s="108"/>
      <c r="F830" s="108"/>
      <c r="G830" s="108"/>
      <c r="H830" s="108"/>
      <c r="I830" s="108"/>
      <c r="J830" s="108"/>
      <c r="K830" s="108"/>
    </row>
  </sheetData>
  <mergeCells count="1038">
    <mergeCell ref="A825:A828"/>
    <mergeCell ref="B825:B828"/>
    <mergeCell ref="C825:C828"/>
    <mergeCell ref="J825:J828"/>
    <mergeCell ref="K825:K828"/>
    <mergeCell ref="A45:A48"/>
    <mergeCell ref="B45:B48"/>
    <mergeCell ref="C45:C48"/>
    <mergeCell ref="J45:J48"/>
    <mergeCell ref="K45:K48"/>
    <mergeCell ref="A117:A120"/>
    <mergeCell ref="C117:C120"/>
    <mergeCell ref="J117:J120"/>
    <mergeCell ref="K117:K120"/>
    <mergeCell ref="B117:B120"/>
    <mergeCell ref="A317:A320"/>
    <mergeCell ref="B317:B320"/>
    <mergeCell ref="C317:C320"/>
    <mergeCell ref="J317:J320"/>
    <mergeCell ref="K317:K320"/>
    <mergeCell ref="A321:A324"/>
    <mergeCell ref="B321:B324"/>
    <mergeCell ref="C321:C324"/>
    <mergeCell ref="J321:J324"/>
    <mergeCell ref="K321:K324"/>
    <mergeCell ref="A305:A308"/>
    <mergeCell ref="B305:B308"/>
    <mergeCell ref="C305:C308"/>
    <mergeCell ref="J305:J308"/>
    <mergeCell ref="K305:K308"/>
    <mergeCell ref="A313:A316"/>
    <mergeCell ref="B313:B316"/>
    <mergeCell ref="C313:C316"/>
    <mergeCell ref="J313:J316"/>
    <mergeCell ref="K313:K316"/>
    <mergeCell ref="A309:A312"/>
    <mergeCell ref="B309:B312"/>
    <mergeCell ref="C309:C312"/>
    <mergeCell ref="J309:J312"/>
    <mergeCell ref="K309:K312"/>
    <mergeCell ref="K285:K288"/>
    <mergeCell ref="A269:A272"/>
    <mergeCell ref="B269:B272"/>
    <mergeCell ref="C269:C272"/>
    <mergeCell ref="J269:J272"/>
    <mergeCell ref="K269:K272"/>
    <mergeCell ref="A273:A276"/>
    <mergeCell ref="B273:B276"/>
    <mergeCell ref="C273:C276"/>
    <mergeCell ref="J273:J276"/>
    <mergeCell ref="K273:K276"/>
    <mergeCell ref="A297:A300"/>
    <mergeCell ref="B297:B300"/>
    <mergeCell ref="C297:C300"/>
    <mergeCell ref="J297:J300"/>
    <mergeCell ref="K297:K300"/>
    <mergeCell ref="A301:A304"/>
    <mergeCell ref="B301:B304"/>
    <mergeCell ref="C301:C304"/>
    <mergeCell ref="J301:J304"/>
    <mergeCell ref="A289:A292"/>
    <mergeCell ref="B289:B292"/>
    <mergeCell ref="C289:C292"/>
    <mergeCell ref="J289:J292"/>
    <mergeCell ref="K289:K292"/>
    <mergeCell ref="A293:A296"/>
    <mergeCell ref="B293:B296"/>
    <mergeCell ref="C293:C296"/>
    <mergeCell ref="J293:J296"/>
    <mergeCell ref="K293:K296"/>
    <mergeCell ref="K301:K304"/>
    <mergeCell ref="K821:K824"/>
    <mergeCell ref="A801:A804"/>
    <mergeCell ref="B801:B804"/>
    <mergeCell ref="C801:C804"/>
    <mergeCell ref="J801:J804"/>
    <mergeCell ref="K801:K804"/>
    <mergeCell ref="A805:A808"/>
    <mergeCell ref="B805:B808"/>
    <mergeCell ref="C805:C808"/>
    <mergeCell ref="J805:J808"/>
    <mergeCell ref="K805:K808"/>
    <mergeCell ref="A797:A800"/>
    <mergeCell ref="B797:B800"/>
    <mergeCell ref="C797:C800"/>
    <mergeCell ref="A781:A784"/>
    <mergeCell ref="B781:B784"/>
    <mergeCell ref="C781:C784"/>
    <mergeCell ref="J781:J784"/>
    <mergeCell ref="K781:K784"/>
    <mergeCell ref="A809:A812"/>
    <mergeCell ref="B809:B812"/>
    <mergeCell ref="C809:C812"/>
    <mergeCell ref="J809:J812"/>
    <mergeCell ref="K809:K812"/>
    <mergeCell ref="J769:J772"/>
    <mergeCell ref="A830:K830"/>
    <mergeCell ref="A813:A816"/>
    <mergeCell ref="B813:B816"/>
    <mergeCell ref="C813:C816"/>
    <mergeCell ref="J813:J816"/>
    <mergeCell ref="K813:K816"/>
    <mergeCell ref="A817:A820"/>
    <mergeCell ref="B817:B820"/>
    <mergeCell ref="C817:C820"/>
    <mergeCell ref="J817:J820"/>
    <mergeCell ref="K817:K820"/>
    <mergeCell ref="J797:J800"/>
    <mergeCell ref="K797:K800"/>
    <mergeCell ref="A785:A788"/>
    <mergeCell ref="B785:B788"/>
    <mergeCell ref="C785:C788"/>
    <mergeCell ref="J785:J788"/>
    <mergeCell ref="K785:K788"/>
    <mergeCell ref="A789:A792"/>
    <mergeCell ref="B789:B792"/>
    <mergeCell ref="C789:C792"/>
    <mergeCell ref="J789:J792"/>
    <mergeCell ref="K789:K792"/>
    <mergeCell ref="A793:A796"/>
    <mergeCell ref="B793:B796"/>
    <mergeCell ref="C793:C796"/>
    <mergeCell ref="J793:J796"/>
    <mergeCell ref="K793:K796"/>
    <mergeCell ref="A821:A824"/>
    <mergeCell ref="B821:B824"/>
    <mergeCell ref="C821:C824"/>
    <mergeCell ref="J821:J824"/>
    <mergeCell ref="K769:K772"/>
    <mergeCell ref="A773:A776"/>
    <mergeCell ref="B773:B776"/>
    <mergeCell ref="C773:C776"/>
    <mergeCell ref="J773:J776"/>
    <mergeCell ref="K773:K776"/>
    <mergeCell ref="A777:A780"/>
    <mergeCell ref="B777:B780"/>
    <mergeCell ref="C777:C780"/>
    <mergeCell ref="J777:J780"/>
    <mergeCell ref="K777:K780"/>
    <mergeCell ref="A765:A768"/>
    <mergeCell ref="B765:B768"/>
    <mergeCell ref="C765:C768"/>
    <mergeCell ref="J765:J768"/>
    <mergeCell ref="K765:K768"/>
    <mergeCell ref="A769:A772"/>
    <mergeCell ref="B769:B772"/>
    <mergeCell ref="C769:C772"/>
    <mergeCell ref="A753:A756"/>
    <mergeCell ref="B753:B756"/>
    <mergeCell ref="C753:C756"/>
    <mergeCell ref="J753:J756"/>
    <mergeCell ref="K753:K756"/>
    <mergeCell ref="A757:A760"/>
    <mergeCell ref="B757:B760"/>
    <mergeCell ref="C757:C760"/>
    <mergeCell ref="J757:J760"/>
    <mergeCell ref="K757:K760"/>
    <mergeCell ref="A761:A764"/>
    <mergeCell ref="B761:B764"/>
    <mergeCell ref="C761:C764"/>
    <mergeCell ref="J761:J764"/>
    <mergeCell ref="K761:K764"/>
    <mergeCell ref="A749:A752"/>
    <mergeCell ref="B749:B752"/>
    <mergeCell ref="C749:C752"/>
    <mergeCell ref="J749:J752"/>
    <mergeCell ref="K749:K752"/>
    <mergeCell ref="A729:A732"/>
    <mergeCell ref="B729:B732"/>
    <mergeCell ref="C729:C732"/>
    <mergeCell ref="J729:J732"/>
    <mergeCell ref="K729:K732"/>
    <mergeCell ref="A741:A744"/>
    <mergeCell ref="B741:B744"/>
    <mergeCell ref="C741:C744"/>
    <mergeCell ref="J741:J744"/>
    <mergeCell ref="K741:K744"/>
    <mergeCell ref="A745:A748"/>
    <mergeCell ref="B745:B748"/>
    <mergeCell ref="C745:C748"/>
    <mergeCell ref="J745:J748"/>
    <mergeCell ref="K745:K748"/>
    <mergeCell ref="A733:A736"/>
    <mergeCell ref="B733:B736"/>
    <mergeCell ref="C733:C736"/>
    <mergeCell ref="J733:J736"/>
    <mergeCell ref="K733:K736"/>
    <mergeCell ref="A737:A740"/>
    <mergeCell ref="B737:B740"/>
    <mergeCell ref="C737:C740"/>
    <mergeCell ref="J737:J740"/>
    <mergeCell ref="K737:K740"/>
    <mergeCell ref="B693:B696"/>
    <mergeCell ref="C693:C696"/>
    <mergeCell ref="J693:J696"/>
    <mergeCell ref="K693:K696"/>
    <mergeCell ref="A697:A700"/>
    <mergeCell ref="B697:B700"/>
    <mergeCell ref="C697:C700"/>
    <mergeCell ref="J697:J700"/>
    <mergeCell ref="K697:K700"/>
    <mergeCell ref="A725:A728"/>
    <mergeCell ref="B725:B728"/>
    <mergeCell ref="C725:C728"/>
    <mergeCell ref="J725:J728"/>
    <mergeCell ref="K725:K728"/>
    <mergeCell ref="A713:A716"/>
    <mergeCell ref="B713:B716"/>
    <mergeCell ref="C713:C716"/>
    <mergeCell ref="J713:J716"/>
    <mergeCell ref="K713:K716"/>
    <mergeCell ref="A721:A724"/>
    <mergeCell ref="B721:B724"/>
    <mergeCell ref="C721:C724"/>
    <mergeCell ref="J721:J724"/>
    <mergeCell ref="K721:K724"/>
    <mergeCell ref="A717:A720"/>
    <mergeCell ref="B717:B720"/>
    <mergeCell ref="C717:C720"/>
    <mergeCell ref="J717:J720"/>
    <mergeCell ref="K717:K720"/>
    <mergeCell ref="K673:K676"/>
    <mergeCell ref="A661:A664"/>
    <mergeCell ref="B661:B664"/>
    <mergeCell ref="C661:C664"/>
    <mergeCell ref="J661:J664"/>
    <mergeCell ref="K661:K664"/>
    <mergeCell ref="A665:A668"/>
    <mergeCell ref="B665:B668"/>
    <mergeCell ref="C665:C668"/>
    <mergeCell ref="J665:J668"/>
    <mergeCell ref="K665:K668"/>
    <mergeCell ref="A709:A712"/>
    <mergeCell ref="B709:B712"/>
    <mergeCell ref="C709:C712"/>
    <mergeCell ref="J709:J712"/>
    <mergeCell ref="K709:K712"/>
    <mergeCell ref="A705:A708"/>
    <mergeCell ref="B705:B708"/>
    <mergeCell ref="C705:C708"/>
    <mergeCell ref="J705:J708"/>
    <mergeCell ref="K705:K708"/>
    <mergeCell ref="A689:A692"/>
    <mergeCell ref="B689:B692"/>
    <mergeCell ref="C689:C692"/>
    <mergeCell ref="J689:J692"/>
    <mergeCell ref="K689:K692"/>
    <mergeCell ref="A701:A704"/>
    <mergeCell ref="B701:B704"/>
    <mergeCell ref="C701:C704"/>
    <mergeCell ref="J701:J704"/>
    <mergeCell ref="K701:K704"/>
    <mergeCell ref="A693:A696"/>
    <mergeCell ref="C649:C652"/>
    <mergeCell ref="J649:J652"/>
    <mergeCell ref="K649:K652"/>
    <mergeCell ref="A685:A688"/>
    <mergeCell ref="B685:B688"/>
    <mergeCell ref="C685:C688"/>
    <mergeCell ref="J685:J688"/>
    <mergeCell ref="K685:K688"/>
    <mergeCell ref="A657:A660"/>
    <mergeCell ref="B657:B660"/>
    <mergeCell ref="C657:C660"/>
    <mergeCell ref="J657:J660"/>
    <mergeCell ref="K657:K660"/>
    <mergeCell ref="A669:A672"/>
    <mergeCell ref="B669:B672"/>
    <mergeCell ref="C669:C672"/>
    <mergeCell ref="J669:J672"/>
    <mergeCell ref="K669:K672"/>
    <mergeCell ref="A673:A676"/>
    <mergeCell ref="B673:B676"/>
    <mergeCell ref="C673:C676"/>
    <mergeCell ref="J673:J676"/>
    <mergeCell ref="A677:A680"/>
    <mergeCell ref="B677:B680"/>
    <mergeCell ref="C677:C680"/>
    <mergeCell ref="J677:J680"/>
    <mergeCell ref="K677:K680"/>
    <mergeCell ref="A681:A684"/>
    <mergeCell ref="B681:B684"/>
    <mergeCell ref="C681:C684"/>
    <mergeCell ref="J681:J684"/>
    <mergeCell ref="K681:K684"/>
    <mergeCell ref="A637:A640"/>
    <mergeCell ref="B637:B640"/>
    <mergeCell ref="C637:C640"/>
    <mergeCell ref="J637:J640"/>
    <mergeCell ref="K637:K640"/>
    <mergeCell ref="A653:A656"/>
    <mergeCell ref="B653:B656"/>
    <mergeCell ref="C653:C656"/>
    <mergeCell ref="J653:J656"/>
    <mergeCell ref="K653:K656"/>
    <mergeCell ref="A629:A632"/>
    <mergeCell ref="B629:B632"/>
    <mergeCell ref="C629:C632"/>
    <mergeCell ref="J629:J632"/>
    <mergeCell ref="K629:K632"/>
    <mergeCell ref="A641:A644"/>
    <mergeCell ref="B641:B644"/>
    <mergeCell ref="C641:C644"/>
    <mergeCell ref="J641:J644"/>
    <mergeCell ref="K641:K644"/>
    <mergeCell ref="A645:A648"/>
    <mergeCell ref="B645:B648"/>
    <mergeCell ref="C645:C648"/>
    <mergeCell ref="J645:J648"/>
    <mergeCell ref="K645:K648"/>
    <mergeCell ref="A633:A636"/>
    <mergeCell ref="A649:A652"/>
    <mergeCell ref="B633:B636"/>
    <mergeCell ref="C633:C636"/>
    <mergeCell ref="J633:J636"/>
    <mergeCell ref="K633:K636"/>
    <mergeCell ref="B649:B652"/>
    <mergeCell ref="A625:A628"/>
    <mergeCell ref="B625:B628"/>
    <mergeCell ref="C625:C628"/>
    <mergeCell ref="J625:J628"/>
    <mergeCell ref="K625:K628"/>
    <mergeCell ref="A613:A616"/>
    <mergeCell ref="B613:B616"/>
    <mergeCell ref="C613:C616"/>
    <mergeCell ref="J613:J616"/>
    <mergeCell ref="K613:K616"/>
    <mergeCell ref="A617:A620"/>
    <mergeCell ref="B617:B620"/>
    <mergeCell ref="C617:C620"/>
    <mergeCell ref="J617:J620"/>
    <mergeCell ref="K617:K620"/>
    <mergeCell ref="A621:A624"/>
    <mergeCell ref="B621:B624"/>
    <mergeCell ref="C621:C624"/>
    <mergeCell ref="J621:J624"/>
    <mergeCell ref="K621:K624"/>
    <mergeCell ref="A609:A612"/>
    <mergeCell ref="B609:B612"/>
    <mergeCell ref="C609:C612"/>
    <mergeCell ref="J609:J612"/>
    <mergeCell ref="K609:K612"/>
    <mergeCell ref="A605:A608"/>
    <mergeCell ref="B605:B608"/>
    <mergeCell ref="C605:C608"/>
    <mergeCell ref="J605:J608"/>
    <mergeCell ref="K605:K608"/>
    <mergeCell ref="A593:A596"/>
    <mergeCell ref="B593:B596"/>
    <mergeCell ref="C593:C596"/>
    <mergeCell ref="J593:J596"/>
    <mergeCell ref="K593:K596"/>
    <mergeCell ref="A597:A600"/>
    <mergeCell ref="B597:B600"/>
    <mergeCell ref="C597:C600"/>
    <mergeCell ref="J597:J600"/>
    <mergeCell ref="A581:A584"/>
    <mergeCell ref="B581:B584"/>
    <mergeCell ref="C581:C584"/>
    <mergeCell ref="J581:J584"/>
    <mergeCell ref="K581:K584"/>
    <mergeCell ref="A601:A604"/>
    <mergeCell ref="B601:B604"/>
    <mergeCell ref="C601:C604"/>
    <mergeCell ref="J601:J604"/>
    <mergeCell ref="K601:K604"/>
    <mergeCell ref="A589:A592"/>
    <mergeCell ref="B589:B592"/>
    <mergeCell ref="C589:C592"/>
    <mergeCell ref="J589:J592"/>
    <mergeCell ref="K589:K592"/>
    <mergeCell ref="K597:K600"/>
    <mergeCell ref="A585:A588"/>
    <mergeCell ref="B585:B588"/>
    <mergeCell ref="C585:C588"/>
    <mergeCell ref="J585:J588"/>
    <mergeCell ref="K585:K588"/>
    <mergeCell ref="A573:A576"/>
    <mergeCell ref="B573:B576"/>
    <mergeCell ref="C573:C576"/>
    <mergeCell ref="J573:J576"/>
    <mergeCell ref="K573:K576"/>
    <mergeCell ref="A577:A580"/>
    <mergeCell ref="B577:B580"/>
    <mergeCell ref="C577:C580"/>
    <mergeCell ref="J577:J580"/>
    <mergeCell ref="K577:K580"/>
    <mergeCell ref="A557:A560"/>
    <mergeCell ref="B557:B560"/>
    <mergeCell ref="C557:C560"/>
    <mergeCell ref="J557:J560"/>
    <mergeCell ref="K557:K560"/>
    <mergeCell ref="A569:A572"/>
    <mergeCell ref="B569:B572"/>
    <mergeCell ref="C569:C572"/>
    <mergeCell ref="J569:J572"/>
    <mergeCell ref="K569:K572"/>
    <mergeCell ref="A561:A564"/>
    <mergeCell ref="B561:B564"/>
    <mergeCell ref="C561:C564"/>
    <mergeCell ref="J561:J564"/>
    <mergeCell ref="K561:K564"/>
    <mergeCell ref="A565:A568"/>
    <mergeCell ref="B565:B568"/>
    <mergeCell ref="C565:C568"/>
    <mergeCell ref="J565:J568"/>
    <mergeCell ref="K565:K568"/>
    <mergeCell ref="A549:A552"/>
    <mergeCell ref="B549:B552"/>
    <mergeCell ref="C549:C552"/>
    <mergeCell ref="J549:J552"/>
    <mergeCell ref="K549:K552"/>
    <mergeCell ref="A553:A556"/>
    <mergeCell ref="B553:B556"/>
    <mergeCell ref="C553:C556"/>
    <mergeCell ref="J553:J556"/>
    <mergeCell ref="K553:K556"/>
    <mergeCell ref="A545:A548"/>
    <mergeCell ref="B545:B548"/>
    <mergeCell ref="C545:C548"/>
    <mergeCell ref="J545:J548"/>
    <mergeCell ref="K545:K548"/>
    <mergeCell ref="A541:A544"/>
    <mergeCell ref="B541:B544"/>
    <mergeCell ref="C541:C544"/>
    <mergeCell ref="J541:J544"/>
    <mergeCell ref="K541:K544"/>
    <mergeCell ref="A537:A540"/>
    <mergeCell ref="B537:B540"/>
    <mergeCell ref="C537:C540"/>
    <mergeCell ref="J537:J540"/>
    <mergeCell ref="K537:K540"/>
    <mergeCell ref="A521:A524"/>
    <mergeCell ref="B521:B524"/>
    <mergeCell ref="C521:C524"/>
    <mergeCell ref="J521:J524"/>
    <mergeCell ref="K521:K524"/>
    <mergeCell ref="A525:A528"/>
    <mergeCell ref="B525:B528"/>
    <mergeCell ref="C525:C528"/>
    <mergeCell ref="J525:J528"/>
    <mergeCell ref="K525:K528"/>
    <mergeCell ref="A517:A520"/>
    <mergeCell ref="B517:B520"/>
    <mergeCell ref="C517:C520"/>
    <mergeCell ref="J517:J520"/>
    <mergeCell ref="K517:K520"/>
    <mergeCell ref="A529:A532"/>
    <mergeCell ref="B529:B532"/>
    <mergeCell ref="C529:C532"/>
    <mergeCell ref="J529:J532"/>
    <mergeCell ref="K529:K532"/>
    <mergeCell ref="A533:A536"/>
    <mergeCell ref="B533:B536"/>
    <mergeCell ref="C533:C536"/>
    <mergeCell ref="J533:J536"/>
    <mergeCell ref="K533:K536"/>
    <mergeCell ref="C485:C488"/>
    <mergeCell ref="J485:J488"/>
    <mergeCell ref="K485:K488"/>
    <mergeCell ref="A509:A512"/>
    <mergeCell ref="B509:B512"/>
    <mergeCell ref="C509:C512"/>
    <mergeCell ref="J509:J512"/>
    <mergeCell ref="K509:K512"/>
    <mergeCell ref="A513:A516"/>
    <mergeCell ref="B513:B516"/>
    <mergeCell ref="C513:C516"/>
    <mergeCell ref="J513:J516"/>
    <mergeCell ref="K513:K516"/>
    <mergeCell ref="A501:A504"/>
    <mergeCell ref="B501:B504"/>
    <mergeCell ref="C501:C504"/>
    <mergeCell ref="J501:J504"/>
    <mergeCell ref="K501:K504"/>
    <mergeCell ref="A505:A508"/>
    <mergeCell ref="B505:B508"/>
    <mergeCell ref="C505:C508"/>
    <mergeCell ref="J505:J508"/>
    <mergeCell ref="K505:K508"/>
    <mergeCell ref="A481:A484"/>
    <mergeCell ref="B481:B484"/>
    <mergeCell ref="C481:C484"/>
    <mergeCell ref="J481:J484"/>
    <mergeCell ref="K481:K484"/>
    <mergeCell ref="A469:A472"/>
    <mergeCell ref="B469:B472"/>
    <mergeCell ref="C469:C472"/>
    <mergeCell ref="J469:J472"/>
    <mergeCell ref="K469:K472"/>
    <mergeCell ref="A473:A476"/>
    <mergeCell ref="B473:B476"/>
    <mergeCell ref="C473:C476"/>
    <mergeCell ref="J473:J476"/>
    <mergeCell ref="K473:K476"/>
    <mergeCell ref="A497:A500"/>
    <mergeCell ref="B497:B500"/>
    <mergeCell ref="C497:C500"/>
    <mergeCell ref="J497:J500"/>
    <mergeCell ref="K497:K500"/>
    <mergeCell ref="A493:A496"/>
    <mergeCell ref="B493:B496"/>
    <mergeCell ref="C493:C496"/>
    <mergeCell ref="J493:J496"/>
    <mergeCell ref="K493:K496"/>
    <mergeCell ref="A489:A492"/>
    <mergeCell ref="B489:B492"/>
    <mergeCell ref="C489:C492"/>
    <mergeCell ref="J489:J492"/>
    <mergeCell ref="K489:K492"/>
    <mergeCell ref="A485:A488"/>
    <mergeCell ref="B485:B488"/>
    <mergeCell ref="A465:A468"/>
    <mergeCell ref="B465:B468"/>
    <mergeCell ref="C465:C468"/>
    <mergeCell ref="J465:J468"/>
    <mergeCell ref="K465:K468"/>
    <mergeCell ref="A453:A456"/>
    <mergeCell ref="B453:B456"/>
    <mergeCell ref="C453:C456"/>
    <mergeCell ref="J453:J456"/>
    <mergeCell ref="K453:K456"/>
    <mergeCell ref="A457:A460"/>
    <mergeCell ref="B457:B460"/>
    <mergeCell ref="C457:C460"/>
    <mergeCell ref="J457:J460"/>
    <mergeCell ref="K457:K460"/>
    <mergeCell ref="A477:A480"/>
    <mergeCell ref="B477:B480"/>
    <mergeCell ref="C477:C480"/>
    <mergeCell ref="J477:J480"/>
    <mergeCell ref="K477:K480"/>
    <mergeCell ref="A449:A452"/>
    <mergeCell ref="B449:B452"/>
    <mergeCell ref="C449:C452"/>
    <mergeCell ref="J449:J452"/>
    <mergeCell ref="K449:K452"/>
    <mergeCell ref="A441:A444"/>
    <mergeCell ref="B441:B444"/>
    <mergeCell ref="C441:C444"/>
    <mergeCell ref="J441:J444"/>
    <mergeCell ref="K441:K444"/>
    <mergeCell ref="A445:A448"/>
    <mergeCell ref="B445:B448"/>
    <mergeCell ref="C445:C448"/>
    <mergeCell ref="J445:J448"/>
    <mergeCell ref="K445:K448"/>
    <mergeCell ref="A461:A464"/>
    <mergeCell ref="B461:B464"/>
    <mergeCell ref="C461:C464"/>
    <mergeCell ref="J461:J464"/>
    <mergeCell ref="K461:K464"/>
    <mergeCell ref="A437:A440"/>
    <mergeCell ref="B437:B440"/>
    <mergeCell ref="C437:C440"/>
    <mergeCell ref="J437:J440"/>
    <mergeCell ref="K437:K440"/>
    <mergeCell ref="A433:A436"/>
    <mergeCell ref="B433:B436"/>
    <mergeCell ref="C433:C436"/>
    <mergeCell ref="J433:J436"/>
    <mergeCell ref="K433:K436"/>
    <mergeCell ref="A429:A432"/>
    <mergeCell ref="B429:B432"/>
    <mergeCell ref="C429:C432"/>
    <mergeCell ref="J429:J432"/>
    <mergeCell ref="K429:K432"/>
    <mergeCell ref="A425:A428"/>
    <mergeCell ref="B425:B428"/>
    <mergeCell ref="C425:C428"/>
    <mergeCell ref="J425:J428"/>
    <mergeCell ref="K425:K428"/>
    <mergeCell ref="A417:A420"/>
    <mergeCell ref="B417:B420"/>
    <mergeCell ref="C417:C420"/>
    <mergeCell ref="J417:J420"/>
    <mergeCell ref="K417:K420"/>
    <mergeCell ref="A421:A424"/>
    <mergeCell ref="B421:B424"/>
    <mergeCell ref="C421:C424"/>
    <mergeCell ref="J421:J424"/>
    <mergeCell ref="K421:K424"/>
    <mergeCell ref="A409:A412"/>
    <mergeCell ref="B409:B412"/>
    <mergeCell ref="C409:C412"/>
    <mergeCell ref="J409:J412"/>
    <mergeCell ref="K409:K412"/>
    <mergeCell ref="A413:A416"/>
    <mergeCell ref="B413:B416"/>
    <mergeCell ref="C413:C416"/>
    <mergeCell ref="J413:J416"/>
    <mergeCell ref="K413:K416"/>
    <mergeCell ref="A393:A396"/>
    <mergeCell ref="B393:B396"/>
    <mergeCell ref="C393:C396"/>
    <mergeCell ref="J393:J396"/>
    <mergeCell ref="K393:K396"/>
    <mergeCell ref="A397:A400"/>
    <mergeCell ref="B397:B400"/>
    <mergeCell ref="C397:C400"/>
    <mergeCell ref="J397:J400"/>
    <mergeCell ref="K397:K400"/>
    <mergeCell ref="A385:A388"/>
    <mergeCell ref="B385:B388"/>
    <mergeCell ref="C385:C388"/>
    <mergeCell ref="J385:J388"/>
    <mergeCell ref="K385:K388"/>
    <mergeCell ref="A389:A392"/>
    <mergeCell ref="B389:B392"/>
    <mergeCell ref="C389:C392"/>
    <mergeCell ref="J389:J392"/>
    <mergeCell ref="K389:K392"/>
    <mergeCell ref="A377:A380"/>
    <mergeCell ref="B377:B380"/>
    <mergeCell ref="C377:C380"/>
    <mergeCell ref="J377:J380"/>
    <mergeCell ref="K377:K380"/>
    <mergeCell ref="A381:A384"/>
    <mergeCell ref="B381:B384"/>
    <mergeCell ref="C381:C384"/>
    <mergeCell ref="J381:J384"/>
    <mergeCell ref="K381:K384"/>
    <mergeCell ref="A369:A372"/>
    <mergeCell ref="B369:B372"/>
    <mergeCell ref="C369:C372"/>
    <mergeCell ref="J369:J372"/>
    <mergeCell ref="K369:K372"/>
    <mergeCell ref="A373:A376"/>
    <mergeCell ref="B373:B376"/>
    <mergeCell ref="C373:C376"/>
    <mergeCell ref="J373:J376"/>
    <mergeCell ref="K373:K376"/>
    <mergeCell ref="A361:A364"/>
    <mergeCell ref="B361:B364"/>
    <mergeCell ref="C361:C364"/>
    <mergeCell ref="J361:J364"/>
    <mergeCell ref="K361:K364"/>
    <mergeCell ref="A365:A368"/>
    <mergeCell ref="B365:B368"/>
    <mergeCell ref="C365:C368"/>
    <mergeCell ref="J365:J368"/>
    <mergeCell ref="K365:K368"/>
    <mergeCell ref="A353:A356"/>
    <mergeCell ref="B353:B356"/>
    <mergeCell ref="C353:C356"/>
    <mergeCell ref="J353:J356"/>
    <mergeCell ref="K353:K356"/>
    <mergeCell ref="A357:A360"/>
    <mergeCell ref="B357:B360"/>
    <mergeCell ref="C357:C360"/>
    <mergeCell ref="J357:J360"/>
    <mergeCell ref="K357:K360"/>
    <mergeCell ref="C265:C268"/>
    <mergeCell ref="J265:J268"/>
    <mergeCell ref="K265:K268"/>
    <mergeCell ref="A337:A340"/>
    <mergeCell ref="B337:B340"/>
    <mergeCell ref="C337:C340"/>
    <mergeCell ref="J337:J340"/>
    <mergeCell ref="K337:K340"/>
    <mergeCell ref="A325:A328"/>
    <mergeCell ref="B325:B328"/>
    <mergeCell ref="C325:C328"/>
    <mergeCell ref="J325:J328"/>
    <mergeCell ref="K325:K328"/>
    <mergeCell ref="A329:A332"/>
    <mergeCell ref="B329:B332"/>
    <mergeCell ref="C329:C332"/>
    <mergeCell ref="J329:J332"/>
    <mergeCell ref="K329:K332"/>
    <mergeCell ref="A333:A336"/>
    <mergeCell ref="B333:B336"/>
    <mergeCell ref="C333:C336"/>
    <mergeCell ref="J333:J336"/>
    <mergeCell ref="K333:K336"/>
    <mergeCell ref="A281:A284"/>
    <mergeCell ref="B281:B284"/>
    <mergeCell ref="C281:C284"/>
    <mergeCell ref="J281:J284"/>
    <mergeCell ref="K281:K284"/>
    <mergeCell ref="A285:A288"/>
    <mergeCell ref="B285:B288"/>
    <mergeCell ref="C285:C288"/>
    <mergeCell ref="J285:J288"/>
    <mergeCell ref="A257:A260"/>
    <mergeCell ref="B257:B260"/>
    <mergeCell ref="C257:C260"/>
    <mergeCell ref="J257:J260"/>
    <mergeCell ref="K257:K260"/>
    <mergeCell ref="A261:A264"/>
    <mergeCell ref="B261:B264"/>
    <mergeCell ref="C261:C264"/>
    <mergeCell ref="J261:J264"/>
    <mergeCell ref="K261:K264"/>
    <mergeCell ref="A249:A252"/>
    <mergeCell ref="B249:B252"/>
    <mergeCell ref="C249:C252"/>
    <mergeCell ref="J249:J252"/>
    <mergeCell ref="K249:K252"/>
    <mergeCell ref="A349:A352"/>
    <mergeCell ref="B349:B352"/>
    <mergeCell ref="C349:C352"/>
    <mergeCell ref="J349:J352"/>
    <mergeCell ref="K349:K352"/>
    <mergeCell ref="A341:A344"/>
    <mergeCell ref="B341:B344"/>
    <mergeCell ref="C341:C344"/>
    <mergeCell ref="J341:J344"/>
    <mergeCell ref="K341:K344"/>
    <mergeCell ref="A345:A348"/>
    <mergeCell ref="B345:B348"/>
    <mergeCell ref="C345:C348"/>
    <mergeCell ref="J345:J348"/>
    <mergeCell ref="K345:K348"/>
    <mergeCell ref="A265:A268"/>
    <mergeCell ref="B265:B268"/>
    <mergeCell ref="A241:A244"/>
    <mergeCell ref="B241:B244"/>
    <mergeCell ref="C241:C244"/>
    <mergeCell ref="J241:J244"/>
    <mergeCell ref="K241:K244"/>
    <mergeCell ref="A245:A248"/>
    <mergeCell ref="B245:B248"/>
    <mergeCell ref="C245:C248"/>
    <mergeCell ref="J245:J248"/>
    <mergeCell ref="K245:K248"/>
    <mergeCell ref="A233:A236"/>
    <mergeCell ref="B233:B236"/>
    <mergeCell ref="C233:C236"/>
    <mergeCell ref="J233:J236"/>
    <mergeCell ref="K233:K236"/>
    <mergeCell ref="A253:A256"/>
    <mergeCell ref="B253:B256"/>
    <mergeCell ref="C253:C256"/>
    <mergeCell ref="J253:J256"/>
    <mergeCell ref="K253:K256"/>
    <mergeCell ref="A221:A224"/>
    <mergeCell ref="B221:B224"/>
    <mergeCell ref="C221:C224"/>
    <mergeCell ref="J221:J224"/>
    <mergeCell ref="K221:K224"/>
    <mergeCell ref="A229:A232"/>
    <mergeCell ref="B229:B232"/>
    <mergeCell ref="C229:C232"/>
    <mergeCell ref="J229:J232"/>
    <mergeCell ref="K229:K232"/>
    <mergeCell ref="A225:A228"/>
    <mergeCell ref="B225:B228"/>
    <mergeCell ref="C225:C228"/>
    <mergeCell ref="J225:J228"/>
    <mergeCell ref="K225:K228"/>
    <mergeCell ref="A237:A240"/>
    <mergeCell ref="B237:B240"/>
    <mergeCell ref="C237:C240"/>
    <mergeCell ref="J237:J240"/>
    <mergeCell ref="K237:K240"/>
    <mergeCell ref="A213:A216"/>
    <mergeCell ref="B213:B216"/>
    <mergeCell ref="C213:C216"/>
    <mergeCell ref="J213:J216"/>
    <mergeCell ref="K213:K216"/>
    <mergeCell ref="A201:A204"/>
    <mergeCell ref="B201:B204"/>
    <mergeCell ref="C201:C204"/>
    <mergeCell ref="J201:J204"/>
    <mergeCell ref="K201:K204"/>
    <mergeCell ref="A205:A208"/>
    <mergeCell ref="B205:B208"/>
    <mergeCell ref="C205:C208"/>
    <mergeCell ref="A217:A220"/>
    <mergeCell ref="B217:B220"/>
    <mergeCell ref="C217:C220"/>
    <mergeCell ref="J217:J220"/>
    <mergeCell ref="K217:K220"/>
    <mergeCell ref="A185:A188"/>
    <mergeCell ref="B185:B188"/>
    <mergeCell ref="C185:C188"/>
    <mergeCell ref="J185:J188"/>
    <mergeCell ref="K185:K188"/>
    <mergeCell ref="A209:A212"/>
    <mergeCell ref="B209:B212"/>
    <mergeCell ref="C209:C212"/>
    <mergeCell ref="J209:J212"/>
    <mergeCell ref="K209:K212"/>
    <mergeCell ref="A189:A192"/>
    <mergeCell ref="B189:B192"/>
    <mergeCell ref="C189:C192"/>
    <mergeCell ref="J189:J192"/>
    <mergeCell ref="K189:K192"/>
    <mergeCell ref="J205:J208"/>
    <mergeCell ref="K205:K208"/>
    <mergeCell ref="A193:A196"/>
    <mergeCell ref="B193:B196"/>
    <mergeCell ref="C193:C196"/>
    <mergeCell ref="J193:J196"/>
    <mergeCell ref="K193:K196"/>
    <mergeCell ref="A197:A200"/>
    <mergeCell ref="B197:B200"/>
    <mergeCell ref="C197:C200"/>
    <mergeCell ref="J197:J200"/>
    <mergeCell ref="K197:K200"/>
    <mergeCell ref="A177:A180"/>
    <mergeCell ref="B177:B180"/>
    <mergeCell ref="C177:C180"/>
    <mergeCell ref="J177:J180"/>
    <mergeCell ref="K177:K180"/>
    <mergeCell ref="A181:A184"/>
    <mergeCell ref="B181:B184"/>
    <mergeCell ref="C181:C184"/>
    <mergeCell ref="J181:J184"/>
    <mergeCell ref="K181:K184"/>
    <mergeCell ref="A169:A172"/>
    <mergeCell ref="B169:B172"/>
    <mergeCell ref="C169:C172"/>
    <mergeCell ref="J169:J172"/>
    <mergeCell ref="K169:K172"/>
    <mergeCell ref="A173:A176"/>
    <mergeCell ref="B173:B176"/>
    <mergeCell ref="C173:C176"/>
    <mergeCell ref="J173:J176"/>
    <mergeCell ref="K173:K176"/>
    <mergeCell ref="A161:A164"/>
    <mergeCell ref="B161:B164"/>
    <mergeCell ref="C161:C164"/>
    <mergeCell ref="J161:J164"/>
    <mergeCell ref="K161:K164"/>
    <mergeCell ref="A165:A168"/>
    <mergeCell ref="B165:B168"/>
    <mergeCell ref="C165:C168"/>
    <mergeCell ref="J165:J168"/>
    <mergeCell ref="K165:K168"/>
    <mergeCell ref="A153:A156"/>
    <mergeCell ref="B153:B156"/>
    <mergeCell ref="C153:C156"/>
    <mergeCell ref="J153:J156"/>
    <mergeCell ref="K153:K156"/>
    <mergeCell ref="A157:A160"/>
    <mergeCell ref="B157:B160"/>
    <mergeCell ref="C157:C160"/>
    <mergeCell ref="J157:J160"/>
    <mergeCell ref="K157:K160"/>
    <mergeCell ref="A145:A148"/>
    <mergeCell ref="B145:B148"/>
    <mergeCell ref="C145:C148"/>
    <mergeCell ref="J145:J148"/>
    <mergeCell ref="K145:K148"/>
    <mergeCell ref="A149:A152"/>
    <mergeCell ref="B149:B152"/>
    <mergeCell ref="C149:C152"/>
    <mergeCell ref="J149:J152"/>
    <mergeCell ref="K149:K152"/>
    <mergeCell ref="A137:A140"/>
    <mergeCell ref="B137:B140"/>
    <mergeCell ref="C137:C140"/>
    <mergeCell ref="J137:J140"/>
    <mergeCell ref="K137:K140"/>
    <mergeCell ref="A141:A144"/>
    <mergeCell ref="B141:B144"/>
    <mergeCell ref="C141:C144"/>
    <mergeCell ref="J141:J144"/>
    <mergeCell ref="K141:K144"/>
    <mergeCell ref="A129:A132"/>
    <mergeCell ref="B129:B132"/>
    <mergeCell ref="C129:C132"/>
    <mergeCell ref="J129:J132"/>
    <mergeCell ref="K129:K132"/>
    <mergeCell ref="A133:A136"/>
    <mergeCell ref="B133:B136"/>
    <mergeCell ref="C133:C136"/>
    <mergeCell ref="J133:J136"/>
    <mergeCell ref="K133:K136"/>
    <mergeCell ref="A125:A128"/>
    <mergeCell ref="B125:B128"/>
    <mergeCell ref="C125:C128"/>
    <mergeCell ref="J125:J128"/>
    <mergeCell ref="K125:K128"/>
    <mergeCell ref="A121:A124"/>
    <mergeCell ref="B121:B124"/>
    <mergeCell ref="C121:C124"/>
    <mergeCell ref="J121:J124"/>
    <mergeCell ref="K121:K124"/>
    <mergeCell ref="A69:A72"/>
    <mergeCell ref="A113:A116"/>
    <mergeCell ref="B113:B116"/>
    <mergeCell ref="C113:C116"/>
    <mergeCell ref="J113:J116"/>
    <mergeCell ref="K113:K116"/>
    <mergeCell ref="A109:A112"/>
    <mergeCell ref="B109:B112"/>
    <mergeCell ref="C109:C112"/>
    <mergeCell ref="J109:J112"/>
    <mergeCell ref="K109:K112"/>
    <mergeCell ref="A101:A104"/>
    <mergeCell ref="B101:B104"/>
    <mergeCell ref="C101:C104"/>
    <mergeCell ref="J101:J104"/>
    <mergeCell ref="K101:K104"/>
    <mergeCell ref="A105:A108"/>
    <mergeCell ref="B105:B108"/>
    <mergeCell ref="C105:C108"/>
    <mergeCell ref="J105:J108"/>
    <mergeCell ref="K105:K108"/>
    <mergeCell ref="A93:A96"/>
    <mergeCell ref="K93:K96"/>
    <mergeCell ref="A97:A100"/>
    <mergeCell ref="B97:B100"/>
    <mergeCell ref="C97:C100"/>
    <mergeCell ref="J97:J100"/>
    <mergeCell ref="K97:K100"/>
    <mergeCell ref="A89:A92"/>
    <mergeCell ref="B89:B92"/>
    <mergeCell ref="C89:C92"/>
    <mergeCell ref="J89:J92"/>
    <mergeCell ref="K89:K92"/>
    <mergeCell ref="A85:A88"/>
    <mergeCell ref="B85:B88"/>
    <mergeCell ref="C85:C88"/>
    <mergeCell ref="J85:J88"/>
    <mergeCell ref="K85:K88"/>
    <mergeCell ref="A77:A80"/>
    <mergeCell ref="B77:B80"/>
    <mergeCell ref="C77:C80"/>
    <mergeCell ref="J77:J80"/>
    <mergeCell ref="K77:K80"/>
    <mergeCell ref="A81:A84"/>
    <mergeCell ref="B81:B84"/>
    <mergeCell ref="C81:C84"/>
    <mergeCell ref="J81:J84"/>
    <mergeCell ref="K81:K84"/>
    <mergeCell ref="C25:C28"/>
    <mergeCell ref="J25:J28"/>
    <mergeCell ref="K25:K28"/>
    <mergeCell ref="A29:A32"/>
    <mergeCell ref="B29:B32"/>
    <mergeCell ref="C29:C32"/>
    <mergeCell ref="J29:J32"/>
    <mergeCell ref="K29:K32"/>
    <mergeCell ref="A65:A68"/>
    <mergeCell ref="B65:B68"/>
    <mergeCell ref="C65:C68"/>
    <mergeCell ref="J65:J68"/>
    <mergeCell ref="K65:K68"/>
    <mergeCell ref="A57:A60"/>
    <mergeCell ref="B57:B60"/>
    <mergeCell ref="C57:C60"/>
    <mergeCell ref="J57:J60"/>
    <mergeCell ref="K57:K60"/>
    <mergeCell ref="A61:A64"/>
    <mergeCell ref="B61:B64"/>
    <mergeCell ref="C61:C64"/>
    <mergeCell ref="J61:J64"/>
    <mergeCell ref="K61:K64"/>
    <mergeCell ref="A49:A52"/>
    <mergeCell ref="B49:B52"/>
    <mergeCell ref="C49:C52"/>
    <mergeCell ref="J49:J52"/>
    <mergeCell ref="K49:K52"/>
    <mergeCell ref="A21:A24"/>
    <mergeCell ref="B21:B24"/>
    <mergeCell ref="C21:C24"/>
    <mergeCell ref="J21:J24"/>
    <mergeCell ref="K21:K24"/>
    <mergeCell ref="A9:A12"/>
    <mergeCell ref="B9:B12"/>
    <mergeCell ref="C9:C12"/>
    <mergeCell ref="J9:J12"/>
    <mergeCell ref="K9:K12"/>
    <mergeCell ref="A13:A16"/>
    <mergeCell ref="B13:B16"/>
    <mergeCell ref="C13:C16"/>
    <mergeCell ref="J13:J16"/>
    <mergeCell ref="K13:K16"/>
    <mergeCell ref="A41:A44"/>
    <mergeCell ref="B41:B44"/>
    <mergeCell ref="C41:C44"/>
    <mergeCell ref="J41:J44"/>
    <mergeCell ref="K41:K44"/>
    <mergeCell ref="A33:A36"/>
    <mergeCell ref="B33:B36"/>
    <mergeCell ref="C33:C36"/>
    <mergeCell ref="J33:J36"/>
    <mergeCell ref="K33:K36"/>
    <mergeCell ref="A37:A40"/>
    <mergeCell ref="B37:B40"/>
    <mergeCell ref="C37:C40"/>
    <mergeCell ref="J37:J40"/>
    <mergeCell ref="K37:K40"/>
    <mergeCell ref="A25:A28"/>
    <mergeCell ref="B25:B28"/>
    <mergeCell ref="A405:A408"/>
    <mergeCell ref="B405:B408"/>
    <mergeCell ref="C405:C408"/>
    <mergeCell ref="J405:J408"/>
    <mergeCell ref="K405:K408"/>
    <mergeCell ref="A277:A280"/>
    <mergeCell ref="B277:B280"/>
    <mergeCell ref="C277:C280"/>
    <mergeCell ref="J277:J280"/>
    <mergeCell ref="K277:K280"/>
    <mergeCell ref="A401:A404"/>
    <mergeCell ref="B401:B404"/>
    <mergeCell ref="C401:C404"/>
    <mergeCell ref="J401:J404"/>
    <mergeCell ref="K401:K404"/>
    <mergeCell ref="A53:A56"/>
    <mergeCell ref="B53:B56"/>
    <mergeCell ref="C53:C56"/>
    <mergeCell ref="J53:J56"/>
    <mergeCell ref="K53:K56"/>
    <mergeCell ref="B69:B72"/>
    <mergeCell ref="C69:C72"/>
    <mergeCell ref="J69:J72"/>
    <mergeCell ref="K69:K72"/>
    <mergeCell ref="A73:A76"/>
    <mergeCell ref="B73:B76"/>
    <mergeCell ref="C73:C76"/>
    <mergeCell ref="J73:J76"/>
    <mergeCell ref="K73:K76"/>
    <mergeCell ref="B93:B96"/>
    <mergeCell ref="C93:C96"/>
    <mergeCell ref="J93:J96"/>
    <mergeCell ref="A1:K1"/>
    <mergeCell ref="A3:A4"/>
    <mergeCell ref="B3:B4"/>
    <mergeCell ref="C3:C4"/>
    <mergeCell ref="D3:I3"/>
    <mergeCell ref="J3:J4"/>
    <mergeCell ref="K3:K4"/>
    <mergeCell ref="A5:A8"/>
    <mergeCell ref="B5:B8"/>
    <mergeCell ref="C5:C8"/>
    <mergeCell ref="J5:J8"/>
    <mergeCell ref="K5:K8"/>
    <mergeCell ref="A17:A20"/>
    <mergeCell ref="B17:B20"/>
    <mergeCell ref="C17:C20"/>
    <mergeCell ref="J17:J20"/>
    <mergeCell ref="K17:K20"/>
  </mergeCells>
  <pageMargins left="0.19685039370078741" right="0.19685039370078741" top="0.43307086614173229" bottom="0.15748031496062992" header="0.23622047244094491" footer="0.11811023622047245"/>
  <pageSetup paperSize="9" scale="68" orientation="landscape" r:id="rId1"/>
  <headerFooter differentFirst="1">
    <oddHeader>&amp;C&amp;P</oddHeader>
    <firstHeader>&amp;C</firstHeader>
  </headerFooter>
  <rowBreaks count="18" manualBreakCount="18">
    <brk id="44" max="10" man="1"/>
    <brk id="92" max="10" man="1"/>
    <brk id="140" max="10" man="1"/>
    <brk id="168" max="10" man="1"/>
    <brk id="200" max="10" man="1"/>
    <brk id="248" max="10" man="1"/>
    <brk id="284" max="10" man="1"/>
    <brk id="324" max="10" man="1"/>
    <brk id="372" max="10" man="1"/>
    <brk id="416" max="10" man="1"/>
    <brk id="456" max="10" man="1"/>
    <brk id="500" max="10" man="1"/>
    <brk id="552" max="10" man="1"/>
    <brk id="592" max="10" man="1"/>
    <brk id="688" max="10" man="1"/>
    <brk id="728" max="10" man="1"/>
    <brk id="780" max="10" man="1"/>
    <brk id="82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План Реализации (2018-2020)</vt:lpstr>
      <vt:lpstr>'План Реализации (2018-2020)'!Заголовки_для_печати</vt:lpstr>
      <vt:lpstr>'План Реализации (2018-2020)'!Область_печати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odmitrieva</cp:lastModifiedBy>
  <cp:lastPrinted>2019-12-26T13:48:27Z</cp:lastPrinted>
  <dcterms:created xsi:type="dcterms:W3CDTF">2017-04-15T07:34:07Z</dcterms:created>
  <dcterms:modified xsi:type="dcterms:W3CDTF">2020-01-09T06:11:24Z</dcterms:modified>
</cp:coreProperties>
</file>