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bookViews>
  <sheets>
    <sheet name="Лист1" sheetId="1" r:id="rId1"/>
    <sheet name="Лист2" sheetId="2" r:id="rId2"/>
    <sheet name="Лист3" sheetId="3" r:id="rId3"/>
  </sheets>
  <definedNames>
    <definedName name="_xlnm.Print_Titles" localSheetId="0">Лист1!$5:$7</definedName>
  </definedNames>
  <calcPr calcId="124519"/>
</workbook>
</file>

<file path=xl/calcChain.xml><?xml version="1.0" encoding="utf-8"?>
<calcChain xmlns="http://schemas.openxmlformats.org/spreadsheetml/2006/main">
  <c r="H105" i="1"/>
  <c r="G105"/>
  <c r="G66" l="1"/>
  <c r="C67"/>
  <c r="D67"/>
  <c r="E67"/>
  <c r="G67" s="1"/>
  <c r="F67"/>
  <c r="H67"/>
  <c r="G64"/>
  <c r="H100" l="1"/>
  <c r="H102"/>
  <c r="H103"/>
  <c r="H104"/>
  <c r="E122"/>
  <c r="H88" l="1"/>
  <c r="D26" l="1"/>
  <c r="E26"/>
  <c r="E123" s="1"/>
  <c r="F26"/>
  <c r="C26"/>
  <c r="D122"/>
  <c r="C122"/>
  <c r="G118"/>
  <c r="F91"/>
  <c r="H91" s="1"/>
  <c r="D91"/>
  <c r="C91"/>
  <c r="D74"/>
  <c r="H69"/>
  <c r="G65"/>
  <c r="G63"/>
  <c r="G53"/>
  <c r="H9"/>
  <c r="G121"/>
  <c r="H120"/>
  <c r="G120"/>
  <c r="H119"/>
  <c r="G119"/>
  <c r="H117"/>
  <c r="G117"/>
  <c r="H116"/>
  <c r="G116"/>
  <c r="G115"/>
  <c r="H114"/>
  <c r="G113"/>
  <c r="G112"/>
  <c r="G111"/>
  <c r="G110"/>
  <c r="H109"/>
  <c r="G109"/>
  <c r="H108"/>
  <c r="G108"/>
  <c r="G107"/>
  <c r="G106"/>
  <c r="G104"/>
  <c r="G103"/>
  <c r="G101"/>
  <c r="G100"/>
  <c r="G99"/>
  <c r="G98"/>
  <c r="G97"/>
  <c r="G96"/>
  <c r="G95"/>
  <c r="F94"/>
  <c r="H90"/>
  <c r="G90"/>
  <c r="H89"/>
  <c r="G89"/>
  <c r="G88"/>
  <c r="H87"/>
  <c r="G87"/>
  <c r="G86"/>
  <c r="G85"/>
  <c r="H84"/>
  <c r="G84"/>
  <c r="H83"/>
  <c r="G83"/>
  <c r="H82"/>
  <c r="G82"/>
  <c r="G81"/>
  <c r="G80"/>
  <c r="G79"/>
  <c r="H78"/>
  <c r="G78"/>
  <c r="H77"/>
  <c r="G77"/>
  <c r="H76"/>
  <c r="G76"/>
  <c r="H73"/>
  <c r="G73"/>
  <c r="H72"/>
  <c r="G72"/>
  <c r="H71"/>
  <c r="G71"/>
  <c r="H70"/>
  <c r="G70"/>
  <c r="G69"/>
  <c r="H62"/>
  <c r="G62"/>
  <c r="H61"/>
  <c r="G61"/>
  <c r="H60"/>
  <c r="G60"/>
  <c r="H59"/>
  <c r="G59"/>
  <c r="H58"/>
  <c r="G58"/>
  <c r="H57"/>
  <c r="G57"/>
  <c r="H56"/>
  <c r="G56"/>
  <c r="H55"/>
  <c r="G55"/>
  <c r="H54"/>
  <c r="G54"/>
  <c r="H53"/>
  <c r="H52"/>
  <c r="G52"/>
  <c r="H51"/>
  <c r="G51"/>
  <c r="H50"/>
  <c r="G50"/>
  <c r="H49"/>
  <c r="G49"/>
  <c r="H48"/>
  <c r="G48"/>
  <c r="H47"/>
  <c r="G47"/>
  <c r="G46"/>
  <c r="H45"/>
  <c r="G45"/>
  <c r="H44"/>
  <c r="G44"/>
  <c r="H37"/>
  <c r="G37"/>
  <c r="H36"/>
  <c r="G36"/>
  <c r="H35"/>
  <c r="G35"/>
  <c r="H34"/>
  <c r="G34"/>
  <c r="G33"/>
  <c r="G32"/>
  <c r="H31"/>
  <c r="G31"/>
  <c r="H30"/>
  <c r="G30"/>
  <c r="H29"/>
  <c r="G29"/>
  <c r="H28"/>
  <c r="G28"/>
  <c r="G17"/>
  <c r="G16"/>
  <c r="G15"/>
  <c r="G14"/>
  <c r="G13"/>
  <c r="G12"/>
  <c r="G11"/>
  <c r="H10"/>
  <c r="G10"/>
  <c r="G9"/>
  <c r="C123" l="1"/>
  <c r="G94"/>
  <c r="F122"/>
  <c r="H122" s="1"/>
  <c r="H26"/>
  <c r="G26"/>
  <c r="G91"/>
  <c r="G102"/>
  <c r="G114"/>
  <c r="D123"/>
  <c r="H98"/>
  <c r="H118"/>
  <c r="F123"/>
  <c r="H106"/>
  <c r="G122" l="1"/>
  <c r="G123" s="1"/>
  <c r="H123"/>
</calcChain>
</file>

<file path=xl/sharedStrings.xml><?xml version="1.0" encoding="utf-8"?>
<sst xmlns="http://schemas.openxmlformats.org/spreadsheetml/2006/main" count="456" uniqueCount="184">
  <si>
    <t>№ п/п</t>
  </si>
  <si>
    <t>Величина потерь бюджета в результате применения льготы за год (тыс. рублей)</t>
  </si>
  <si>
    <t>Поступление налоговых и неналоговых платежей за год (тыс. рублей)</t>
  </si>
  <si>
    <t>Экономическая эффективность налоговой льготы</t>
  </si>
  <si>
    <t>Социальная эффективность налоговой льготы</t>
  </si>
  <si>
    <t>Заключение</t>
  </si>
  <si>
    <t>2013 год</t>
  </si>
  <si>
    <t>Бюджетная эффективность налоговой льготы</t>
  </si>
  <si>
    <t>1.</t>
  </si>
  <si>
    <t>Рост налоговых и неналоговых платежей</t>
  </si>
  <si>
    <t>Не подлежит оценке</t>
  </si>
  <si>
    <t>Льгота признается эффективной</t>
  </si>
  <si>
    <t>из них: налогоплательщиков, предоставивших информацию в МЭР МО</t>
  </si>
  <si>
    <t>2.</t>
  </si>
  <si>
    <t>х</t>
  </si>
  <si>
    <t>3.</t>
  </si>
  <si>
    <t>4.</t>
  </si>
  <si>
    <t>5.</t>
  </si>
  <si>
    <t>6.</t>
  </si>
  <si>
    <t>7.</t>
  </si>
  <si>
    <t>8.</t>
  </si>
  <si>
    <t>Итого льгот в связи с применением Закона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t>
  </si>
  <si>
    <t>Льгота не востребована 
(первый год)</t>
  </si>
  <si>
    <t>Выполнение государственного заказа по обеспечению отдыха и оздоровления детей в возрасте до 18 лет в целях сохранения и укрепления здоровья</t>
  </si>
  <si>
    <t>Предоставление данной льготы является эффективным, поскольку оно позволяет оптимизировать бюджетные расходы путем сокращения встречных финансовых потоков.</t>
  </si>
  <si>
    <t>Осуществление социальной функции по оздоровлению общества, поддержки людей в трудных жизненных ситуациях</t>
  </si>
  <si>
    <t>9.</t>
  </si>
  <si>
    <t>10.</t>
  </si>
  <si>
    <t>11.</t>
  </si>
  <si>
    <t>12.</t>
  </si>
  <si>
    <t>13.</t>
  </si>
  <si>
    <t>14.</t>
  </si>
  <si>
    <t>Содействие развитию физической культуры и спорта, обеспечение эффективного использования государственной и муниципальной собственности</t>
  </si>
  <si>
    <t>15.</t>
  </si>
  <si>
    <t>Сумма поступлений  в консолидированный бюджет Мурманской области от функционирования объектов превысила объем предоставленных налоговых льгот</t>
  </si>
  <si>
    <t>Оказание услуг по предоставлению помещений на бесплатной основе или по льготным ценам (тарифам) бюджетным учреждениям, социально незащищенным и малообеспеченным категориям населения</t>
  </si>
  <si>
    <t>16.</t>
  </si>
  <si>
    <t>17.</t>
  </si>
  <si>
    <t>19.</t>
  </si>
  <si>
    <t>Сумма поступлений налоговых и неналоговых платежей в консолидированный бюджет Мурманской области превысила объем предоставленных налоговых льгот</t>
  </si>
  <si>
    <t>20.</t>
  </si>
  <si>
    <t>21.</t>
  </si>
  <si>
    <t>Итого льгот в связи с применением Закона Мурманской области от 26.11.2003 № 446-01-ЗМО "О налоге на имущество организаций"</t>
  </si>
  <si>
    <t>Герои Советского Союза, Герои Российской Федерации, лица, награжденные орденом Славы трех степеней, - за одно транспортное средство следующих типов: автомобили легковые, автомобили грузовые, мотоциклы, мотороллеры, автобусы, мощность двигателя которого является наибольшей, из зарегистрированных на указанных лиц</t>
  </si>
  <si>
    <t>Предоставление льготы в целях реализации мер социальной поддержки населения</t>
  </si>
  <si>
    <t>лица, подвергшиеся воздействию радиации вследствие катастрофы на Чернобыльской АЭС и аварии на производственном объединении "Маяк", имеющие право на получение социальной поддержки в соответствии с Законом Российской Федерации от 15.05.1991 N 1244-1 "О социальной защите граждан, подвергшихся воздействию радиации вследствие катастрофы на Чернобыльской АЭС", Федеральным законом от 26.11.1998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перечень которых указан в приложении N 1 к настоящему Закону, - за одно транспортное средство следующих типов: автомобили легковые, автомобили грузовые, мотоциклы, мотороллеры, автобусы, мощность двигателя которого является наибольшей, из зарегистрированных на указанных лиц</t>
  </si>
  <si>
    <t>лица, отнесенные к категориям ветеранов Великой Отечественной войны, ветеранов боевых действий, инвалидов Великой Отечественной войны, инвалидов боевых действий в соответствии с Федеральным законом от 12.01.1995 N 5-ФЗ "О ветеранах", - за одно транспортное средство, мощность двигателя которого является наибольшей, из зарегистрированных на указанных лиц</t>
  </si>
  <si>
    <t>один из родителей (усыновителей), опекунов, попечителей, приемных родителей ребенка-инвалида - за один легковой автомобиль, мощность двигателя которого является наибольшей, но не свыше 150 л. с. (110,33 кВт), из зарегистрированных на указанных лиц</t>
  </si>
  <si>
    <t>образовательные учреждения (организации) независимо от их организационно-правовых форм в части непредпринимательской деятельности, предусмотренной уставом этих образовательных учреждений (организаций)</t>
  </si>
  <si>
    <t>Ликвидация встречных финансовых потоков</t>
  </si>
  <si>
    <t>из них: областные и муниципальные бюджетные учреждения</t>
  </si>
  <si>
    <t>прочие образовательные организации</t>
  </si>
  <si>
    <t>региональные и территориальные организации общественных организаций инвалидов (среди членов которых инвалиды и их законные представители (один из родителей, усыновителей, опекун, попечитель) составляют не менее 80 процентов от общего числа членов, состоящих на учете в указанных организациях)</t>
  </si>
  <si>
    <t>Сохранение рабочих мест работников-инвалидов</t>
  </si>
  <si>
    <t>организации (если от общей численности работников инвалиды составляют не менее 50 процентов, а их доля в фонде оплаты труда - не менее 25 процентов), уставный капитал которых полностью состоит из вкладов общественных организаций инвалидов</t>
  </si>
  <si>
    <t>организации, единственным собственником которых являются общественные организации инвалидов</t>
  </si>
  <si>
    <t>государственные учреждения, осуществляющие эксплуатацию автомобильных дорог общего пользования</t>
  </si>
  <si>
    <t>физические лица, имеющие транспортные средства, у которых похищен номерной агрегат (двигатель, кузов, шасси), при условии подтверждения факта его (их) хищения документом, выдаваемым уполномоченным органом, на период до возврата и установки похищенного агрегата или установки нового агрегата, зарегистрированного с соблюдением требований законодательства, - за транспортное средство, агрегат которого похищен</t>
  </si>
  <si>
    <t>физические лица, имеющие автомобили легковые, с года выпуска которых прошло 30 и более лет, с мощностью двигателя до 100 л. с. (до 73,55 кВт) включительно, - на указанные транспортные средства</t>
  </si>
  <si>
    <t>физические лица, имеющие мотоциклы и мотороллеры, с года выпуска которых прошло 30 и более лет, - на указанные транспортные средства</t>
  </si>
  <si>
    <t>для лиц, получающих пенсии в соответствии с Законом Российской Федерации от 12.02.1993 N 4468-1 "О пенсионном обеспечении лиц, проходивших военную службу, ... " при достижении возраста, дающего право выхода на пенсию по старости (мужчины с 60 лет, женщины с 55 лет), лиц, получающих трудовые пенсии в соответствии с Федеральным законом от 17.12.2001 N 173-ФЗ "О трудовых пенсиях в Российской Федерации", а также для нетрудоспособных лиц, получающих пенсии в соответствии с Федеральным законом от 15.12.2001 N 166-ФЗ "О государственном пенсионном обеспечении в Российской Федерации", на одно из нижеперечисленных транспортных средств, мощность двигателя которого является наибольшей, из зарегистрированных на указанных лиц</t>
  </si>
  <si>
    <t>для лиц, имеющих на иждивении трех и более несовершеннолетних детей, на одно из транспортных средств, мощность двигателя которого является наибольшей, из зарегистрированных на указанных лиц</t>
  </si>
  <si>
    <t>для транспортных организаций и организаций, транспортные средства которых осуществляют регулярные пассажирские перевозки по маршрутам, установленным нормативными правовыми актами Мурманской области и (или) муниципальными правовыми актами, на основании договоров о транспортном обслуживании населения, заключенных с исполнительным органом государственной власти Мурманской области, уполномоченным в сфере организации транспортного обслуживания населения, и (или) органом местного самоуправления, с предоставлением льготного проезда отдельным категориям граждан в порядке, установленном законодательством Российской Федерации и законодательством Мурманской области, на автобусы с мощностью двигателя свыше 200 л.с. (свыше 147,1 кВт)</t>
  </si>
  <si>
    <t>Итого льгот в связи с применением Закона Мурманской области от 18.11.2002 № 368-01-ЗМО "О транспортном налоге"</t>
  </si>
  <si>
    <t>Закон Мурманской области от 03.03.2009 № 1075-01-ЗМО "Об установлении 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t>
  </si>
  <si>
    <t>организации и индивидуальные предприниматели, зарегистрированные и осуществляющие на территории Мурманской области хотя бы один из видов экономической деятельности , предусмотренных следующими разделами Общероссийского классификатора видов экономической деятельности:</t>
  </si>
  <si>
    <t>- индивидуальных предпринимателей</t>
  </si>
  <si>
    <t>- организаций</t>
  </si>
  <si>
    <t>Сведения для проведения оценки не предоставлены</t>
  </si>
  <si>
    <t>Отсутствие данных для проведения оценки</t>
  </si>
  <si>
    <t>Итого льгот в связи с применением Закона Мурманской области от 03.03.2009 № 1075-01-ЗМО "Об установлении 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t>
  </si>
  <si>
    <t>Всего льгот, предоставленных в соответствии с региональным налоговым законодательством</t>
  </si>
  <si>
    <t>Льгота может быть признана неэффективной</t>
  </si>
  <si>
    <t>Льгота направлена на ликвидацию встречных финансовых потоков</t>
  </si>
  <si>
    <t>Рост / сниже-  ние, тыс. руб.</t>
  </si>
  <si>
    <t xml:space="preserve"> п."м" ст.4. образовательные организации (за исключением перечисленных в подпунктах "а" и "б" настоящей статьи), обеспечивающие содержание и воспитание детей-сирот и детей, оставшихся без попечения родителей (законных представителей).
Данное положение распространяется на образовательные организации, имеющие лицензии на ведение образовательной деятельности
</t>
  </si>
  <si>
    <t>2014 год</t>
  </si>
  <si>
    <t>Результаты оценки эффективности предоставленных региональных налоговых льгот за 2014 год</t>
  </si>
  <si>
    <r>
      <rPr>
        <u/>
        <sz val="10"/>
        <rFont val="Calibri"/>
        <family val="2"/>
        <charset val="204"/>
      </rPr>
      <t>пп.1 п.1 ст.1</t>
    </r>
    <r>
      <rPr>
        <b/>
        <sz val="10"/>
        <rFont val="Calibri"/>
        <family val="2"/>
        <charset val="204"/>
      </rPr>
      <t xml:space="preserve"> </t>
    </r>
    <r>
      <rPr>
        <sz val="10"/>
        <rFont val="Calibri"/>
        <family val="2"/>
        <charset val="204"/>
      </rPr>
      <t xml:space="preserve">организации (учреждения), подведомственные Управлению Федеральной службы исполнения наказаний Российской Федерации по Мурманской области, осуществляющие в соответствии с законодательством Российской Федерации предпринимательскую и иную приносящую доход деятельность                                                  </t>
    </r>
  </si>
  <si>
    <r>
      <rPr>
        <u/>
        <sz val="10"/>
        <color rgb="FF000000"/>
        <rFont val="Calibri"/>
        <family val="2"/>
        <charset val="204"/>
      </rPr>
      <t>пп.2 п.1 ст.1</t>
    </r>
    <r>
      <rPr>
        <sz val="10"/>
        <color rgb="FF000000"/>
        <rFont val="Calibri"/>
        <family val="2"/>
        <charset val="204"/>
      </rPr>
      <t xml:space="preserve"> организации, зарегистрированные и осуществляющие деятельность на территории Мурманской области и определенных   в   соответствии   с  законодательством Российской Федерации органами местного самоуправления муниципальных образований Мурманской области по согласованию с органами, исполняющими наказания, как место для отбывания наказания осужденных к исправительным работам, при условии трудоустройства данными организациями лиц, осужденных к наказанию в виде исправительных работ, в количестве не менее 1 осужденного на каждые 40 человек среднесписочной численности работников организации или 1 осужденного при среднесписочной численности работников организации менее 40 человек, за отчетный (налоговый) период</t>
    </r>
  </si>
  <si>
    <r>
      <rPr>
        <u/>
        <sz val="10"/>
        <rFont val="Calibri"/>
        <family val="2"/>
        <charset val="204"/>
      </rPr>
      <t>пп.3 п.1 ст.1</t>
    </r>
    <r>
      <rPr>
        <sz val="10"/>
        <rFont val="Calibri"/>
        <family val="2"/>
        <charset val="204"/>
      </rPr>
      <t xml:space="preserve"> региональные и территориальные организации общественных организаций инвалидов (среди членов которых инвалиды и их законные представители (один из родителей, усыновителей, опекун, попечитель) составляют не менее 80 процентов от общего числа членов, состоящих на учете в указанных организациях)</t>
    </r>
  </si>
  <si>
    <r>
      <rPr>
        <u/>
        <sz val="10"/>
        <rFont val="Calibri"/>
        <family val="2"/>
        <charset val="204"/>
      </rPr>
      <t>пп.4 п.1 ст.1</t>
    </r>
    <r>
      <rPr>
        <sz val="10"/>
        <rFont val="Calibri"/>
        <family val="2"/>
        <charset val="204"/>
      </rPr>
      <t xml:space="preserve"> организации (если от общей численности работников инвалиды составляют не менее 50 процентов, а их доля в фонде оплаты труда - не менее 25 процентов), уставный капитал которых полностью состоит из вкладов общественных организаций инвалидов</t>
    </r>
  </si>
  <si>
    <r>
      <rPr>
        <u/>
        <sz val="10"/>
        <rFont val="Calibri"/>
        <family val="2"/>
        <charset val="204"/>
      </rPr>
      <t>пп.5 п.1 ст.1</t>
    </r>
    <r>
      <rPr>
        <sz val="10"/>
        <rFont val="Calibri"/>
        <family val="2"/>
        <charset val="204"/>
      </rPr>
      <t xml:space="preserve"> организации, единственным собственником которых являются общественные организации инвалидов</t>
    </r>
  </si>
  <si>
    <r>
      <rPr>
        <u/>
        <sz val="10"/>
        <rFont val="Calibri"/>
        <family val="2"/>
        <charset val="204"/>
      </rPr>
      <t>пп.6 п.1 ст.1</t>
    </r>
    <r>
      <rPr>
        <b/>
        <sz val="10"/>
        <rFont val="Calibri"/>
        <family val="2"/>
        <charset val="204"/>
      </rPr>
      <t xml:space="preserve"> </t>
    </r>
    <r>
      <rPr>
        <sz val="10"/>
        <rFont val="Calibri"/>
        <family val="2"/>
        <charset val="204"/>
      </rPr>
      <t xml:space="preserve">организации, реализующие стратегические инвестиционные проекты Мурманской области, за исключением стратегических инвестиционных проектов Мурманской области, направленных на достройку, дооборудование, реконструкцию, модернизацию, техническое перевооружение, расширение действующего производства, заключившие соглашения о государственной поддержке инвестиционной деятельности на территории Мурманской области, предусматривающие предоставление государственной поддержки инвестиционной деятельности на территории Мурманской области в форме пониженной ставки налога на прибыль организаций, в части сумм налога, зачисляемых в областной бюджет
</t>
    </r>
  </si>
  <si>
    <r>
      <rPr>
        <u/>
        <sz val="10"/>
        <rFont val="Calibri"/>
        <family val="2"/>
        <charset val="204"/>
      </rPr>
      <t>пп.7 п.1 ст.1</t>
    </r>
    <r>
      <rPr>
        <b/>
        <sz val="10"/>
        <rFont val="Calibri"/>
        <family val="2"/>
        <charset val="204"/>
      </rPr>
      <t xml:space="preserve"> </t>
    </r>
    <r>
      <rPr>
        <sz val="10"/>
        <rFont val="Calibri"/>
        <family val="2"/>
        <charset val="204"/>
      </rPr>
      <t xml:space="preserve">организации, реализующие приоритетные инвестиционные проекты Мурманской области, за исключением приоритетных инвестиционных проектов Мурманской области, направленных на достройку, дооборудование, реконструкцию, модернизацию, техническое перевооружение, расширение действующего производства, заключившие соглашения о государственной поддержке инвестиционной деятельности на территории Мурманской области, предусматривающие предоставление государственной поддержки инвестиционной деятельности на территории Мурманской области в форме пониженной ставки налога на прибыль организаций, в части сумм налога, зачисляемых в областной бюджет
</t>
    </r>
  </si>
  <si>
    <r>
      <rPr>
        <u/>
        <sz val="10"/>
        <rFont val="Calibri"/>
        <family val="2"/>
        <charset val="204"/>
      </rPr>
      <t>пп.1 п.2 ст.1</t>
    </r>
    <r>
      <rPr>
        <b/>
        <sz val="10"/>
        <rFont val="Calibri"/>
        <family val="2"/>
        <charset val="204"/>
      </rPr>
      <t xml:space="preserve"> </t>
    </r>
    <r>
      <rPr>
        <sz val="10"/>
        <rFont val="Calibri"/>
        <family val="2"/>
        <charset val="204"/>
      </rPr>
      <t>организации, реализующие стратегические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 при условии заключения соглашений о государственной поддержке инвестиционной деятельности на территории Мурманской области, предусматривающих предоставление государственной поддержки инвестиционной деятельности на территории Мурманской области в форме пониженной ставки налога на прибыль организаций, в части сумм налога, зачисляемых в областной бюджет</t>
    </r>
  </si>
  <si>
    <r>
      <rPr>
        <u/>
        <sz val="10"/>
        <rFont val="Calibri"/>
        <family val="2"/>
        <charset val="204"/>
      </rPr>
      <t>пп.2 п.2 ст.1</t>
    </r>
    <r>
      <rPr>
        <b/>
        <sz val="10"/>
        <rFont val="Calibri"/>
        <family val="2"/>
        <charset val="204"/>
      </rPr>
      <t xml:space="preserve"> </t>
    </r>
    <r>
      <rPr>
        <sz val="10"/>
        <rFont val="Calibri"/>
        <family val="2"/>
        <charset val="204"/>
      </rPr>
      <t>организации, реализующие приоритетные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 при условии заключения соглашений о государственной поддержке инвестиционной деятельности на территории Мурманской области, предусматривающих предоставление государственной поддержки инвестиционной деятельности на территории Мурманской области в форме пониженной ставки налога на прибыль организаций, в части сумм налога, зачисляемых в областной бюджет</t>
    </r>
  </si>
  <si>
    <t xml:space="preserve">Льгота введена с 01.01.2014 Законом Мурманской области от 28.06.2013 № 1650-01-ЗМО "О внесении изменений в отдельные законодательные акты Мурманской области в части государственной поддержки инвестиционной деятельности на территории Мурманской области"
В 2014 году льгота не востребована.
</t>
  </si>
  <si>
    <t>темп роста/   снижения, %</t>
  </si>
  <si>
    <r>
      <rPr>
        <u/>
        <sz val="10"/>
        <rFont val="Calibri"/>
        <family val="2"/>
        <charset val="204"/>
      </rPr>
      <t>пп.1 п.2 ст.1</t>
    </r>
    <r>
      <rPr>
        <sz val="10"/>
        <rFont val="Calibri"/>
        <family val="2"/>
        <charset val="204"/>
      </rPr>
      <t xml:space="preserve"> градо- и поселкообразующие организации, осуществляющие лов и (или) переработку объектов водных биологических ресурсов, включенные в перечень, утверждаемый Правительством Мурманской области. Градо- и поселкообразующими организациями, осуществляющими лов и (или) переработку объектов водных биологических ресурсов, признаются организации, численность работающих в которых с учетом совместно проживающих с ними членов семей составляет не менее половины численности населения соответствующего населенного пункта, которые функционируют на 1 января 2002 года не менее пяти лет, эксплуатируют только находящиеся у них на праве собственности рыбопромысловые суда, зарегистрированы в качестве юридического лица в соответствии с законодательством Российской Федерации и у которых доход от реализации рыбной продукции и (или) выловленных объектов водных биологических ресурсов составляет не менее 70 процентов общей суммы доходов организации</t>
    </r>
  </si>
  <si>
    <r>
      <rPr>
        <u/>
        <sz val="10"/>
        <rFont val="Calibri"/>
        <family val="2"/>
        <charset val="204"/>
      </rPr>
      <t>пп.2 п.2 ст.1</t>
    </r>
    <r>
      <rPr>
        <sz val="10"/>
        <rFont val="Calibri"/>
        <family val="2"/>
        <charset val="204"/>
      </rPr>
      <t xml:space="preserve"> организации, осуществляющие воспроизводство и (или) товарное выращивание рыбы, иных объектов водных биологических ресурсов и их переработку. Организациями, осуществляющими воспроизводство и (или) товарное выращивание рыбы, иных объектов водных биологических ресурсов и их переработку признаются организации, у которых доход от реализации выращенной рыбы, иных объектов водных биологических ресурсов и (или) продукции их первичной переработки составляет не менее 70 процентов общей суммы доходов организации</t>
    </r>
  </si>
  <si>
    <r>
      <rPr>
        <u/>
        <sz val="10"/>
        <rFont val="Calibri"/>
        <family val="2"/>
        <charset val="204"/>
      </rPr>
      <t>пп.3 п.2 ст.1</t>
    </r>
    <r>
      <rPr>
        <sz val="10"/>
        <rFont val="Calibri"/>
        <family val="2"/>
        <charset val="204"/>
      </rPr>
      <t xml:space="preserve"> организации, осуществляющие лов рыбы и иных объектов водных биоресурсов, при условии, что доход от указанного вида деятельности составляет не менее 70 процентов общей суммы доходов организации и поставка рыбы и иных объектов водных биоресурсов на рыбоперерабатывающие предприятия Мурманской области составляет не менее 20 процентов объема реализации рыбы и иных объектов водных биоресурсов</t>
    </r>
  </si>
  <si>
    <r>
      <rPr>
        <u/>
        <sz val="10"/>
        <rFont val="Calibri"/>
        <family val="2"/>
        <charset val="204"/>
      </rPr>
      <t>пп.4 п.2 ст.1</t>
    </r>
    <r>
      <rPr>
        <sz val="10"/>
        <rFont val="Calibri"/>
        <family val="2"/>
        <charset val="204"/>
      </rPr>
      <t xml:space="preserve"> организации, осуществляющие переработку рыбы и иных объектов водных биоресурсов, при условии, что доход от указанного вида деятельности составляет не менее 70 процентов общей суммы доходов организации, а доход от реализации продукции собственного производства на территории Мурманской области составляет не менее 20 процентов доходов от реализации продукции собственного производства</t>
    </r>
  </si>
  <si>
    <r>
      <rPr>
        <u/>
        <sz val="10"/>
        <rFont val="Calibri"/>
        <family val="2"/>
        <charset val="204"/>
      </rPr>
      <t>п.3.1.ст.1</t>
    </r>
    <r>
      <rPr>
        <sz val="10"/>
        <rFont val="Calibri"/>
        <family val="2"/>
        <charset val="204"/>
      </rPr>
      <t xml:space="preserve"> санаторно-курортные организации, основным видом деятельности которых является санаторно-курортная деятельность, связанная с проведением лечения, профилактики и оздоровительных мероприятий, и оказывающие услуги по оздоровлению и отдыху детей в возрасте до 18 лет на основании государственных и муниципальных контрактов</t>
    </r>
  </si>
  <si>
    <r>
      <rPr>
        <u/>
        <sz val="10"/>
        <color rgb="FF000000"/>
        <rFont val="Calibri"/>
        <family val="2"/>
        <charset val="204"/>
      </rPr>
      <t xml:space="preserve">п."а" ст.4 </t>
    </r>
    <r>
      <rPr>
        <sz val="10"/>
        <color rgb="FF000000"/>
        <rFont val="Calibri"/>
        <family val="2"/>
        <charset val="204"/>
      </rPr>
      <t xml:space="preserve">бюджетные, автономные и казенные учреждения в отношении имущества, собственником которого является Мурманская область
</t>
    </r>
  </si>
  <si>
    <r>
      <rPr>
        <u/>
        <sz val="10"/>
        <color rgb="FF000000"/>
        <rFont val="Calibri"/>
        <family val="2"/>
        <charset val="204"/>
      </rPr>
      <t xml:space="preserve">п."б" ст.4 </t>
    </r>
    <r>
      <rPr>
        <sz val="10"/>
        <color rgb="FF000000"/>
        <rFont val="Calibri"/>
        <family val="2"/>
        <charset val="204"/>
      </rPr>
      <t xml:space="preserve">бюджетные, автономные и казенные учреждения в отношении имущества, собственником которого являются муниципальные образования Мурманской области
</t>
    </r>
  </si>
  <si>
    <r>
      <rPr>
        <u/>
        <sz val="10"/>
        <color rgb="FF000000"/>
        <rFont val="Calibri"/>
        <family val="2"/>
        <charset val="204"/>
      </rPr>
      <t>п."в" ст.4</t>
    </r>
    <r>
      <rPr>
        <sz val="10"/>
        <color rgb="FF000000"/>
        <rFont val="Calibri"/>
        <family val="2"/>
        <charset val="204"/>
      </rPr>
      <t xml:space="preserve"> религиозные организации в отношении имущества, не используемого ими для осуществления религиозной деятельности
</t>
    </r>
  </si>
  <si>
    <r>
      <rPr>
        <u/>
        <sz val="10"/>
        <color rgb="FF000000"/>
        <rFont val="Calibri"/>
        <family val="2"/>
        <charset val="204"/>
      </rPr>
      <t xml:space="preserve">п."г" ст.4 </t>
    </r>
    <r>
      <rPr>
        <sz val="10"/>
        <color rgb="FF000000"/>
        <rFont val="Calibri"/>
        <family val="2"/>
        <charset val="204"/>
      </rPr>
      <t>организации, производящие сельскохозяйственную продукцию, осуществляющие ее первичную и последующую (промышленную) переработку и реализующие эту продукцию (за исключением рыболовецких артелей (колхозов), при условии, что в общем доходе таких организаций рассчитываемая по итогам отчетных (1 квартал, полугодие, 9 месяцев) и налогового периодов доля дохода от реализации произведенной ими сельскохозяйственной продукции, включая продукцию ее первичной и промышленной переработки, произведенную ими из сельскохозяйственного сырья собственного производства, составляет не менее 70 процентов</t>
    </r>
  </si>
  <si>
    <r>
      <rPr>
        <u/>
        <sz val="10"/>
        <color rgb="FF000000"/>
        <rFont val="Calibri"/>
        <family val="2"/>
        <charset val="204"/>
      </rPr>
      <t>п."д" ст.4</t>
    </r>
    <r>
      <rPr>
        <sz val="10"/>
        <color rgb="FF000000"/>
        <rFont val="Calibri"/>
        <family val="2"/>
        <charset val="204"/>
      </rPr>
      <t xml:space="preserve"> организации, осуществляющие производство продукции мукомольно-крупяной промышленности, производство готовых кормов и их составляющих для животных, содержащихся на фермах, при условии, что доход от указанных видов деятельности составляет не менее 70 процентов общей суммы доходов организации
</t>
    </r>
  </si>
  <si>
    <r>
      <rPr>
        <u/>
        <sz val="10"/>
        <color rgb="FF000000"/>
        <rFont val="Calibri"/>
        <family val="2"/>
        <charset val="204"/>
      </rPr>
      <t>п."е" ст.4</t>
    </r>
    <r>
      <rPr>
        <sz val="10"/>
        <color rgb="FF000000"/>
        <rFont val="Calibri"/>
        <family val="2"/>
        <charset val="204"/>
      </rPr>
      <t xml:space="preserve"> имущество органов законодательной (представительной) и исполнительной власти Мурманской области
</t>
    </r>
  </si>
  <si>
    <r>
      <rPr>
        <u/>
        <sz val="10"/>
        <color rgb="FF000000"/>
        <rFont val="Calibri"/>
        <family val="2"/>
        <charset val="204"/>
      </rPr>
      <t>п."ж" ст.4</t>
    </r>
    <r>
      <rPr>
        <sz val="10"/>
        <color rgb="FF000000"/>
        <rFont val="Calibri"/>
        <family val="2"/>
        <charset val="204"/>
      </rPr>
      <t xml:space="preserve"> имущество органов местного самоуправления Мурманской области
</t>
    </r>
  </si>
  <si>
    <r>
      <rPr>
        <u/>
        <sz val="10"/>
        <color rgb="FF000000"/>
        <rFont val="Calibri"/>
        <family val="2"/>
        <charset val="204"/>
      </rPr>
      <t>п."и" ст.4</t>
    </r>
    <r>
      <rPr>
        <sz val="10"/>
        <color rgb="FF000000"/>
        <rFont val="Calibri"/>
        <family val="2"/>
        <charset val="204"/>
      </rPr>
      <t xml:space="preserve"> организации, входящие в систему обязательного медицинского страхования Мурманской области, в отношении имущества, используемого ими для оказания медицинской помощи населению в рамках Территориальной программы обязательного медицинского страхования.
Перечень данных организаций устанавливается ежегодно Правительством Мурманской области при утверждении Территориальной программы государственных гарантий оказания населению Мурманской области бесплатной медицинской помощи на очередной календарный год
</t>
    </r>
  </si>
  <si>
    <r>
      <rPr>
        <u/>
        <sz val="10"/>
        <color rgb="FF000000"/>
        <rFont val="Calibri"/>
        <family val="2"/>
        <charset val="204"/>
      </rPr>
      <t xml:space="preserve">п."л" ст.4 </t>
    </r>
    <r>
      <rPr>
        <sz val="10"/>
        <color rgb="FF000000"/>
        <rFont val="Calibri"/>
        <family val="2"/>
        <charset val="204"/>
      </rPr>
      <t xml:space="preserve">организации (за исключением перечисленных в подпунктах "а", "б" и "к" настоящей статьи) в отношении находящихся на их балансе объектов культуры и искусства, физической культуры и спорта (дворцов и домов культуры, театров, театров-студий, библиотек, домов и центров народного творчества, дворцов и домов спорта, спортивных комплексов, спортивных комбинатов, ледовых дворцов, плавательных бассейнов, стадионов), имеющих социальную значимость для муниципальных образований.
Положение о данных объектах утверждается Правительством Мурманской области.
Перечень данных объектов утверждается Правительством Мурманской области на основе предложений муниципальных образований, оформленных решениями представительных органов местного самоуправления.
</t>
    </r>
  </si>
  <si>
    <r>
      <rPr>
        <u/>
        <sz val="10"/>
        <color rgb="FF000000"/>
        <rFont val="Calibri"/>
        <family val="2"/>
        <charset val="204"/>
      </rPr>
      <t>ст. 4-1</t>
    </r>
    <r>
      <rPr>
        <sz val="10"/>
        <color rgb="FF000000"/>
        <rFont val="Calibri"/>
        <family val="2"/>
        <charset val="204"/>
      </rPr>
      <t xml:space="preserve"> организации в части имущества, полученного (созданного) за счет технической помощи (содействия), предоставляемой Российской Федерации на безвозмездной основе иностранными государствами в целях проведения утилизации вооружения и военной техники, радиационно-экологических мероприятий по обращению с радиоактивными отходами, отработанным ядерным топливом и другими ядерными материалами, ранее накопленными и (или) образующимися при эксплуатации и выводе из нее объектов мирного и военного использования атомной энергии, а также для обеспечения ликвидации разливов нефти, нефтепродуктов, по проектам и программам, которые зарегистрированы в установленном порядке.
</t>
    </r>
  </si>
  <si>
    <r>
      <rPr>
        <u/>
        <sz val="10"/>
        <color rgb="FF000000"/>
        <rFont val="Calibri"/>
        <family val="2"/>
        <charset val="204"/>
      </rPr>
      <t xml:space="preserve">пп.1 п.1 ст.1 </t>
    </r>
    <r>
      <rPr>
        <sz val="10"/>
        <color rgb="FF000000"/>
        <rFont val="Calibri"/>
        <family val="2"/>
        <charset val="204"/>
      </rPr>
      <t>раздел А "Сельское хозяйство, охота и лесное хозяйство" (виды экономической деятельности, установленные классами 01 и 02)</t>
    </r>
  </si>
  <si>
    <r>
      <rPr>
        <u/>
        <sz val="10"/>
        <color rgb="FF000000"/>
        <rFont val="Calibri"/>
        <family val="2"/>
        <charset val="204"/>
      </rPr>
      <t>пп.2 п.1 ст.1</t>
    </r>
    <r>
      <rPr>
        <sz val="10"/>
        <color rgb="FF000000"/>
        <rFont val="Calibri"/>
        <family val="2"/>
        <charset val="204"/>
      </rPr>
      <t xml:space="preserve"> раздел В "Рыболовство, рыбоводство" (виды экономической деятельности, установленные классом 05)</t>
    </r>
  </si>
  <si>
    <r>
      <rPr>
        <u/>
        <sz val="10"/>
        <color rgb="FF000000"/>
        <rFont val="Calibri"/>
        <family val="2"/>
        <charset val="204"/>
      </rPr>
      <t>пп.3 п.1 ст.1</t>
    </r>
    <r>
      <rPr>
        <sz val="10"/>
        <color rgb="FF000000"/>
        <rFont val="Calibri"/>
        <family val="2"/>
        <charset val="204"/>
      </rPr>
      <t xml:space="preserve"> раздел D "Обрабатывающие производства" (виды экономической деятельности, установленные классом 15)</t>
    </r>
  </si>
  <si>
    <r>
      <rPr>
        <u/>
        <sz val="10"/>
        <color rgb="FF000000"/>
        <rFont val="Calibri"/>
        <family val="2"/>
        <charset val="204"/>
      </rPr>
      <t xml:space="preserve">пп.4 п.1 ст.1 </t>
    </r>
    <r>
      <rPr>
        <sz val="10"/>
        <color rgb="FF000000"/>
        <rFont val="Calibri"/>
        <family val="2"/>
        <charset val="204"/>
      </rPr>
      <t>раздел М "Образование" (виды экономической деятельности, установленные классом 80)</t>
    </r>
  </si>
  <si>
    <r>
      <rPr>
        <u/>
        <sz val="10"/>
        <color rgb="FF000000"/>
        <rFont val="Calibri"/>
        <family val="2"/>
        <charset val="204"/>
      </rPr>
      <t>пп.5 п.1 ст.1</t>
    </r>
    <r>
      <rPr>
        <sz val="10"/>
        <color rgb="FF000000"/>
        <rFont val="Calibri"/>
        <family val="2"/>
        <charset val="204"/>
      </rPr>
      <t xml:space="preserve"> раздел N "Здравоохранение и предоставление социальных услуг" (виды экономической деятельности, установленные классом 85)</t>
    </r>
  </si>
  <si>
    <r>
      <rPr>
        <u/>
        <sz val="10"/>
        <color rgb="FF000000"/>
        <rFont val="Calibri"/>
        <family val="2"/>
        <charset val="204"/>
      </rPr>
      <t>пп.6 п.1 ст.1</t>
    </r>
    <r>
      <rPr>
        <sz val="10"/>
        <color rgb="FF000000"/>
        <rFont val="Calibri"/>
        <family val="2"/>
        <charset val="204"/>
      </rPr>
      <t xml:space="preserve"> раздел О "Предоставление прочих коммунальных, социальных и персональных услуг" (виды экономической деятельности, установленные классами 90 - 93, за исключением видов экономической деятельности, установленных подклассом 92.7)</t>
    </r>
  </si>
  <si>
    <r>
      <rPr>
        <u/>
        <sz val="10"/>
        <color rgb="FF000000"/>
        <rFont val="Calibri"/>
        <family val="2"/>
        <charset val="204"/>
      </rPr>
      <t xml:space="preserve">п.2 ст.1 </t>
    </r>
    <r>
      <rPr>
        <sz val="10"/>
        <color rgb="FF000000"/>
        <rFont val="Calibri"/>
        <family val="2"/>
        <charset val="204"/>
      </rPr>
      <t>раздел D "Обрабатывающие производства" Общероссийского классификатора видов экономической деятельности (виды экономической деятельности, установленные классами 16 - 37)</t>
    </r>
  </si>
  <si>
    <r>
      <rPr>
        <u/>
        <sz val="10"/>
        <rFont val="Calibri"/>
        <family val="2"/>
        <charset val="204"/>
      </rPr>
      <t>п.5 ст.1</t>
    </r>
    <r>
      <rPr>
        <b/>
        <sz val="10"/>
        <rFont val="Calibri"/>
        <family val="2"/>
        <charset val="204"/>
      </rPr>
      <t xml:space="preserve"> </t>
    </r>
    <r>
      <rPr>
        <sz val="10"/>
        <rFont val="Calibri"/>
        <family val="2"/>
        <charset val="204"/>
      </rPr>
      <t xml:space="preserve">организации, реализующие стратегические, приоритетные инвестиционные проекты Мурманской области, в отношении имущества, увеличение первоначальной стоимости которого в результате достройки, дооборудования, реконструкции, модернизации, технического перевооружения, расширения действующего производства состоялось в период реализации стратегического, приоритетного инвестиционного проекта Мурманской области и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при условии, что общий объем вложений составляет не менее 150 процентов от остаточной стоимости этого же имущества до осуществления указанных выше работ по состоянию на 1-е число налогового периода, в котором заключено соглашение о государственной поддержке инвестиционной деятельности на территории Мурманской области
</t>
    </r>
  </si>
  <si>
    <r>
      <rPr>
        <u/>
        <sz val="10"/>
        <rFont val="Calibri"/>
        <family val="2"/>
        <charset val="204"/>
      </rPr>
      <t>п.6 ст.1</t>
    </r>
    <r>
      <rPr>
        <b/>
        <sz val="10"/>
        <rFont val="Calibri"/>
        <family val="2"/>
        <charset val="204"/>
      </rPr>
      <t xml:space="preserve"> </t>
    </r>
    <r>
      <rPr>
        <sz val="10"/>
        <rFont val="Calibri"/>
        <family val="2"/>
        <charset val="204"/>
      </rPr>
      <t>организации, реализующие стратегические, приоритетные инвестиционные проекты Мурманской области, в отношении имущества, увеличение первоначальной стоимости которого в результате достройки, дооборудования, реконструкции, модернизации, технического перевооружения, расширения действующего производства состоялось в период реализации стратегического, приоритетного инвестиционного проекта Мурманской области и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при условии, что общий объем вложений составляет не менее 100 процентов от остаточной стоимости этого же имущества до осуществления указанных выше работ по состоянию на 1-е число налогового периода, в котором заключено соглашение о государственной поддержке инвестиционной деятельности на территории Мурманской области</t>
    </r>
  </si>
  <si>
    <r>
      <rPr>
        <u/>
        <sz val="10"/>
        <rFont val="Calibri"/>
        <family val="2"/>
        <charset val="204"/>
      </rPr>
      <t>п.7 ст.1</t>
    </r>
    <r>
      <rPr>
        <b/>
        <sz val="10"/>
        <rFont val="Calibri"/>
        <family val="2"/>
        <charset val="204"/>
      </rPr>
      <t xml:space="preserve"> </t>
    </r>
    <r>
      <rPr>
        <sz val="10"/>
        <rFont val="Calibri"/>
        <family val="2"/>
        <charset val="204"/>
      </rPr>
      <t>организации, реализующие стратегические, приоритетные инвестиционные проекты Мурманской области, в отношении имущества, увеличение первоначальной стоимости которого в результате достройки, дооборудования, реконструкции, модернизации, технического перевооружения, расширения действующего производства состоялось в период реализации стратегического, приоритетного инвестиционного проекта Мурманской области и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при условии, что общий объем вложений составляет не менее 50 процентов от остаточной стоимости этого же имущества до осуществления указанных выше работ по состоянию на 1-е число налогового периода, в котором заключено соглашение о государственной поддержке инвестиционной деятельности на территории Мурманской области</t>
    </r>
  </si>
  <si>
    <t>18.</t>
  </si>
  <si>
    <t>22.</t>
  </si>
  <si>
    <r>
      <rPr>
        <u/>
        <sz val="10"/>
        <color rgb="FF000000"/>
        <rFont val="Calibri"/>
        <family val="2"/>
        <charset val="204"/>
      </rPr>
      <t>пп.1 п.1 ст.4-2</t>
    </r>
    <r>
      <rPr>
        <sz val="10"/>
        <color rgb="FF000000"/>
        <rFont val="Calibri"/>
        <family val="2"/>
        <charset val="204"/>
      </rPr>
      <t xml:space="preserve"> организации, реализующие стратегические инвестиционные проекты Мурманской области при условии заключения соглашений о государственной поддержке инвестиционной деятельности на территории Мурманской области, предусматривающих предоставление государственной поддержки инвестиционной деятельности на территории Мурманской области в форме льготы по налогу на имущество организаций, в отношении имущества созданного, приобретенного в собственность в период реализации стратегического инвестиционного проекта Мурманской области, которое учтено обособленно на счете бухгалтерского учета основных средств после заключения соглашения о государственной поддержке инвестиционной деятельности на территории Мурманской области и которое используется в целях реализации стратегического инвестиционного проекта Мурманской области</t>
    </r>
  </si>
  <si>
    <r>
      <rPr>
        <u/>
        <sz val="10"/>
        <color rgb="FF000000"/>
        <rFont val="Calibri"/>
        <family val="2"/>
        <charset val="204"/>
      </rPr>
      <t>пп.2 п.1 ст.4-2</t>
    </r>
    <r>
      <rPr>
        <sz val="10"/>
        <color rgb="FF000000"/>
        <rFont val="Calibri"/>
        <family val="2"/>
        <charset val="204"/>
      </rPr>
      <t xml:space="preserve"> организации, реализующие приоритетные инвестиционные проекты Мурманской области, при условии заключения соглашений о государственной поддержке инвестиционной деятельности на территории Мурманской области, предусматривающих предоставление государственной поддержки инвестиционной деятельности на территории Мурманской области в форме льготы по налогу на имущество организаций, в отношении имущества созданного, приобретенного в собственность в период реализации приоритетного инвестиционного проекта Мурманской области, которое учтено обособленно на счете бухгалтерского учета основных средств после заключения соглашения о государственной поддержке инвестиционной деятельности на территории Мурманской области и которое используется в целях реализации приоритетного инвестиционного проекта Мурманской области</t>
    </r>
  </si>
  <si>
    <t>Количество хозяйствующих субъектов</t>
  </si>
  <si>
    <t>Категории налогоплательщиков,
 в отношении которых предоставлена льгота,
и основания применения льготы</t>
  </si>
  <si>
    <t>в 2 р.</t>
  </si>
  <si>
    <t>в 6,8 р.</t>
  </si>
  <si>
    <t>в 8 р.</t>
  </si>
  <si>
    <t>в 2.4 р.</t>
  </si>
  <si>
    <t>в 3,5 р.</t>
  </si>
  <si>
    <t>Льгота не востребована 
(третий год)</t>
  </si>
  <si>
    <t>Налоговые и неналоговые платежи в консолидированный бюджет Мурманской области превышают объем предоставленных налоговых льгот</t>
  </si>
  <si>
    <t>Законом Мурманской области от 14.11.2014 N 1788-01-ЗМО "О внесении изменений в отдельные законодательные акты Мурманской области" в целях поддержки общественных инициатив по социальной защите и реабилитации инвалидов изменена формулировка льготной категории налогоплательщиков (действует с 01.01.2015)</t>
  </si>
  <si>
    <t>Рост показателей: 
отгружено товаров собственного производства - 104,1 %, увеличение инвестиций в основной капитал на 
38 млн. рублей,
выручка от реализации - 104,1 %, 
валовая прибыль - 
101,2 %</t>
  </si>
  <si>
    <t>Сохранение рыболовецких колхозов, имеющих статус градо- и поселкообразующих, рост среднегодовой численности работников списочного состава на 9,3 %</t>
  </si>
  <si>
    <t>Налоговые и неналоговые платежи в консолидированный бюджет Мурманской области выросли 
на 41,8 % и превысили объем предоставленных налоговых льгот</t>
  </si>
  <si>
    <t>Рост показателей:   отгружено товаров собственного производства - 157,1 %, инвестиции в основной капитал - в 2,6 р., стоимость основных фондов - 108 %, прибыль до налогообложения - 
в 2 р.</t>
  </si>
  <si>
    <t>Рост среднесписочной численности работников - 129,1 %</t>
  </si>
  <si>
    <t>Льгота не востребована 
(второй год)</t>
  </si>
  <si>
    <t>Рост показателей: отгружено товаров собственного  производства - 111,9 %, среднегодовая стоимость основных фондов - 
129,6 %,  выручка от продаж - 110,3 %</t>
  </si>
  <si>
    <t>Рост среднегодовой численности работников - 108,1 %, среднемесячной заработной платы работников -117,3 %</t>
  </si>
  <si>
    <t>Налоговые и неналоговые платежи в консолидированный бюджет Мурманской области выросли 
на 4,5 % и превысили объем предоставленных налоговых льгот</t>
  </si>
  <si>
    <t>из них: налогоплательщиков, предоставивших информацию для проведения оценки</t>
  </si>
  <si>
    <t>Сумма поступлений налоговых и неналоговых платежей в бюджет Мурманской области превысила объем предоставленных налоговых льгот на 8,9 млн.рублей</t>
  </si>
  <si>
    <t>Снижение показателей: отгружено товаров собственного производства - 34 %, стоимость основных фондов - 87 %, выручка от реализации - 31 %</t>
  </si>
  <si>
    <t>Снижение среднегодовой численности работников - 75 %, среднемесячной заработной платы работников -93 %</t>
  </si>
  <si>
    <t>Оказание медицинской помощи населению в рамках Территориальной программы обязательного медицинского страхования</t>
  </si>
  <si>
    <t>Рост показателей: выполнено услуг - 101,6%, инвестиционые вложения - в 1,5 р., прибыль до налогообложения - 
107,0 %, фонд заработной платы - 107,8%</t>
  </si>
  <si>
    <r>
      <rPr>
        <u/>
        <sz val="10"/>
        <color rgb="FF000000"/>
        <rFont val="Calibri"/>
        <family val="2"/>
        <charset val="204"/>
      </rPr>
      <t>п."к" ст.4</t>
    </r>
    <r>
      <rPr>
        <sz val="10"/>
        <color rgb="FF000000"/>
        <rFont val="Calibri"/>
        <family val="2"/>
        <charset val="204"/>
      </rPr>
      <t xml:space="preserve"> организации, частично финансируемые из областного или местных бюджетов, в отношении объектов физической культуры и спорта, находящихся в областной или муниципальной собственности, при условии, что выручка от продажи товаров, продукции, работ, услуг в сфере физической культуры и спорта составляет не менее 60 процентов общей выручки от продажи товаров, продукции, работ, услуг организации</t>
    </r>
  </si>
  <si>
    <t>Поддержка развития вариативных форм образования. Количество воспитанников в 2014 году составило 57 чел.</t>
  </si>
  <si>
    <t>Рост показателей: выполнено работ собственными силами - 128,3 %, инвестиционные вложения - в 2,2 р., фонд заработной платы - 112,6%</t>
  </si>
  <si>
    <t>Мероприятия направлены на улучшение экологической обстановки региона. Рост среднемесячной заработной платы работников - 114 %</t>
  </si>
  <si>
    <t>Сокращение суммы поступлений налоговых и неналоговых платежей в бюджет Мурманской области в 19 р.</t>
  </si>
  <si>
    <t>В 2014 году из общего числа лиц, прошедших обучение, 10 % лиц обучены на безвозмездной основе</t>
  </si>
  <si>
    <t>Рост среднемесячной заработной платы работников - 115,1 %</t>
  </si>
  <si>
    <t>Рост показателей: выполнено услуг - 103,8 %, среднегодовая стоимость основных фондов - 101,0 %, выручка - 104,0 %</t>
  </si>
  <si>
    <t>Рост среднемесячной заработной платы работников - 105,5%</t>
  </si>
  <si>
    <t xml:space="preserve">Снижение показателей: выручка от реализации - в 2 р., среднегодовая стоимость основных фондов - 98,5 %, наращивание убытка до налогообложения в 3,5 р. </t>
  </si>
  <si>
    <t>Не достигнуты показатели, установленные государственной программой</t>
  </si>
  <si>
    <t>Закон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 (с изменениями)</t>
  </si>
  <si>
    <t>Закон Мурманской области от 26.11.2003 № 446-01-ЗМО "О налоге на имущество организаций" (с изменениями)</t>
  </si>
  <si>
    <t>Закон Мурманской области от 18.11.2002 № 368-01-ЗМО "О транспортном налоге" (с изменениями)</t>
  </si>
  <si>
    <t>Обеспечение поступлений  в консолидированный бюджет Мурманской области за счет уплаты налоговых и неналоговых платежей от функционирования объектов</t>
  </si>
  <si>
    <t>Оказано услуг по объектам социально-культурной сферы - 
125,3 %</t>
  </si>
  <si>
    <t>Количество лиц, лишенных свободы, привлеченных к труду в  учреждениях составило: в 2013 г. - 50 чел., 
в 2014 г. - 56 чел.</t>
  </si>
  <si>
    <t xml:space="preserve">Снижение поступления налоговых и неналоговых платежей на 16,4 %. 
Показатели расчета бюджетной эффективности в отношении организаций, не осуществлявших свою деятельность на территории Мурманской области до начала реализации  инвестиционных проектов, приобретают положительное значение за расчетный период реализации проекта. </t>
  </si>
  <si>
    <t>Рост показателей: отгружено товаров собственного  производства - 127,7 %, среднегодовая стоимость основных фондов - 
в 3,2 р.,  фонд заработной платы - 120,0 %</t>
  </si>
  <si>
    <t>Рост среднегодовой численности работников - 114,9 %, среднемесячной заработной платы работников -104,6 %</t>
  </si>
  <si>
    <t xml:space="preserve">Показатели расчета бюджетной эффективности в отношении организаций, не осуществлявших свою деятельность на территории Мурманской области до начала реализации  инвестиционных проектов, приобретают положительное значение за расчетный период реализации проекта. </t>
  </si>
  <si>
    <t>Рост среднегодовой численности работников - 150,5 %, среднемесячной заработной платы работников - 101,7 %</t>
  </si>
  <si>
    <t>Приложение № 2</t>
  </si>
  <si>
    <t>Рост показателей: отгружено товаров собственного  производства - в 5,3 р., среднегодовая стоимость основных фондов - 
100,7 %,  фонд заработной платы -
141,9 %</t>
  </si>
  <si>
    <t>Рост показателей: доходы - 4,5 %, среднегодовая стоимость основных фондов - 117,2 %, фонд оплаты труда - 110,1 %</t>
  </si>
  <si>
    <t>Рост среднемесячной заработной платы работников - 109,9 %</t>
  </si>
  <si>
    <t xml:space="preserve">Рост налоговых и неналоговых платежей - 109,1 % </t>
  </si>
  <si>
    <t>в 1,9 р.</t>
  </si>
  <si>
    <t xml:space="preserve">Рост налоговых и неналоговых платежей - 116,9 % </t>
  </si>
  <si>
    <t>Рост показателей: доходы - 113,1 %, инвестиции в основной капитал - 
129,6 %</t>
  </si>
  <si>
    <t>Рост среднесписочной численности работающих - 102 %, среднемесячной заработной платы работников - 132,2 %</t>
  </si>
  <si>
    <t xml:space="preserve">Сокращение поступлений налоговых и неналоговых платежей - 95,9 % </t>
  </si>
  <si>
    <t>Рост показателей: среднегодовая стоимость основных средств - 
139,5 %, фонд заработной платы - 105,9 %</t>
  </si>
  <si>
    <t>Увеличение среднемесячной заработной платы работников - 114,9 %</t>
  </si>
  <si>
    <t>в 3,6 р.</t>
  </si>
  <si>
    <t xml:space="preserve">Рост налоговых и неналоговых платежей - 103,6 % , что ниже темпа инфляции за рассматриваемый период </t>
  </si>
  <si>
    <t>Рост показателей: доходы - 104,5 %, инвестиции в основной капитал - 
114,5 %</t>
  </si>
  <si>
    <t>Рост среднесписочной численности работающих - 103,8 %, среднемесячной заработной платы работников - 109,0 %</t>
  </si>
  <si>
    <t xml:space="preserve">Рост налоговых и неналоговых платежей - 102,2 % , что ниже темпа инфляции за рассматриваемый период </t>
  </si>
  <si>
    <t>Рост показателей: доходы - 102,3 %, инвестиции в основной капитал -
116,7 %</t>
  </si>
  <si>
    <t>Увеличение среднемесячной заработной платы работников - 126,2 %</t>
  </si>
</sst>
</file>

<file path=xl/styles.xml><?xml version="1.0" encoding="utf-8"?>
<styleSheet xmlns="http://schemas.openxmlformats.org/spreadsheetml/2006/main">
  <numFmts count="2">
    <numFmt numFmtId="164" formatCode="#,##0.0"/>
    <numFmt numFmtId="165" formatCode="_-* #,##0.00_р_._-;\-* #,##0.00_р_._-;_-* \-??_р_._-;_-@_-"/>
  </numFmts>
  <fonts count="17">
    <font>
      <sz val="11"/>
      <color rgb="FF000000"/>
      <name val="Calibri"/>
      <family val="2"/>
      <charset val="204"/>
    </font>
    <font>
      <sz val="12"/>
      <name val="Calibri"/>
      <family val="2"/>
      <charset val="204"/>
    </font>
    <font>
      <sz val="11"/>
      <name val="Calibri"/>
      <family val="2"/>
      <charset val="204"/>
    </font>
    <font>
      <b/>
      <sz val="11"/>
      <color rgb="FF000000"/>
      <name val="Calibri"/>
      <family val="2"/>
      <charset val="204"/>
    </font>
    <font>
      <b/>
      <sz val="10"/>
      <color rgb="FF000000"/>
      <name val="Calibri"/>
      <family val="2"/>
      <charset val="204"/>
    </font>
    <font>
      <sz val="9"/>
      <color rgb="FF000000"/>
      <name val="Calibri"/>
      <family val="2"/>
      <charset val="204"/>
    </font>
    <font>
      <sz val="10"/>
      <color rgb="FF000000"/>
      <name val="Calibri"/>
      <family val="2"/>
      <charset val="204"/>
    </font>
    <font>
      <sz val="9"/>
      <name val="Calibri"/>
      <family val="2"/>
      <charset val="204"/>
    </font>
    <font>
      <sz val="10"/>
      <name val="Calibri"/>
      <family val="2"/>
      <charset val="204"/>
    </font>
    <font>
      <sz val="8"/>
      <name val="Calibri"/>
      <family val="2"/>
      <charset val="204"/>
    </font>
    <font>
      <sz val="8"/>
      <color rgb="FF000000"/>
      <name val="Calibri"/>
      <family val="2"/>
      <charset val="204"/>
    </font>
    <font>
      <b/>
      <u/>
      <sz val="10"/>
      <color rgb="FF000000"/>
      <name val="Calibri"/>
      <family val="2"/>
      <charset val="204"/>
    </font>
    <font>
      <u/>
      <sz val="10"/>
      <name val="Calibri"/>
      <family val="2"/>
      <charset val="204"/>
    </font>
    <font>
      <b/>
      <sz val="10"/>
      <name val="Calibri"/>
      <family val="2"/>
      <charset val="204"/>
    </font>
    <font>
      <sz val="11"/>
      <color rgb="FF000000"/>
      <name val="Calibri"/>
      <family val="2"/>
      <charset val="204"/>
    </font>
    <font>
      <u/>
      <sz val="10"/>
      <color rgb="FF000000"/>
      <name val="Calibri"/>
      <family val="2"/>
      <charset val="204"/>
    </font>
    <font>
      <sz val="11"/>
      <color rgb="FFFF0000"/>
      <name val="Calibri"/>
      <family val="2"/>
      <charset val="204"/>
    </font>
  </fonts>
  <fills count="2">
    <fill>
      <patternFill patternType="none"/>
    </fill>
    <fill>
      <patternFill patternType="gray125"/>
    </fill>
  </fills>
  <borders count="14">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style="hair">
        <color auto="1"/>
      </top>
      <bottom/>
      <diagonal/>
    </border>
    <border>
      <left style="hair">
        <color auto="1"/>
      </left>
      <right style="hair">
        <color auto="1"/>
      </right>
      <top/>
      <bottom/>
      <diagonal/>
    </border>
    <border>
      <left/>
      <right style="hair">
        <color auto="1"/>
      </right>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s>
  <cellStyleXfs count="3">
    <xf numFmtId="0" fontId="0" fillId="0" borderId="0"/>
    <xf numFmtId="165" fontId="14" fillId="0" borderId="0"/>
    <xf numFmtId="0" fontId="1" fillId="0" borderId="0"/>
  </cellStyleXfs>
  <cellXfs count="138">
    <xf numFmtId="0" fontId="0" fillId="0" borderId="0" xfId="0"/>
    <xf numFmtId="0" fontId="2" fillId="0" borderId="0" xfId="0" applyFont="1" applyAlignment="1">
      <alignment vertical="center"/>
    </xf>
    <xf numFmtId="3" fontId="2" fillId="0" borderId="0" xfId="0" applyNumberFormat="1" applyFont="1" applyAlignment="1">
      <alignment vertical="center"/>
    </xf>
    <xf numFmtId="0" fontId="0" fillId="0" borderId="0" xfId="0" applyFont="1"/>
    <xf numFmtId="0" fontId="0" fillId="0" borderId="0" xfId="0" applyFont="1" applyAlignment="1">
      <alignment vertical="center" wrapText="1"/>
    </xf>
    <xf numFmtId="164" fontId="0" fillId="0" borderId="0" xfId="0" applyNumberFormat="1" applyFont="1"/>
    <xf numFmtId="164" fontId="0" fillId="0" borderId="0" xfId="0" applyNumberFormat="1" applyFont="1" applyAlignment="1">
      <alignment wrapText="1"/>
    </xf>
    <xf numFmtId="0" fontId="0" fillId="0" borderId="0" xfId="0" applyFont="1" applyAlignment="1">
      <alignment wrapText="1"/>
    </xf>
    <xf numFmtId="0" fontId="0" fillId="0" borderId="0" xfId="0" applyFont="1" applyAlignment="1">
      <alignment horizontal="center" vertical="center"/>
    </xf>
    <xf numFmtId="0" fontId="10" fillId="0" borderId="0" xfId="0" applyFont="1" applyAlignment="1">
      <alignment horizontal="center" vertical="center"/>
    </xf>
    <xf numFmtId="0" fontId="10" fillId="0" borderId="1" xfId="0" applyFont="1" applyBorder="1" applyAlignment="1">
      <alignment horizontal="center"/>
    </xf>
    <xf numFmtId="0" fontId="9" fillId="0" borderId="2" xfId="0" applyFont="1" applyBorder="1" applyAlignment="1">
      <alignment horizontal="center" vertical="center" wrapText="1"/>
    </xf>
    <xf numFmtId="0" fontId="9" fillId="0" borderId="1" xfId="0" applyFont="1" applyBorder="1" applyAlignment="1">
      <alignment horizontal="center" vertical="center"/>
    </xf>
    <xf numFmtId="3" fontId="9" fillId="0" borderId="1" xfId="0" applyNumberFormat="1" applyFont="1" applyBorder="1" applyAlignment="1">
      <alignment horizontal="center" vertical="center"/>
    </xf>
    <xf numFmtId="3" fontId="10" fillId="0" borderId="1" xfId="0" applyNumberFormat="1" applyFont="1" applyBorder="1" applyAlignment="1">
      <alignment horizontal="center"/>
    </xf>
    <xf numFmtId="3" fontId="10" fillId="0" borderId="1" xfId="0" applyNumberFormat="1" applyFont="1" applyBorder="1" applyAlignment="1">
      <alignment horizontal="center" wrapText="1"/>
    </xf>
    <xf numFmtId="0" fontId="10" fillId="0" borderId="1" xfId="0" applyFont="1" applyBorder="1" applyAlignment="1">
      <alignment horizontal="center" wrapText="1"/>
    </xf>
    <xf numFmtId="0" fontId="10" fillId="0" borderId="0" xfId="0" applyFont="1" applyAlignment="1">
      <alignment horizontal="center"/>
    </xf>
    <xf numFmtId="0" fontId="6" fillId="0" borderId="0" xfId="0" applyFont="1"/>
    <xf numFmtId="3" fontId="6" fillId="0" borderId="0" xfId="0" applyNumberFormat="1" applyFont="1"/>
    <xf numFmtId="0" fontId="6" fillId="0" borderId="1" xfId="0" applyFont="1" applyBorder="1"/>
    <xf numFmtId="0" fontId="13" fillId="0" borderId="0" xfId="0" applyFont="1" applyBorder="1" applyAlignment="1">
      <alignment vertical="center" wrapText="1"/>
    </xf>
    <xf numFmtId="3" fontId="13" fillId="0" borderId="0" xfId="0" applyNumberFormat="1" applyFont="1" applyBorder="1" applyAlignment="1">
      <alignment horizontal="center" vertical="center" shrinkToFit="1"/>
    </xf>
    <xf numFmtId="3" fontId="13" fillId="0" borderId="0" xfId="0" applyNumberFormat="1" applyFont="1" applyBorder="1" applyAlignment="1">
      <alignment horizontal="center" vertical="center"/>
    </xf>
    <xf numFmtId="164" fontId="6" fillId="0" borderId="0" xfId="0" applyNumberFormat="1" applyFont="1" applyBorder="1" applyAlignment="1">
      <alignment horizontal="center" vertical="center"/>
    </xf>
    <xf numFmtId="164" fontId="6" fillId="0" borderId="0" xfId="0" applyNumberFormat="1" applyFont="1" applyBorder="1" applyAlignment="1">
      <alignment horizontal="center" vertical="center" wrapText="1"/>
    </xf>
    <xf numFmtId="0" fontId="6" fillId="0" borderId="0" xfId="0" applyFont="1" applyBorder="1" applyAlignment="1">
      <alignment horizontal="center" vertical="center" wrapText="1"/>
    </xf>
    <xf numFmtId="3" fontId="7"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4" fillId="0" borderId="0" xfId="0" applyFont="1" applyAlignment="1"/>
    <xf numFmtId="0" fontId="7" fillId="0" borderId="1" xfId="0" applyFont="1" applyBorder="1" applyAlignment="1">
      <alignment horizontal="center" vertical="center" wrapText="1"/>
    </xf>
    <xf numFmtId="0" fontId="0" fillId="0" borderId="0" xfId="0" applyAlignment="1">
      <alignment vertical="center" wrapText="1"/>
    </xf>
    <xf numFmtId="0" fontId="16" fillId="0" borderId="0" xfId="0" applyFont="1" applyAlignment="1">
      <alignment vertical="center"/>
    </xf>
    <xf numFmtId="0" fontId="6" fillId="0" borderId="1" xfId="0" applyFont="1" applyFill="1" applyBorder="1" applyAlignment="1">
      <alignment vertical="center" wrapText="1"/>
    </xf>
    <xf numFmtId="0" fontId="8" fillId="0" borderId="1" xfId="0" applyFont="1" applyFill="1" applyBorder="1" applyAlignment="1">
      <alignment horizontal="center" vertical="center"/>
    </xf>
    <xf numFmtId="3" fontId="8"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vertical="center" wrapText="1"/>
    </xf>
    <xf numFmtId="164" fontId="6" fillId="0" borderId="1" xfId="0" applyNumberFormat="1" applyFont="1" applyFill="1" applyBorder="1" applyAlignment="1">
      <alignment horizontal="center" vertical="center" shrinkToFit="1"/>
    </xf>
    <xf numFmtId="49" fontId="8" fillId="0" borderId="1" xfId="0" applyNumberFormat="1" applyFont="1" applyFill="1" applyBorder="1" applyAlignment="1">
      <alignment horizontal="center" vertical="center" wrapText="1"/>
    </xf>
    <xf numFmtId="0" fontId="8" fillId="0" borderId="2" xfId="0" applyFont="1" applyFill="1" applyBorder="1" applyAlignment="1">
      <alignment vertical="center" wrapText="1"/>
    </xf>
    <xf numFmtId="164" fontId="6" fillId="0" borderId="1" xfId="0" applyNumberFormat="1" applyFont="1" applyFill="1" applyBorder="1" applyAlignment="1">
      <alignment horizontal="center" vertical="center" wrapText="1"/>
    </xf>
    <xf numFmtId="0" fontId="6" fillId="0" borderId="0" xfId="0" applyFont="1" applyFill="1"/>
    <xf numFmtId="0" fontId="6" fillId="0" borderId="1" xfId="0" applyFont="1" applyFill="1" applyBorder="1" applyAlignment="1">
      <alignment horizontal="center" vertical="top"/>
    </xf>
    <xf numFmtId="0" fontId="8" fillId="0" borderId="3" xfId="0" applyFont="1" applyFill="1" applyBorder="1" applyAlignment="1">
      <alignment vertical="center" wrapText="1"/>
    </xf>
    <xf numFmtId="0" fontId="8" fillId="0" borderId="4" xfId="0" applyFont="1" applyFill="1" applyBorder="1" applyAlignment="1">
      <alignment horizontal="center" vertical="center"/>
    </xf>
    <xf numFmtId="3" fontId="8" fillId="0" borderId="4" xfId="0" applyNumberFormat="1" applyFont="1" applyFill="1" applyBorder="1" applyAlignment="1">
      <alignment horizontal="center" vertical="center"/>
    </xf>
    <xf numFmtId="0" fontId="13" fillId="0" borderId="3" xfId="0" applyFont="1" applyFill="1" applyBorder="1" applyAlignment="1">
      <alignment vertical="center" wrapText="1"/>
    </xf>
    <xf numFmtId="0" fontId="13"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5" xfId="0" applyFont="1" applyFill="1" applyBorder="1" applyAlignment="1">
      <alignment horizontal="center" vertical="top"/>
    </xf>
    <xf numFmtId="0" fontId="8" fillId="0" borderId="2" xfId="2" applyFont="1" applyFill="1" applyBorder="1" applyAlignment="1">
      <alignment vertical="center" wrapText="1"/>
    </xf>
    <xf numFmtId="0" fontId="6" fillId="0" borderId="0" xfId="0" applyFont="1" applyFill="1" applyAlignment="1"/>
    <xf numFmtId="0" fontId="8" fillId="0" borderId="2" xfId="2" applyFont="1" applyFill="1" applyBorder="1" applyAlignment="1">
      <alignment horizontal="justify" vertical="center"/>
    </xf>
    <xf numFmtId="164" fontId="6" fillId="0" borderId="1" xfId="0" applyNumberFormat="1" applyFont="1" applyFill="1" applyBorder="1" applyAlignment="1">
      <alignment horizontal="center" vertical="center"/>
    </xf>
    <xf numFmtId="3" fontId="6" fillId="0" borderId="0" xfId="0" applyNumberFormat="1" applyFont="1" applyFill="1"/>
    <xf numFmtId="3" fontId="13" fillId="0" borderId="1" xfId="0" applyNumberFormat="1" applyFont="1" applyFill="1" applyBorder="1" applyAlignment="1">
      <alignment horizontal="center" vertical="center" shrinkToFit="1"/>
    </xf>
    <xf numFmtId="164" fontId="4" fillId="0" borderId="5" xfId="0" applyNumberFormat="1" applyFont="1" applyFill="1" applyBorder="1" applyAlignment="1">
      <alignment horizontal="center" vertical="center"/>
    </xf>
    <xf numFmtId="164" fontId="6" fillId="0" borderId="5" xfId="0" applyNumberFormat="1" applyFont="1" applyFill="1" applyBorder="1" applyAlignment="1">
      <alignment horizontal="center" vertical="center"/>
    </xf>
    <xf numFmtId="164" fontId="6" fillId="0" borderId="5"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165" fontId="6" fillId="0" borderId="5" xfId="1" applyFont="1" applyFill="1" applyBorder="1" applyAlignment="1" applyProtection="1">
      <alignment horizontal="center" vertical="top"/>
    </xf>
    <xf numFmtId="165" fontId="6" fillId="0" borderId="0" xfId="1" applyFont="1" applyFill="1" applyBorder="1" applyAlignment="1" applyProtection="1"/>
    <xf numFmtId="0" fontId="6" fillId="0" borderId="1" xfId="0" applyFont="1" applyFill="1" applyBorder="1" applyAlignment="1">
      <alignment horizontal="center" vertical="center"/>
    </xf>
    <xf numFmtId="0" fontId="6" fillId="0" borderId="7" xfId="0" applyFont="1" applyFill="1" applyBorder="1" applyAlignment="1">
      <alignment horizontal="center" vertical="top"/>
    </xf>
    <xf numFmtId="164" fontId="6" fillId="0" borderId="4" xfId="0" applyNumberFormat="1" applyFont="1" applyFill="1" applyBorder="1" applyAlignment="1">
      <alignment horizontal="center" vertical="center"/>
    </xf>
    <xf numFmtId="164" fontId="6" fillId="0"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164" fontId="6" fillId="0" borderId="4" xfId="0" applyNumberFormat="1" applyFont="1" applyFill="1" applyBorder="1" applyAlignment="1">
      <alignment horizontal="center" vertical="center" shrinkToFit="1"/>
    </xf>
    <xf numFmtId="164" fontId="8" fillId="0" borderId="4"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12" fillId="0" borderId="1" xfId="0" applyFont="1" applyFill="1" applyBorder="1" applyAlignment="1">
      <alignment horizontal="center" vertical="center"/>
    </xf>
    <xf numFmtId="3" fontId="12" fillId="0" borderId="1" xfId="0" applyNumberFormat="1" applyFont="1" applyFill="1" applyBorder="1" applyAlignment="1">
      <alignment horizontal="center" vertical="center"/>
    </xf>
    <xf numFmtId="164" fontId="11" fillId="0" borderId="1" xfId="0" applyNumberFormat="1" applyFont="1" applyFill="1" applyBorder="1" applyAlignment="1">
      <alignment horizontal="center" vertical="center"/>
    </xf>
    <xf numFmtId="16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49" fontId="6" fillId="0" borderId="2" xfId="0" applyNumberFormat="1" applyFont="1" applyFill="1" applyBorder="1" applyAlignment="1">
      <alignment vertical="center" wrapText="1"/>
    </xf>
    <xf numFmtId="49" fontId="6" fillId="0" borderId="1" xfId="0" applyNumberFormat="1" applyFont="1" applyFill="1" applyBorder="1" applyAlignment="1">
      <alignment vertical="center" wrapText="1"/>
    </xf>
    <xf numFmtId="0" fontId="6" fillId="0" borderId="1" xfId="0" applyFont="1" applyFill="1" applyBorder="1"/>
    <xf numFmtId="164" fontId="6" fillId="0" borderId="1" xfId="0" applyNumberFormat="1" applyFont="1" applyFill="1" applyBorder="1"/>
    <xf numFmtId="164" fontId="6" fillId="0" borderId="1" xfId="0" applyNumberFormat="1" applyFont="1" applyFill="1" applyBorder="1" applyAlignment="1">
      <alignment wrapText="1"/>
    </xf>
    <xf numFmtId="0" fontId="6" fillId="0" borderId="1" xfId="0" applyFont="1" applyFill="1" applyBorder="1" applyAlignment="1">
      <alignment wrapText="1"/>
    </xf>
    <xf numFmtId="164" fontId="13"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top"/>
    </xf>
    <xf numFmtId="0" fontId="6" fillId="0" borderId="5" xfId="0" applyFont="1" applyFill="1" applyBorder="1" applyAlignment="1">
      <alignment horizontal="center" vertical="top"/>
    </xf>
    <xf numFmtId="0" fontId="6" fillId="0" borderId="9" xfId="0" applyFont="1" applyFill="1" applyBorder="1" applyAlignment="1">
      <alignment horizontal="center" vertical="center" wrapText="1"/>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8" xfId="0" applyFill="1" applyBorder="1" applyAlignment="1">
      <alignment horizontal="center" vertical="center"/>
    </xf>
    <xf numFmtId="0" fontId="6" fillId="0" borderId="1" xfId="0" applyFont="1" applyFill="1" applyBorder="1" applyAlignment="1">
      <alignment horizontal="center" vertical="top"/>
    </xf>
    <xf numFmtId="164" fontId="6"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64" fontId="6" fillId="0" borderId="9"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3" fontId="6" fillId="0" borderId="1" xfId="0" applyNumberFormat="1" applyFont="1" applyFill="1" applyBorder="1" applyAlignment="1">
      <alignment horizontal="center" vertical="center"/>
    </xf>
    <xf numFmtId="0" fontId="0" fillId="0" borderId="0" xfId="0" applyFont="1" applyBorder="1" applyAlignment="1">
      <alignment horizontal="right" wrapText="1"/>
    </xf>
    <xf numFmtId="0" fontId="4" fillId="0" borderId="0" xfId="0" applyFont="1" applyBorder="1" applyAlignment="1">
      <alignment horizontal="right"/>
    </xf>
    <xf numFmtId="0" fontId="3" fillId="0" borderId="0" xfId="0" applyFont="1" applyBorder="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7" fillId="0" borderId="1" xfId="0" applyFont="1" applyBorder="1" applyAlignment="1">
      <alignment horizontal="center" vertical="center" wrapText="1"/>
    </xf>
    <xf numFmtId="3" fontId="7" fillId="0" borderId="1" xfId="2" applyNumberFormat="1" applyFont="1" applyBorder="1" applyAlignment="1">
      <alignment horizontal="center" vertical="center" wrapText="1"/>
    </xf>
    <xf numFmtId="164" fontId="7" fillId="0" borderId="1" xfId="2" applyNumberFormat="1" applyFont="1" applyBorder="1" applyAlignment="1">
      <alignment horizontal="center" vertical="center" wrapText="1"/>
    </xf>
    <xf numFmtId="0" fontId="7" fillId="0" borderId="1" xfId="2" applyFont="1" applyBorder="1" applyAlignment="1">
      <alignment horizontal="center" vertical="center" wrapText="1"/>
    </xf>
    <xf numFmtId="0" fontId="4" fillId="0" borderId="13" xfId="0" applyFont="1" applyBorder="1" applyAlignment="1">
      <alignment vertical="center" wrapText="1"/>
    </xf>
    <xf numFmtId="0" fontId="4" fillId="0" borderId="3" xfId="0" applyFont="1" applyBorder="1" applyAlignment="1">
      <alignment vertical="center" wrapText="1"/>
    </xf>
    <xf numFmtId="0" fontId="4" fillId="0" borderId="2" xfId="0" applyFont="1" applyBorder="1" applyAlignment="1">
      <alignment vertical="center" wrapText="1"/>
    </xf>
    <xf numFmtId="3" fontId="6" fillId="0" borderId="1" xfId="0" applyNumberFormat="1" applyFont="1" applyFill="1" applyBorder="1" applyAlignment="1">
      <alignment horizontal="center" vertical="center" shrinkToFit="1"/>
    </xf>
    <xf numFmtId="0" fontId="4" fillId="0" borderId="13" xfId="0" applyFont="1" applyFill="1" applyBorder="1" applyAlignment="1">
      <alignment vertical="center" wrapText="1"/>
    </xf>
    <xf numFmtId="0" fontId="4" fillId="0" borderId="3" xfId="0" applyFont="1" applyFill="1" applyBorder="1" applyAlignment="1">
      <alignment vertical="center" wrapText="1"/>
    </xf>
    <xf numFmtId="164" fontId="6" fillId="0" borderId="1" xfId="0" applyNumberFormat="1" applyFont="1" applyFill="1" applyBorder="1" applyAlignment="1">
      <alignment horizontal="center" vertical="center" shrinkToFit="1"/>
    </xf>
    <xf numFmtId="165" fontId="4" fillId="0" borderId="13" xfId="1" applyFont="1" applyFill="1" applyBorder="1" applyAlignment="1" applyProtection="1">
      <alignment vertical="center" wrapText="1"/>
    </xf>
    <xf numFmtId="165" fontId="4" fillId="0" borderId="3" xfId="1" applyFont="1" applyFill="1" applyBorder="1" applyAlignment="1" applyProtection="1">
      <alignment vertical="center" wrapText="1"/>
    </xf>
    <xf numFmtId="165" fontId="4" fillId="0" borderId="2" xfId="1" applyFont="1" applyFill="1" applyBorder="1" applyAlignment="1" applyProtection="1">
      <alignment vertical="center" wrapText="1"/>
    </xf>
    <xf numFmtId="3" fontId="6" fillId="0" borderId="4" xfId="0" applyNumberFormat="1" applyFont="1" applyFill="1" applyBorder="1" applyAlignment="1">
      <alignment horizontal="center" vertical="center" wrapText="1"/>
    </xf>
    <xf numFmtId="3" fontId="6" fillId="0" borderId="5"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5" xfId="0" applyFill="1" applyBorder="1" applyAlignment="1">
      <alignment horizontal="center" vertical="center" wrapText="1"/>
    </xf>
    <xf numFmtId="0" fontId="6" fillId="0" borderId="13"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11" fillId="0" borderId="13" xfId="0" applyFont="1" applyFill="1" applyBorder="1" applyAlignment="1">
      <alignment vertical="center" wrapText="1"/>
    </xf>
    <xf numFmtId="0" fontId="11" fillId="0" borderId="3" xfId="0" applyFont="1" applyFill="1" applyBorder="1" applyAlignment="1">
      <alignment vertical="center" wrapText="1"/>
    </xf>
    <xf numFmtId="0" fontId="11" fillId="0" borderId="2" xfId="0" applyFont="1" applyFill="1" applyBorder="1" applyAlignment="1">
      <alignment vertical="center" wrapText="1"/>
    </xf>
    <xf numFmtId="0" fontId="4" fillId="0" borderId="0" xfId="0" applyFont="1" applyAlignment="1">
      <alignment horizontal="right" wrapText="1"/>
    </xf>
  </cellXfs>
  <cellStyles count="3">
    <cellStyle name="TableStyleLight1" xfId="2"/>
    <cellStyle name="Обычный" xfId="0" builtinId="0"/>
    <cellStyle name="Финансовый" xfId="1" builtinId="3"/>
  </cellStyles>
  <dxfs count="0"/>
  <tableStyles count="0" defaultTableStyle="TableStyleMedium9" defaultPivotStyle="PivotStyleLight16"/>
  <colors>
    <mruColors>
      <color rgb="FFFFFFCC"/>
      <color rgb="FFFFFF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127"/>
  <sheetViews>
    <sheetView tabSelected="1" view="pageBreakPreview" zoomScaleNormal="110" zoomScaleSheetLayoutView="100" workbookViewId="0">
      <pane ySplit="6" topLeftCell="A7" activePane="bottomLeft" state="frozen"/>
      <selection pane="bottomLeft" activeCell="B8" sqref="B8:N8"/>
    </sheetView>
  </sheetViews>
  <sheetFormatPr defaultRowHeight="15"/>
  <cols>
    <col min="1" max="1" width="3.28515625" style="3"/>
    <col min="2" max="2" width="61.5703125" style="4" customWidth="1"/>
    <col min="3" max="3" width="7.42578125" style="1" customWidth="1"/>
    <col min="4" max="4" width="7.140625" style="1" customWidth="1"/>
    <col min="5" max="5" width="8" style="2" customWidth="1"/>
    <col min="6" max="6" width="8.42578125" style="2" customWidth="1"/>
    <col min="7" max="7" width="10.140625" style="2" customWidth="1"/>
    <col min="8" max="8" width="10.42578125" style="2" customWidth="1"/>
    <col min="9" max="9" width="8.5703125" style="5" customWidth="1"/>
    <col min="10" max="10" width="8.5703125" style="5"/>
    <col min="11" max="11" width="22.5703125" style="6" customWidth="1"/>
    <col min="12" max="12" width="21.85546875" style="7" customWidth="1"/>
    <col min="13" max="13" width="20.140625" style="7"/>
    <col min="14" max="14" width="13.42578125" style="7" customWidth="1"/>
    <col min="15" max="1025" width="8.7109375" style="3"/>
    <col min="1026" max="16384" width="9.140625" style="3"/>
  </cols>
  <sheetData>
    <row r="1" spans="1:16">
      <c r="M1" s="107" t="s">
        <v>165</v>
      </c>
      <c r="N1" s="107"/>
    </row>
    <row r="2" spans="1:16">
      <c r="A2" s="108"/>
      <c r="B2" s="108"/>
      <c r="C2" s="108"/>
      <c r="D2" s="108"/>
      <c r="E2" s="108"/>
      <c r="F2" s="108"/>
      <c r="G2" s="108"/>
      <c r="H2" s="108"/>
      <c r="I2" s="108"/>
      <c r="J2" s="108"/>
      <c r="K2" s="108"/>
      <c r="L2" s="108"/>
      <c r="M2" s="108"/>
      <c r="N2" s="108"/>
    </row>
    <row r="3" spans="1:16">
      <c r="A3" s="109" t="s">
        <v>77</v>
      </c>
      <c r="B3" s="109"/>
      <c r="C3" s="109"/>
      <c r="D3" s="109"/>
      <c r="E3" s="109"/>
      <c r="F3" s="109"/>
      <c r="G3" s="109"/>
      <c r="H3" s="109"/>
      <c r="I3" s="109"/>
      <c r="J3" s="109"/>
      <c r="K3" s="109"/>
      <c r="L3" s="109"/>
      <c r="M3" s="109"/>
      <c r="N3" s="109"/>
    </row>
    <row r="4" spans="1:16" ht="6.75" customHeight="1"/>
    <row r="5" spans="1:16" s="8" customFormat="1" ht="41.25" customHeight="1">
      <c r="A5" s="110" t="s">
        <v>0</v>
      </c>
      <c r="B5" s="111" t="s">
        <v>119</v>
      </c>
      <c r="C5" s="112" t="s">
        <v>118</v>
      </c>
      <c r="D5" s="112"/>
      <c r="E5" s="113" t="s">
        <v>1</v>
      </c>
      <c r="F5" s="113"/>
      <c r="G5" s="113"/>
      <c r="H5" s="113"/>
      <c r="I5" s="114" t="s">
        <v>2</v>
      </c>
      <c r="J5" s="114"/>
      <c r="K5" s="114"/>
      <c r="L5" s="115" t="s">
        <v>3</v>
      </c>
      <c r="M5" s="115" t="s">
        <v>4</v>
      </c>
      <c r="N5" s="115" t="s">
        <v>5</v>
      </c>
    </row>
    <row r="6" spans="1:16" s="9" customFormat="1" ht="40.5" customHeight="1">
      <c r="A6" s="110"/>
      <c r="B6" s="111"/>
      <c r="C6" s="30" t="s">
        <v>6</v>
      </c>
      <c r="D6" s="30" t="s">
        <v>76</v>
      </c>
      <c r="E6" s="27" t="s">
        <v>6</v>
      </c>
      <c r="F6" s="27" t="s">
        <v>76</v>
      </c>
      <c r="G6" s="27" t="s">
        <v>74</v>
      </c>
      <c r="H6" s="27" t="s">
        <v>88</v>
      </c>
      <c r="I6" s="28" t="s">
        <v>6</v>
      </c>
      <c r="J6" s="28" t="s">
        <v>76</v>
      </c>
      <c r="K6" s="28" t="s">
        <v>7</v>
      </c>
      <c r="L6" s="115"/>
      <c r="M6" s="115"/>
      <c r="N6" s="115"/>
      <c r="P6" s="8"/>
    </row>
    <row r="7" spans="1:16" s="17" customFormat="1" ht="12" customHeight="1">
      <c r="A7" s="10">
        <v>1</v>
      </c>
      <c r="B7" s="11">
        <v>2</v>
      </c>
      <c r="C7" s="12">
        <v>3</v>
      </c>
      <c r="D7" s="12">
        <v>4</v>
      </c>
      <c r="E7" s="13">
        <v>5</v>
      </c>
      <c r="F7" s="13">
        <v>6</v>
      </c>
      <c r="G7" s="13">
        <v>7</v>
      </c>
      <c r="H7" s="13">
        <v>8</v>
      </c>
      <c r="I7" s="14">
        <v>9</v>
      </c>
      <c r="J7" s="14">
        <v>10</v>
      </c>
      <c r="K7" s="15">
        <v>11</v>
      </c>
      <c r="L7" s="16">
        <v>12</v>
      </c>
      <c r="M7" s="16">
        <v>13</v>
      </c>
      <c r="N7" s="16">
        <v>14</v>
      </c>
    </row>
    <row r="8" spans="1:16" s="18" customFormat="1" ht="21" customHeight="1">
      <c r="A8" s="20"/>
      <c r="B8" s="116" t="s">
        <v>154</v>
      </c>
      <c r="C8" s="117"/>
      <c r="D8" s="117"/>
      <c r="E8" s="117"/>
      <c r="F8" s="117"/>
      <c r="G8" s="117"/>
      <c r="H8" s="117"/>
      <c r="I8" s="117"/>
      <c r="J8" s="117"/>
      <c r="K8" s="117"/>
      <c r="L8" s="117"/>
      <c r="M8" s="117"/>
      <c r="N8" s="118"/>
    </row>
    <row r="9" spans="1:16" s="45" customFormat="1" ht="78" customHeight="1">
      <c r="A9" s="100" t="s">
        <v>8</v>
      </c>
      <c r="B9" s="43" t="s">
        <v>78</v>
      </c>
      <c r="C9" s="34">
        <v>8</v>
      </c>
      <c r="D9" s="34">
        <v>2</v>
      </c>
      <c r="E9" s="35">
        <v>222</v>
      </c>
      <c r="F9" s="35">
        <v>14</v>
      </c>
      <c r="G9" s="35">
        <f>F9-E9</f>
        <v>-208</v>
      </c>
      <c r="H9" s="35">
        <f>F9/E9*100</f>
        <v>6.3063063063063058</v>
      </c>
      <c r="I9" s="119">
        <v>45175</v>
      </c>
      <c r="J9" s="119">
        <v>41256</v>
      </c>
      <c r="K9" s="102" t="s">
        <v>126</v>
      </c>
      <c r="L9" s="91" t="s">
        <v>10</v>
      </c>
      <c r="M9" s="91" t="s">
        <v>159</v>
      </c>
      <c r="N9" s="91" t="s">
        <v>11</v>
      </c>
    </row>
    <row r="10" spans="1:16" s="45" customFormat="1" ht="31.5" customHeight="1">
      <c r="A10" s="100"/>
      <c r="B10" s="40" t="s">
        <v>137</v>
      </c>
      <c r="C10" s="34">
        <v>8</v>
      </c>
      <c r="D10" s="34">
        <v>2</v>
      </c>
      <c r="E10" s="35">
        <v>222</v>
      </c>
      <c r="F10" s="35">
        <v>14</v>
      </c>
      <c r="G10" s="35">
        <f>F10-E10</f>
        <v>-208</v>
      </c>
      <c r="H10" s="35">
        <f>F10/E10*100</f>
        <v>6.3063063063063058</v>
      </c>
      <c r="I10" s="119"/>
      <c r="J10" s="119"/>
      <c r="K10" s="102"/>
      <c r="L10" s="91"/>
      <c r="M10" s="91"/>
      <c r="N10" s="91"/>
    </row>
    <row r="11" spans="1:16" s="45" customFormat="1" ht="174" customHeight="1">
      <c r="A11" s="100" t="s">
        <v>13</v>
      </c>
      <c r="B11" s="40" t="s">
        <v>79</v>
      </c>
      <c r="C11" s="34">
        <v>0</v>
      </c>
      <c r="D11" s="34">
        <v>0</v>
      </c>
      <c r="E11" s="35">
        <v>0</v>
      </c>
      <c r="F11" s="35">
        <v>0</v>
      </c>
      <c r="G11" s="35">
        <f>F11-E11</f>
        <v>0</v>
      </c>
      <c r="H11" s="35" t="s">
        <v>14</v>
      </c>
      <c r="I11" s="91" t="s">
        <v>125</v>
      </c>
      <c r="J11" s="91"/>
      <c r="K11" s="91"/>
      <c r="L11" s="91"/>
      <c r="M11" s="91"/>
      <c r="N11" s="91"/>
    </row>
    <row r="12" spans="1:16" s="45" customFormat="1" ht="33.75" customHeight="1">
      <c r="A12" s="100"/>
      <c r="B12" s="40" t="s">
        <v>137</v>
      </c>
      <c r="C12" s="34">
        <v>0</v>
      </c>
      <c r="D12" s="34">
        <v>0</v>
      </c>
      <c r="E12" s="35">
        <v>0</v>
      </c>
      <c r="F12" s="35">
        <v>0</v>
      </c>
      <c r="G12" s="35">
        <f>F12-E12</f>
        <v>0</v>
      </c>
      <c r="H12" s="35" t="s">
        <v>14</v>
      </c>
      <c r="I12" s="91"/>
      <c r="J12" s="91"/>
      <c r="K12" s="91"/>
      <c r="L12" s="91"/>
      <c r="M12" s="91"/>
      <c r="N12" s="91"/>
    </row>
    <row r="13" spans="1:16" s="45" customFormat="1" ht="75.75" customHeight="1">
      <c r="A13" s="46" t="s">
        <v>15</v>
      </c>
      <c r="B13" s="47" t="s">
        <v>80</v>
      </c>
      <c r="C13" s="34">
        <v>2</v>
      </c>
      <c r="D13" s="34">
        <v>0</v>
      </c>
      <c r="E13" s="35">
        <v>0</v>
      </c>
      <c r="F13" s="35">
        <v>0</v>
      </c>
      <c r="G13" s="35">
        <f t="shared" ref="G13:G17" si="0">F13-E13</f>
        <v>0</v>
      </c>
      <c r="H13" s="35" t="s">
        <v>14</v>
      </c>
      <c r="I13" s="91" t="s">
        <v>22</v>
      </c>
      <c r="J13" s="91"/>
      <c r="K13" s="91"/>
      <c r="L13" s="91"/>
      <c r="M13" s="91"/>
      <c r="N13" s="91"/>
    </row>
    <row r="14" spans="1:16" s="45" customFormat="1" ht="34.5" customHeight="1">
      <c r="A14" s="46"/>
      <c r="B14" s="40" t="s">
        <v>137</v>
      </c>
      <c r="C14" s="48">
        <v>2</v>
      </c>
      <c r="D14" s="48">
        <v>0</v>
      </c>
      <c r="E14" s="49">
        <v>0</v>
      </c>
      <c r="F14" s="49">
        <v>0</v>
      </c>
      <c r="G14" s="49">
        <f t="shared" si="0"/>
        <v>0</v>
      </c>
      <c r="H14" s="35" t="s">
        <v>14</v>
      </c>
      <c r="I14" s="91"/>
      <c r="J14" s="91"/>
      <c r="K14" s="91"/>
      <c r="L14" s="91"/>
      <c r="M14" s="91"/>
      <c r="N14" s="91"/>
    </row>
    <row r="15" spans="1:16" s="45" customFormat="1" ht="55.5" customHeight="1">
      <c r="A15" s="100" t="s">
        <v>16</v>
      </c>
      <c r="B15" s="43" t="s">
        <v>81</v>
      </c>
      <c r="C15" s="34">
        <v>1</v>
      </c>
      <c r="D15" s="34">
        <v>0</v>
      </c>
      <c r="E15" s="35">
        <v>0</v>
      </c>
      <c r="F15" s="35">
        <v>0</v>
      </c>
      <c r="G15" s="35">
        <f t="shared" si="0"/>
        <v>0</v>
      </c>
      <c r="H15" s="35" t="s">
        <v>14</v>
      </c>
      <c r="I15" s="91" t="s">
        <v>22</v>
      </c>
      <c r="J15" s="91"/>
      <c r="K15" s="91"/>
      <c r="L15" s="91"/>
      <c r="M15" s="91"/>
      <c r="N15" s="91"/>
    </row>
    <row r="16" spans="1:16" s="45" customFormat="1" ht="30" customHeight="1">
      <c r="A16" s="100"/>
      <c r="B16" s="40" t="s">
        <v>137</v>
      </c>
      <c r="C16" s="48">
        <v>1</v>
      </c>
      <c r="D16" s="48">
        <v>0</v>
      </c>
      <c r="E16" s="49">
        <v>0</v>
      </c>
      <c r="F16" s="49">
        <v>0</v>
      </c>
      <c r="G16" s="49">
        <f t="shared" si="0"/>
        <v>0</v>
      </c>
      <c r="H16" s="49" t="s">
        <v>14</v>
      </c>
      <c r="I16" s="91"/>
      <c r="J16" s="91"/>
      <c r="K16" s="91"/>
      <c r="L16" s="91"/>
      <c r="M16" s="91"/>
      <c r="N16" s="91"/>
    </row>
    <row r="17" spans="1:14" s="45" customFormat="1" ht="57" customHeight="1">
      <c r="A17" s="46" t="s">
        <v>17</v>
      </c>
      <c r="B17" s="47" t="s">
        <v>82</v>
      </c>
      <c r="C17" s="34">
        <v>0</v>
      </c>
      <c r="D17" s="34">
        <v>0</v>
      </c>
      <c r="E17" s="35">
        <v>0</v>
      </c>
      <c r="F17" s="35">
        <v>0</v>
      </c>
      <c r="G17" s="35">
        <f t="shared" si="0"/>
        <v>0</v>
      </c>
      <c r="H17" s="35" t="s">
        <v>14</v>
      </c>
      <c r="I17" s="91" t="s">
        <v>127</v>
      </c>
      <c r="J17" s="91"/>
      <c r="K17" s="91"/>
      <c r="L17" s="91"/>
      <c r="M17" s="91"/>
      <c r="N17" s="91"/>
    </row>
    <row r="18" spans="1:14" s="45" customFormat="1" ht="159.75" customHeight="1">
      <c r="A18" s="92" t="s">
        <v>18</v>
      </c>
      <c r="B18" s="43" t="s">
        <v>83</v>
      </c>
      <c r="C18" s="34" t="s">
        <v>14</v>
      </c>
      <c r="D18" s="34">
        <v>0</v>
      </c>
      <c r="E18" s="35" t="s">
        <v>14</v>
      </c>
      <c r="F18" s="35">
        <v>0</v>
      </c>
      <c r="G18" s="35" t="s">
        <v>14</v>
      </c>
      <c r="H18" s="35" t="s">
        <v>14</v>
      </c>
      <c r="I18" s="94" t="s">
        <v>87</v>
      </c>
      <c r="J18" s="95"/>
      <c r="K18" s="95"/>
      <c r="L18" s="95"/>
      <c r="M18" s="95"/>
      <c r="N18" s="96"/>
    </row>
    <row r="19" spans="1:14" s="45" customFormat="1" ht="26.25" hidden="1" customHeight="1">
      <c r="A19" s="93"/>
      <c r="B19" s="40" t="s">
        <v>12</v>
      </c>
      <c r="C19" s="34" t="s">
        <v>14</v>
      </c>
      <c r="D19" s="34">
        <v>0</v>
      </c>
      <c r="E19" s="35" t="s">
        <v>14</v>
      </c>
      <c r="F19" s="35">
        <v>0</v>
      </c>
      <c r="G19" s="35" t="s">
        <v>14</v>
      </c>
      <c r="H19" s="35" t="s">
        <v>14</v>
      </c>
      <c r="I19" s="97"/>
      <c r="J19" s="98"/>
      <c r="K19" s="98"/>
      <c r="L19" s="98"/>
      <c r="M19" s="98"/>
      <c r="N19" s="99"/>
    </row>
    <row r="20" spans="1:14" s="45" customFormat="1" ht="162" customHeight="1">
      <c r="A20" s="92" t="s">
        <v>19</v>
      </c>
      <c r="B20" s="43" t="s">
        <v>84</v>
      </c>
      <c r="C20" s="34" t="s">
        <v>14</v>
      </c>
      <c r="D20" s="34">
        <v>0</v>
      </c>
      <c r="E20" s="35" t="s">
        <v>14</v>
      </c>
      <c r="F20" s="35">
        <v>0</v>
      </c>
      <c r="G20" s="35" t="s">
        <v>14</v>
      </c>
      <c r="H20" s="35" t="s">
        <v>14</v>
      </c>
      <c r="I20" s="94" t="s">
        <v>87</v>
      </c>
      <c r="J20" s="95"/>
      <c r="K20" s="95"/>
      <c r="L20" s="95"/>
      <c r="M20" s="95"/>
      <c r="N20" s="96"/>
    </row>
    <row r="21" spans="1:14" s="45" customFormat="1" ht="26.25" hidden="1" customHeight="1">
      <c r="A21" s="93"/>
      <c r="B21" s="40" t="s">
        <v>12</v>
      </c>
      <c r="C21" s="34" t="s">
        <v>14</v>
      </c>
      <c r="D21" s="34">
        <v>0</v>
      </c>
      <c r="E21" s="35" t="s">
        <v>14</v>
      </c>
      <c r="F21" s="35">
        <v>0</v>
      </c>
      <c r="G21" s="35" t="s">
        <v>14</v>
      </c>
      <c r="H21" s="35" t="s">
        <v>14</v>
      </c>
      <c r="I21" s="97"/>
      <c r="J21" s="98"/>
      <c r="K21" s="98"/>
      <c r="L21" s="98"/>
      <c r="M21" s="98"/>
      <c r="N21" s="99"/>
    </row>
    <row r="22" spans="1:14" s="45" customFormat="1" ht="148.5" customHeight="1">
      <c r="A22" s="92" t="s">
        <v>20</v>
      </c>
      <c r="B22" s="43" t="s">
        <v>85</v>
      </c>
      <c r="C22" s="34" t="s">
        <v>14</v>
      </c>
      <c r="D22" s="34">
        <v>0</v>
      </c>
      <c r="E22" s="35" t="s">
        <v>14</v>
      </c>
      <c r="F22" s="35">
        <v>0</v>
      </c>
      <c r="G22" s="35" t="s">
        <v>14</v>
      </c>
      <c r="H22" s="35" t="s">
        <v>14</v>
      </c>
      <c r="I22" s="94" t="s">
        <v>87</v>
      </c>
      <c r="J22" s="95"/>
      <c r="K22" s="95"/>
      <c r="L22" s="95"/>
      <c r="M22" s="95"/>
      <c r="N22" s="96"/>
    </row>
    <row r="23" spans="1:14" s="45" customFormat="1" ht="26.25" hidden="1" customHeight="1">
      <c r="A23" s="93"/>
      <c r="B23" s="40" t="s">
        <v>12</v>
      </c>
      <c r="C23" s="34" t="s">
        <v>14</v>
      </c>
      <c r="D23" s="34">
        <v>0</v>
      </c>
      <c r="E23" s="35" t="s">
        <v>14</v>
      </c>
      <c r="F23" s="35">
        <v>0</v>
      </c>
      <c r="G23" s="35" t="s">
        <v>14</v>
      </c>
      <c r="H23" s="35" t="s">
        <v>14</v>
      </c>
      <c r="I23" s="97"/>
      <c r="J23" s="98"/>
      <c r="K23" s="98"/>
      <c r="L23" s="98"/>
      <c r="M23" s="98"/>
      <c r="N23" s="99"/>
    </row>
    <row r="24" spans="1:14" s="45" customFormat="1" ht="149.25" customHeight="1">
      <c r="A24" s="92" t="s">
        <v>26</v>
      </c>
      <c r="B24" s="43" t="s">
        <v>86</v>
      </c>
      <c r="C24" s="34" t="s">
        <v>14</v>
      </c>
      <c r="D24" s="34">
        <v>0</v>
      </c>
      <c r="E24" s="35" t="s">
        <v>14</v>
      </c>
      <c r="F24" s="35">
        <v>0</v>
      </c>
      <c r="G24" s="35" t="s">
        <v>14</v>
      </c>
      <c r="H24" s="35" t="s">
        <v>14</v>
      </c>
      <c r="I24" s="94" t="s">
        <v>87</v>
      </c>
      <c r="J24" s="95"/>
      <c r="K24" s="95"/>
      <c r="L24" s="95"/>
      <c r="M24" s="95"/>
      <c r="N24" s="96"/>
    </row>
    <row r="25" spans="1:14" s="45" customFormat="1" ht="26.25" hidden="1" customHeight="1">
      <c r="A25" s="93"/>
      <c r="B25" s="40" t="s">
        <v>12</v>
      </c>
      <c r="C25" s="34" t="s">
        <v>14</v>
      </c>
      <c r="D25" s="34">
        <v>0</v>
      </c>
      <c r="E25" s="35" t="s">
        <v>14</v>
      </c>
      <c r="F25" s="35">
        <v>0</v>
      </c>
      <c r="G25" s="35" t="s">
        <v>14</v>
      </c>
      <c r="H25" s="35" t="s">
        <v>14</v>
      </c>
      <c r="I25" s="97"/>
      <c r="J25" s="98"/>
      <c r="K25" s="98"/>
      <c r="L25" s="98"/>
      <c r="M25" s="98"/>
      <c r="N25" s="99"/>
    </row>
    <row r="26" spans="1:14" s="45" customFormat="1" ht="67.5" customHeight="1">
      <c r="A26" s="46"/>
      <c r="B26" s="50" t="s">
        <v>21</v>
      </c>
      <c r="C26" s="51">
        <f>C9+C11+C13+C15+C17</f>
        <v>11</v>
      </c>
      <c r="D26" s="51">
        <f>D9+D11+D13+D15+D17</f>
        <v>2</v>
      </c>
      <c r="E26" s="51">
        <f>E9+E11+E13+E15+E17</f>
        <v>222</v>
      </c>
      <c r="F26" s="51">
        <f>F9+F11+F13+F15+F17</f>
        <v>14</v>
      </c>
      <c r="G26" s="52">
        <f>G9+G11+G13+G15+G17</f>
        <v>-208</v>
      </c>
      <c r="H26" s="52">
        <f>F26/E26*100</f>
        <v>6.3063063063063058</v>
      </c>
      <c r="I26" s="53"/>
      <c r="J26" s="53"/>
      <c r="K26" s="53"/>
      <c r="L26" s="54"/>
      <c r="M26" s="54"/>
      <c r="N26" s="55"/>
    </row>
    <row r="27" spans="1:14" s="45" customFormat="1" ht="19.5" customHeight="1">
      <c r="A27" s="56"/>
      <c r="B27" s="120" t="s">
        <v>155</v>
      </c>
      <c r="C27" s="121"/>
      <c r="D27" s="121"/>
      <c r="E27" s="121"/>
      <c r="F27" s="121"/>
      <c r="G27" s="121"/>
      <c r="H27" s="121"/>
      <c r="I27" s="121"/>
      <c r="J27" s="121"/>
      <c r="K27" s="121"/>
      <c r="L27" s="121"/>
      <c r="M27" s="121"/>
      <c r="N27" s="121"/>
    </row>
    <row r="28" spans="1:14" s="45" customFormat="1" ht="192" customHeight="1">
      <c r="A28" s="100" t="s">
        <v>8</v>
      </c>
      <c r="B28" s="57" t="s">
        <v>89</v>
      </c>
      <c r="C28" s="34">
        <v>3</v>
      </c>
      <c r="D28" s="34">
        <v>2</v>
      </c>
      <c r="E28" s="35">
        <v>885</v>
      </c>
      <c r="F28" s="35">
        <v>808</v>
      </c>
      <c r="G28" s="35">
        <f t="shared" ref="G28:G66" si="1">F28-E28</f>
        <v>-77</v>
      </c>
      <c r="H28" s="35">
        <f>F28/E28*100</f>
        <v>91.299435028248581</v>
      </c>
      <c r="I28" s="106">
        <v>9114</v>
      </c>
      <c r="J28" s="106">
        <v>10269</v>
      </c>
      <c r="K28" s="102" t="s">
        <v>126</v>
      </c>
      <c r="L28" s="91" t="s">
        <v>128</v>
      </c>
      <c r="M28" s="91" t="s">
        <v>129</v>
      </c>
      <c r="N28" s="91" t="s">
        <v>11</v>
      </c>
    </row>
    <row r="29" spans="1:14" s="45" customFormat="1" ht="27.75" customHeight="1">
      <c r="A29" s="100"/>
      <c r="B29" s="40" t="s">
        <v>137</v>
      </c>
      <c r="C29" s="34">
        <v>3</v>
      </c>
      <c r="D29" s="34">
        <v>2</v>
      </c>
      <c r="E29" s="35">
        <v>885</v>
      </c>
      <c r="F29" s="35">
        <v>808</v>
      </c>
      <c r="G29" s="35">
        <f t="shared" si="1"/>
        <v>-77</v>
      </c>
      <c r="H29" s="35">
        <f>F29/E29*100</f>
        <v>91.299435028248581</v>
      </c>
      <c r="I29" s="106"/>
      <c r="J29" s="106"/>
      <c r="K29" s="102"/>
      <c r="L29" s="91"/>
      <c r="M29" s="91"/>
      <c r="N29" s="91"/>
    </row>
    <row r="30" spans="1:14" s="45" customFormat="1" ht="113.25" customHeight="1">
      <c r="A30" s="100" t="s">
        <v>13</v>
      </c>
      <c r="B30" s="57" t="s">
        <v>90</v>
      </c>
      <c r="C30" s="34">
        <v>2</v>
      </c>
      <c r="D30" s="34">
        <v>2</v>
      </c>
      <c r="E30" s="35">
        <v>15541</v>
      </c>
      <c r="F30" s="35">
        <v>15722</v>
      </c>
      <c r="G30" s="35">
        <f t="shared" si="1"/>
        <v>181</v>
      </c>
      <c r="H30" s="35">
        <f>F30/E30*100</f>
        <v>101.1646612187118</v>
      </c>
      <c r="I30" s="106">
        <v>24601</v>
      </c>
      <c r="J30" s="106">
        <v>34877</v>
      </c>
      <c r="K30" s="102" t="s">
        <v>130</v>
      </c>
      <c r="L30" s="91" t="s">
        <v>131</v>
      </c>
      <c r="M30" s="91" t="s">
        <v>132</v>
      </c>
      <c r="N30" s="91" t="s">
        <v>11</v>
      </c>
    </row>
    <row r="31" spans="1:14" s="45" customFormat="1" ht="30.75" customHeight="1">
      <c r="A31" s="100"/>
      <c r="B31" s="40" t="s">
        <v>137</v>
      </c>
      <c r="C31" s="34">
        <v>2</v>
      </c>
      <c r="D31" s="34">
        <v>2</v>
      </c>
      <c r="E31" s="35">
        <v>15541</v>
      </c>
      <c r="F31" s="35">
        <v>15722</v>
      </c>
      <c r="G31" s="35">
        <f t="shared" si="1"/>
        <v>181</v>
      </c>
      <c r="H31" s="35">
        <f>F31/E31*100</f>
        <v>101.1646612187118</v>
      </c>
      <c r="I31" s="106"/>
      <c r="J31" s="106"/>
      <c r="K31" s="102"/>
      <c r="L31" s="91"/>
      <c r="M31" s="91"/>
      <c r="N31" s="91"/>
    </row>
    <row r="32" spans="1:14" s="45" customFormat="1" ht="94.5" customHeight="1">
      <c r="A32" s="100" t="s">
        <v>15</v>
      </c>
      <c r="B32" s="57" t="s">
        <v>91</v>
      </c>
      <c r="C32" s="34">
        <v>0</v>
      </c>
      <c r="D32" s="34">
        <v>0</v>
      </c>
      <c r="E32" s="35">
        <v>0</v>
      </c>
      <c r="F32" s="35">
        <v>0</v>
      </c>
      <c r="G32" s="35">
        <f t="shared" si="1"/>
        <v>0</v>
      </c>
      <c r="H32" s="35" t="s">
        <v>14</v>
      </c>
      <c r="I32" s="91" t="s">
        <v>133</v>
      </c>
      <c r="J32" s="91"/>
      <c r="K32" s="91"/>
      <c r="L32" s="91"/>
      <c r="M32" s="91"/>
      <c r="N32" s="91"/>
    </row>
    <row r="33" spans="1:14" s="45" customFormat="1" ht="29.25" customHeight="1">
      <c r="A33" s="100"/>
      <c r="B33" s="40" t="s">
        <v>137</v>
      </c>
      <c r="C33" s="34">
        <v>0</v>
      </c>
      <c r="D33" s="34">
        <v>0</v>
      </c>
      <c r="E33" s="35">
        <v>0</v>
      </c>
      <c r="F33" s="35">
        <v>0</v>
      </c>
      <c r="G33" s="35">
        <f t="shared" si="1"/>
        <v>0</v>
      </c>
      <c r="H33" s="35" t="s">
        <v>14</v>
      </c>
      <c r="I33" s="91"/>
      <c r="J33" s="91"/>
      <c r="K33" s="91"/>
      <c r="L33" s="91"/>
      <c r="M33" s="91"/>
      <c r="N33" s="91"/>
    </row>
    <row r="34" spans="1:14" s="45" customFormat="1" ht="80.25" customHeight="1">
      <c r="A34" s="100" t="s">
        <v>16</v>
      </c>
      <c r="B34" s="57" t="s">
        <v>92</v>
      </c>
      <c r="C34" s="34">
        <v>6</v>
      </c>
      <c r="D34" s="34">
        <v>6</v>
      </c>
      <c r="E34" s="35">
        <v>3028</v>
      </c>
      <c r="F34" s="35">
        <v>2035</v>
      </c>
      <c r="G34" s="35">
        <f t="shared" si="1"/>
        <v>-993</v>
      </c>
      <c r="H34" s="35">
        <f t="shared" ref="H34:H45" si="2">F34/E34*100</f>
        <v>67.206076618229858</v>
      </c>
      <c r="I34" s="36"/>
      <c r="J34" s="36"/>
      <c r="K34" s="37"/>
      <c r="L34" s="38"/>
      <c r="M34" s="38"/>
      <c r="N34" s="91" t="s">
        <v>11</v>
      </c>
    </row>
    <row r="35" spans="1:14" s="58" customFormat="1" ht="116.25" customHeight="1">
      <c r="A35" s="100"/>
      <c r="B35" s="40" t="s">
        <v>137</v>
      </c>
      <c r="C35" s="34">
        <v>5</v>
      </c>
      <c r="D35" s="34">
        <v>4</v>
      </c>
      <c r="E35" s="35">
        <v>1569</v>
      </c>
      <c r="F35" s="35">
        <v>1783</v>
      </c>
      <c r="G35" s="35">
        <f t="shared" si="1"/>
        <v>214</v>
      </c>
      <c r="H35" s="35">
        <f t="shared" si="2"/>
        <v>113.63926067558954</v>
      </c>
      <c r="I35" s="36">
        <v>10524</v>
      </c>
      <c r="J35" s="36">
        <v>12205</v>
      </c>
      <c r="K35" s="37" t="s">
        <v>130</v>
      </c>
      <c r="L35" s="38" t="s">
        <v>134</v>
      </c>
      <c r="M35" s="38" t="s">
        <v>135</v>
      </c>
      <c r="N35" s="91"/>
    </row>
    <row r="36" spans="1:14" s="45" customFormat="1" ht="82.5" customHeight="1">
      <c r="A36" s="100" t="s">
        <v>17</v>
      </c>
      <c r="B36" s="59" t="s">
        <v>93</v>
      </c>
      <c r="C36" s="34">
        <v>1</v>
      </c>
      <c r="D36" s="34">
        <v>1</v>
      </c>
      <c r="E36" s="35">
        <v>148</v>
      </c>
      <c r="F36" s="35">
        <v>149</v>
      </c>
      <c r="G36" s="35">
        <f t="shared" si="1"/>
        <v>1</v>
      </c>
      <c r="H36" s="35">
        <f t="shared" si="2"/>
        <v>100.67567567567568</v>
      </c>
      <c r="I36" s="119">
        <v>2114</v>
      </c>
      <c r="J36" s="119">
        <v>2209.8000000000002</v>
      </c>
      <c r="K36" s="102" t="s">
        <v>136</v>
      </c>
      <c r="L36" s="91" t="s">
        <v>10</v>
      </c>
      <c r="M36" s="103" t="s">
        <v>23</v>
      </c>
      <c r="N36" s="91" t="s">
        <v>11</v>
      </c>
    </row>
    <row r="37" spans="1:14" s="45" customFormat="1" ht="57" customHeight="1">
      <c r="A37" s="100"/>
      <c r="B37" s="40" t="s">
        <v>137</v>
      </c>
      <c r="C37" s="34">
        <v>1</v>
      </c>
      <c r="D37" s="34">
        <v>1</v>
      </c>
      <c r="E37" s="35">
        <v>148</v>
      </c>
      <c r="F37" s="35">
        <v>149</v>
      </c>
      <c r="G37" s="35">
        <f t="shared" si="1"/>
        <v>1</v>
      </c>
      <c r="H37" s="35">
        <f t="shared" si="2"/>
        <v>100.67567567567568</v>
      </c>
      <c r="I37" s="119"/>
      <c r="J37" s="119"/>
      <c r="K37" s="102"/>
      <c r="L37" s="91"/>
      <c r="M37" s="103"/>
      <c r="N37" s="91"/>
    </row>
    <row r="38" spans="1:14" s="45" customFormat="1" ht="208.5" customHeight="1">
      <c r="A38" s="92" t="s">
        <v>18</v>
      </c>
      <c r="B38" s="43" t="s">
        <v>111</v>
      </c>
      <c r="C38" s="34" t="s">
        <v>14</v>
      </c>
      <c r="D38" s="34">
        <v>0</v>
      </c>
      <c r="E38" s="35" t="s">
        <v>14</v>
      </c>
      <c r="F38" s="35">
        <v>0</v>
      </c>
      <c r="G38" s="35" t="s">
        <v>14</v>
      </c>
      <c r="H38" s="35" t="s">
        <v>14</v>
      </c>
      <c r="I38" s="94" t="s">
        <v>87</v>
      </c>
      <c r="J38" s="95"/>
      <c r="K38" s="95"/>
      <c r="L38" s="95"/>
      <c r="M38" s="95"/>
      <c r="N38" s="96"/>
    </row>
    <row r="39" spans="1:14" s="45" customFormat="1" ht="26.25" customHeight="1">
      <c r="A39" s="93"/>
      <c r="B39" s="40" t="s">
        <v>137</v>
      </c>
      <c r="C39" s="34" t="s">
        <v>14</v>
      </c>
      <c r="D39" s="34">
        <v>0</v>
      </c>
      <c r="E39" s="35" t="s">
        <v>14</v>
      </c>
      <c r="F39" s="35">
        <v>0</v>
      </c>
      <c r="G39" s="35" t="s">
        <v>14</v>
      </c>
      <c r="H39" s="35" t="s">
        <v>14</v>
      </c>
      <c r="I39" s="97"/>
      <c r="J39" s="98"/>
      <c r="K39" s="98"/>
      <c r="L39" s="98"/>
      <c r="M39" s="98"/>
      <c r="N39" s="99"/>
    </row>
    <row r="40" spans="1:14" s="45" customFormat="1" ht="208.5" customHeight="1">
      <c r="A40" s="92" t="s">
        <v>19</v>
      </c>
      <c r="B40" s="43" t="s">
        <v>112</v>
      </c>
      <c r="C40" s="34" t="s">
        <v>14</v>
      </c>
      <c r="D40" s="34">
        <v>0</v>
      </c>
      <c r="E40" s="35" t="s">
        <v>14</v>
      </c>
      <c r="F40" s="35">
        <v>0</v>
      </c>
      <c r="G40" s="35" t="s">
        <v>14</v>
      </c>
      <c r="H40" s="35" t="s">
        <v>14</v>
      </c>
      <c r="I40" s="94" t="s">
        <v>87</v>
      </c>
      <c r="J40" s="95"/>
      <c r="K40" s="95"/>
      <c r="L40" s="95"/>
      <c r="M40" s="95"/>
      <c r="N40" s="96"/>
    </row>
    <row r="41" spans="1:14" s="45" customFormat="1" ht="26.25" customHeight="1">
      <c r="A41" s="93"/>
      <c r="B41" s="40" t="s">
        <v>137</v>
      </c>
      <c r="C41" s="34" t="s">
        <v>14</v>
      </c>
      <c r="D41" s="34">
        <v>0</v>
      </c>
      <c r="E41" s="35" t="s">
        <v>14</v>
      </c>
      <c r="F41" s="35">
        <v>0</v>
      </c>
      <c r="G41" s="35" t="s">
        <v>14</v>
      </c>
      <c r="H41" s="35" t="s">
        <v>14</v>
      </c>
      <c r="I41" s="97"/>
      <c r="J41" s="98"/>
      <c r="K41" s="98"/>
      <c r="L41" s="98"/>
      <c r="M41" s="98"/>
      <c r="N41" s="99"/>
    </row>
    <row r="42" spans="1:14" s="45" customFormat="1" ht="208.5" customHeight="1">
      <c r="A42" s="92" t="s">
        <v>20</v>
      </c>
      <c r="B42" s="43" t="s">
        <v>113</v>
      </c>
      <c r="C42" s="34" t="s">
        <v>14</v>
      </c>
      <c r="D42" s="34">
        <v>0</v>
      </c>
      <c r="E42" s="35" t="s">
        <v>14</v>
      </c>
      <c r="F42" s="35">
        <v>0</v>
      </c>
      <c r="G42" s="35" t="s">
        <v>14</v>
      </c>
      <c r="H42" s="35" t="s">
        <v>14</v>
      </c>
      <c r="I42" s="94" t="s">
        <v>87</v>
      </c>
      <c r="J42" s="95"/>
      <c r="K42" s="95"/>
      <c r="L42" s="95"/>
      <c r="M42" s="95"/>
      <c r="N42" s="96"/>
    </row>
    <row r="43" spans="1:14" s="45" customFormat="1" ht="26.25" customHeight="1">
      <c r="A43" s="93"/>
      <c r="B43" s="40" t="s">
        <v>137</v>
      </c>
      <c r="C43" s="34" t="s">
        <v>14</v>
      </c>
      <c r="D43" s="34">
        <v>0</v>
      </c>
      <c r="E43" s="35" t="s">
        <v>14</v>
      </c>
      <c r="F43" s="35">
        <v>0</v>
      </c>
      <c r="G43" s="35" t="s">
        <v>14</v>
      </c>
      <c r="H43" s="35" t="s">
        <v>14</v>
      </c>
      <c r="I43" s="97"/>
      <c r="J43" s="98"/>
      <c r="K43" s="98"/>
      <c r="L43" s="98"/>
      <c r="M43" s="98"/>
      <c r="N43" s="99"/>
    </row>
    <row r="44" spans="1:14" s="45" customFormat="1" ht="42.75" customHeight="1">
      <c r="A44" s="46" t="s">
        <v>26</v>
      </c>
      <c r="B44" s="40" t="s">
        <v>94</v>
      </c>
      <c r="C44" s="34">
        <v>172</v>
      </c>
      <c r="D44" s="34">
        <v>178</v>
      </c>
      <c r="E44" s="35">
        <v>495156</v>
      </c>
      <c r="F44" s="35">
        <v>502200</v>
      </c>
      <c r="G44" s="35">
        <f t="shared" si="1"/>
        <v>7044</v>
      </c>
      <c r="H44" s="35">
        <f t="shared" si="2"/>
        <v>101.42258197416571</v>
      </c>
      <c r="I44" s="91" t="s">
        <v>24</v>
      </c>
      <c r="J44" s="91"/>
      <c r="K44" s="91"/>
      <c r="L44" s="91"/>
      <c r="M44" s="91"/>
      <c r="N44" s="38" t="s">
        <v>11</v>
      </c>
    </row>
    <row r="45" spans="1:14" s="45" customFormat="1" ht="40.5" customHeight="1">
      <c r="A45" s="46" t="s">
        <v>27</v>
      </c>
      <c r="B45" s="40" t="s">
        <v>95</v>
      </c>
      <c r="C45" s="34">
        <v>894</v>
      </c>
      <c r="D45" s="34">
        <v>875</v>
      </c>
      <c r="E45" s="35">
        <v>479685</v>
      </c>
      <c r="F45" s="35">
        <v>493763</v>
      </c>
      <c r="G45" s="35">
        <f t="shared" si="1"/>
        <v>14078</v>
      </c>
      <c r="H45" s="35">
        <f t="shared" si="2"/>
        <v>102.93484265716042</v>
      </c>
      <c r="I45" s="91" t="s">
        <v>24</v>
      </c>
      <c r="J45" s="91"/>
      <c r="K45" s="91"/>
      <c r="L45" s="91"/>
      <c r="M45" s="91"/>
      <c r="N45" s="38" t="s">
        <v>11</v>
      </c>
    </row>
    <row r="46" spans="1:14" s="45" customFormat="1" ht="81.75" customHeight="1">
      <c r="A46" s="46" t="s">
        <v>28</v>
      </c>
      <c r="B46" s="40" t="s">
        <v>96</v>
      </c>
      <c r="C46" s="34">
        <v>3</v>
      </c>
      <c r="D46" s="34">
        <v>2</v>
      </c>
      <c r="E46" s="35">
        <v>566</v>
      </c>
      <c r="F46" s="35">
        <v>27</v>
      </c>
      <c r="G46" s="35">
        <f t="shared" si="1"/>
        <v>-539</v>
      </c>
      <c r="H46" s="35" t="s">
        <v>14</v>
      </c>
      <c r="I46" s="101" t="s">
        <v>10</v>
      </c>
      <c r="J46" s="101"/>
      <c r="K46" s="101"/>
      <c r="L46" s="38" t="s">
        <v>10</v>
      </c>
      <c r="M46" s="38" t="s">
        <v>25</v>
      </c>
      <c r="N46" s="38" t="s">
        <v>11</v>
      </c>
    </row>
    <row r="47" spans="1:14" s="45" customFormat="1" ht="141.75" customHeight="1">
      <c r="A47" s="100" t="s">
        <v>29</v>
      </c>
      <c r="B47" s="40" t="s">
        <v>97</v>
      </c>
      <c r="C47" s="34">
        <v>4</v>
      </c>
      <c r="D47" s="34">
        <v>2</v>
      </c>
      <c r="E47" s="35">
        <v>41028</v>
      </c>
      <c r="F47" s="35">
        <v>36451</v>
      </c>
      <c r="G47" s="35">
        <f t="shared" si="1"/>
        <v>-4577</v>
      </c>
      <c r="H47" s="35">
        <f t="shared" ref="H47:H60" si="3">F47/E47*100</f>
        <v>88.844203958272388</v>
      </c>
      <c r="I47" s="101">
        <v>6315.5</v>
      </c>
      <c r="J47" s="101">
        <v>320</v>
      </c>
      <c r="K47" s="102" t="s">
        <v>147</v>
      </c>
      <c r="L47" s="91" t="s">
        <v>152</v>
      </c>
      <c r="M47" s="103" t="s">
        <v>153</v>
      </c>
      <c r="N47" s="91" t="s">
        <v>72</v>
      </c>
    </row>
    <row r="48" spans="1:14" s="45" customFormat="1" ht="26.25" customHeight="1">
      <c r="A48" s="100"/>
      <c r="B48" s="40" t="s">
        <v>137</v>
      </c>
      <c r="C48" s="34">
        <v>4</v>
      </c>
      <c r="D48" s="34">
        <v>2</v>
      </c>
      <c r="E48" s="35">
        <v>41028</v>
      </c>
      <c r="F48" s="35">
        <v>36451</v>
      </c>
      <c r="G48" s="35">
        <f t="shared" si="1"/>
        <v>-4577</v>
      </c>
      <c r="H48" s="35">
        <f t="shared" si="3"/>
        <v>88.844203958272388</v>
      </c>
      <c r="I48" s="101"/>
      <c r="J48" s="101"/>
      <c r="K48" s="102"/>
      <c r="L48" s="91"/>
      <c r="M48" s="103"/>
      <c r="N48" s="91"/>
    </row>
    <row r="49" spans="1:15" s="45" customFormat="1" ht="68.25" customHeight="1">
      <c r="A49" s="100" t="s">
        <v>30</v>
      </c>
      <c r="B49" s="40" t="s">
        <v>98</v>
      </c>
      <c r="C49" s="34">
        <v>1</v>
      </c>
      <c r="D49" s="34">
        <v>1</v>
      </c>
      <c r="E49" s="35">
        <v>2697</v>
      </c>
      <c r="F49" s="35">
        <v>2359</v>
      </c>
      <c r="G49" s="35">
        <f t="shared" si="1"/>
        <v>-338</v>
      </c>
      <c r="H49" s="35">
        <f t="shared" si="3"/>
        <v>87.467556544308493</v>
      </c>
      <c r="I49" s="104" t="s">
        <v>138</v>
      </c>
      <c r="J49" s="95"/>
      <c r="K49" s="96"/>
      <c r="L49" s="91" t="s">
        <v>139</v>
      </c>
      <c r="M49" s="91" t="s">
        <v>140</v>
      </c>
      <c r="N49" s="91" t="s">
        <v>72</v>
      </c>
    </row>
    <row r="50" spans="1:15" s="45" customFormat="1" ht="28.5" customHeight="1">
      <c r="A50" s="100"/>
      <c r="B50" s="40" t="s">
        <v>137</v>
      </c>
      <c r="C50" s="34">
        <v>1</v>
      </c>
      <c r="D50" s="34">
        <v>1</v>
      </c>
      <c r="E50" s="35">
        <v>2697</v>
      </c>
      <c r="F50" s="35">
        <v>2359</v>
      </c>
      <c r="G50" s="35">
        <f t="shared" si="1"/>
        <v>-338</v>
      </c>
      <c r="H50" s="35">
        <f t="shared" si="3"/>
        <v>87.467556544308493</v>
      </c>
      <c r="I50" s="97"/>
      <c r="J50" s="98"/>
      <c r="K50" s="99"/>
      <c r="L50" s="91"/>
      <c r="M50" s="91"/>
      <c r="N50" s="91"/>
    </row>
    <row r="51" spans="1:15" s="45" customFormat="1" ht="41.25" customHeight="1">
      <c r="A51" s="46" t="s">
        <v>31</v>
      </c>
      <c r="B51" s="40" t="s">
        <v>99</v>
      </c>
      <c r="C51" s="34">
        <v>36</v>
      </c>
      <c r="D51" s="34">
        <v>34</v>
      </c>
      <c r="E51" s="35">
        <v>3196</v>
      </c>
      <c r="F51" s="35">
        <v>1525</v>
      </c>
      <c r="G51" s="35">
        <f t="shared" si="1"/>
        <v>-1671</v>
      </c>
      <c r="H51" s="35">
        <f t="shared" si="3"/>
        <v>47.715894868585735</v>
      </c>
      <c r="I51" s="105" t="s">
        <v>73</v>
      </c>
      <c r="J51" s="105"/>
      <c r="K51" s="105"/>
      <c r="L51" s="105"/>
      <c r="M51" s="105"/>
      <c r="N51" s="38" t="s">
        <v>11</v>
      </c>
    </row>
    <row r="52" spans="1:15" s="45" customFormat="1" ht="45" customHeight="1">
      <c r="A52" s="46" t="s">
        <v>33</v>
      </c>
      <c r="B52" s="40" t="s">
        <v>100</v>
      </c>
      <c r="C52" s="34">
        <v>63</v>
      </c>
      <c r="D52" s="34">
        <v>60</v>
      </c>
      <c r="E52" s="35">
        <v>48514</v>
      </c>
      <c r="F52" s="35">
        <v>15468</v>
      </c>
      <c r="G52" s="35">
        <f t="shared" si="1"/>
        <v>-33046</v>
      </c>
      <c r="H52" s="35">
        <f t="shared" si="3"/>
        <v>31.883579997526489</v>
      </c>
      <c r="I52" s="105" t="s">
        <v>73</v>
      </c>
      <c r="J52" s="105"/>
      <c r="K52" s="105"/>
      <c r="L52" s="105"/>
      <c r="M52" s="105"/>
      <c r="N52" s="38" t="s">
        <v>11</v>
      </c>
    </row>
    <row r="53" spans="1:15" s="45" customFormat="1" ht="138.75" customHeight="1">
      <c r="A53" s="100" t="s">
        <v>36</v>
      </c>
      <c r="B53" s="40" t="s">
        <v>101</v>
      </c>
      <c r="C53" s="34">
        <v>3</v>
      </c>
      <c r="D53" s="34">
        <v>2</v>
      </c>
      <c r="E53" s="35">
        <v>511</v>
      </c>
      <c r="F53" s="35">
        <v>695</v>
      </c>
      <c r="G53" s="35">
        <f>F53-E53</f>
        <v>184</v>
      </c>
      <c r="H53" s="35">
        <f t="shared" si="3"/>
        <v>136.00782778864971</v>
      </c>
      <c r="I53" s="101">
        <v>15907</v>
      </c>
      <c r="J53" s="101">
        <v>15659.5</v>
      </c>
      <c r="K53" s="102" t="s">
        <v>126</v>
      </c>
      <c r="L53" s="91" t="s">
        <v>10</v>
      </c>
      <c r="M53" s="91" t="s">
        <v>141</v>
      </c>
      <c r="N53" s="91" t="s">
        <v>11</v>
      </c>
    </row>
    <row r="54" spans="1:15" s="45" customFormat="1" ht="29.25" customHeight="1">
      <c r="A54" s="100"/>
      <c r="B54" s="40" t="s">
        <v>137</v>
      </c>
      <c r="C54" s="34">
        <v>3</v>
      </c>
      <c r="D54" s="34">
        <v>2</v>
      </c>
      <c r="E54" s="35">
        <v>511</v>
      </c>
      <c r="F54" s="35">
        <v>695</v>
      </c>
      <c r="G54" s="35">
        <f t="shared" si="1"/>
        <v>184</v>
      </c>
      <c r="H54" s="35">
        <f t="shared" si="3"/>
        <v>136.00782778864971</v>
      </c>
      <c r="I54" s="101"/>
      <c r="J54" s="101"/>
      <c r="K54" s="102"/>
      <c r="L54" s="91"/>
      <c r="M54" s="91"/>
      <c r="N54" s="91"/>
    </row>
    <row r="55" spans="1:15" s="45" customFormat="1" ht="81.75" customHeight="1">
      <c r="A55" s="100" t="s">
        <v>37</v>
      </c>
      <c r="B55" s="40" t="s">
        <v>143</v>
      </c>
      <c r="C55" s="34">
        <v>1</v>
      </c>
      <c r="D55" s="34">
        <v>1</v>
      </c>
      <c r="E55" s="35">
        <v>5381</v>
      </c>
      <c r="F55" s="35">
        <v>5995</v>
      </c>
      <c r="G55" s="35">
        <f t="shared" si="1"/>
        <v>614</v>
      </c>
      <c r="H55" s="35">
        <f t="shared" si="3"/>
        <v>111.4105184909868</v>
      </c>
      <c r="I55" s="101">
        <v>11369</v>
      </c>
      <c r="J55" s="101">
        <v>10204</v>
      </c>
      <c r="K55" s="102" t="s">
        <v>126</v>
      </c>
      <c r="L55" s="91" t="s">
        <v>142</v>
      </c>
      <c r="M55" s="91" t="s">
        <v>32</v>
      </c>
      <c r="N55" s="91" t="s">
        <v>11</v>
      </c>
    </row>
    <row r="56" spans="1:15" s="45" customFormat="1" ht="63.75" customHeight="1">
      <c r="A56" s="100"/>
      <c r="B56" s="40" t="s">
        <v>137</v>
      </c>
      <c r="C56" s="34">
        <v>1</v>
      </c>
      <c r="D56" s="34">
        <v>1</v>
      </c>
      <c r="E56" s="35">
        <v>5381</v>
      </c>
      <c r="F56" s="35">
        <v>5995</v>
      </c>
      <c r="G56" s="35">
        <f t="shared" si="1"/>
        <v>614</v>
      </c>
      <c r="H56" s="35">
        <f t="shared" si="3"/>
        <v>111.4105184909868</v>
      </c>
      <c r="I56" s="101"/>
      <c r="J56" s="101"/>
      <c r="K56" s="102"/>
      <c r="L56" s="91"/>
      <c r="M56" s="91"/>
      <c r="N56" s="91"/>
    </row>
    <row r="57" spans="1:15" s="45" customFormat="1" ht="178.5" customHeight="1">
      <c r="A57" s="100" t="s">
        <v>114</v>
      </c>
      <c r="B57" s="33" t="s">
        <v>102</v>
      </c>
      <c r="C57" s="34">
        <v>5</v>
      </c>
      <c r="D57" s="34">
        <v>5</v>
      </c>
      <c r="E57" s="35">
        <v>2217</v>
      </c>
      <c r="F57" s="35">
        <v>2270</v>
      </c>
      <c r="G57" s="35">
        <f t="shared" si="1"/>
        <v>53</v>
      </c>
      <c r="H57" s="35">
        <f t="shared" si="3"/>
        <v>102.39061795218764</v>
      </c>
      <c r="I57" s="36"/>
      <c r="J57" s="36"/>
      <c r="K57" s="37"/>
      <c r="L57" s="38"/>
      <c r="M57" s="38"/>
      <c r="N57" s="91" t="s">
        <v>11</v>
      </c>
    </row>
    <row r="58" spans="1:15" s="45" customFormat="1" ht="155.25" customHeight="1">
      <c r="A58" s="100"/>
      <c r="B58" s="40" t="s">
        <v>137</v>
      </c>
      <c r="C58" s="34">
        <v>4</v>
      </c>
      <c r="D58" s="34">
        <v>3</v>
      </c>
      <c r="E58" s="35">
        <v>1565</v>
      </c>
      <c r="F58" s="35">
        <v>1474</v>
      </c>
      <c r="G58" s="35">
        <f t="shared" si="1"/>
        <v>-91</v>
      </c>
      <c r="H58" s="35">
        <f t="shared" si="3"/>
        <v>94.185303514376997</v>
      </c>
      <c r="I58" s="41">
        <v>1356.2</v>
      </c>
      <c r="J58" s="41">
        <v>1213.2</v>
      </c>
      <c r="K58" s="42" t="s">
        <v>157</v>
      </c>
      <c r="L58" s="38" t="s">
        <v>158</v>
      </c>
      <c r="M58" s="38" t="s">
        <v>35</v>
      </c>
      <c r="N58" s="91"/>
    </row>
    <row r="59" spans="1:15" s="45" customFormat="1" ht="90.75" customHeight="1">
      <c r="A59" s="100" t="s">
        <v>38</v>
      </c>
      <c r="B59" s="40" t="s">
        <v>75</v>
      </c>
      <c r="C59" s="34">
        <v>2</v>
      </c>
      <c r="D59" s="34">
        <v>2</v>
      </c>
      <c r="E59" s="35">
        <v>1850</v>
      </c>
      <c r="F59" s="35">
        <v>1860</v>
      </c>
      <c r="G59" s="35">
        <f t="shared" si="1"/>
        <v>10</v>
      </c>
      <c r="H59" s="35">
        <f t="shared" si="3"/>
        <v>100.54054054054053</v>
      </c>
      <c r="I59" s="122">
        <v>1858</v>
      </c>
      <c r="J59" s="122">
        <v>1970</v>
      </c>
      <c r="K59" s="102" t="s">
        <v>34</v>
      </c>
      <c r="L59" s="91" t="s">
        <v>10</v>
      </c>
      <c r="M59" s="91" t="s">
        <v>144</v>
      </c>
      <c r="N59" s="91" t="s">
        <v>11</v>
      </c>
    </row>
    <row r="60" spans="1:15" s="45" customFormat="1" ht="24.75" customHeight="1">
      <c r="A60" s="100"/>
      <c r="B60" s="40" t="s">
        <v>137</v>
      </c>
      <c r="C60" s="34">
        <v>2</v>
      </c>
      <c r="D60" s="34">
        <v>2</v>
      </c>
      <c r="E60" s="35">
        <v>1850</v>
      </c>
      <c r="F60" s="35">
        <v>1860</v>
      </c>
      <c r="G60" s="35">
        <f t="shared" si="1"/>
        <v>10</v>
      </c>
      <c r="H60" s="35">
        <f t="shared" si="3"/>
        <v>100.54054054054053</v>
      </c>
      <c r="I60" s="122"/>
      <c r="J60" s="122"/>
      <c r="K60" s="102"/>
      <c r="L60" s="91"/>
      <c r="M60" s="91"/>
      <c r="N60" s="91"/>
    </row>
    <row r="61" spans="1:15" s="45" customFormat="1" ht="159.75" customHeight="1">
      <c r="A61" s="100" t="s">
        <v>40</v>
      </c>
      <c r="B61" s="40" t="s">
        <v>103</v>
      </c>
      <c r="C61" s="34">
        <v>3</v>
      </c>
      <c r="D61" s="34">
        <v>3</v>
      </c>
      <c r="E61" s="35">
        <v>66333</v>
      </c>
      <c r="F61" s="35">
        <v>62131</v>
      </c>
      <c r="G61" s="35">
        <f t="shared" si="1"/>
        <v>-4202</v>
      </c>
      <c r="H61" s="35">
        <f>F61/E61*100</f>
        <v>93.665294800476389</v>
      </c>
      <c r="I61" s="122">
        <v>316222</v>
      </c>
      <c r="J61" s="122">
        <v>453956</v>
      </c>
      <c r="K61" s="102" t="s">
        <v>39</v>
      </c>
      <c r="L61" s="91" t="s">
        <v>145</v>
      </c>
      <c r="M61" s="91" t="s">
        <v>146</v>
      </c>
      <c r="N61" s="91" t="s">
        <v>11</v>
      </c>
      <c r="O61" s="61"/>
    </row>
    <row r="62" spans="1:15" s="45" customFormat="1" ht="51" customHeight="1">
      <c r="A62" s="100"/>
      <c r="B62" s="40" t="s">
        <v>137</v>
      </c>
      <c r="C62" s="34">
        <v>3</v>
      </c>
      <c r="D62" s="34">
        <v>3</v>
      </c>
      <c r="E62" s="35">
        <v>66333</v>
      </c>
      <c r="F62" s="35">
        <v>62131</v>
      </c>
      <c r="G62" s="35">
        <f t="shared" si="1"/>
        <v>-4202</v>
      </c>
      <c r="H62" s="35">
        <f>F62/E62*100</f>
        <v>93.665294800476389</v>
      </c>
      <c r="I62" s="122"/>
      <c r="J62" s="122"/>
      <c r="K62" s="102"/>
      <c r="L62" s="91"/>
      <c r="M62" s="91"/>
      <c r="N62" s="91"/>
    </row>
    <row r="63" spans="1:15" s="45" customFormat="1" ht="201" customHeight="1">
      <c r="A63" s="46" t="s">
        <v>41</v>
      </c>
      <c r="B63" s="40" t="s">
        <v>116</v>
      </c>
      <c r="C63" s="34">
        <v>0</v>
      </c>
      <c r="D63" s="34">
        <v>1</v>
      </c>
      <c r="E63" s="35">
        <v>0</v>
      </c>
      <c r="F63" s="35">
        <v>280937</v>
      </c>
      <c r="G63" s="35">
        <f t="shared" si="1"/>
        <v>280937</v>
      </c>
      <c r="H63" s="35" t="s">
        <v>14</v>
      </c>
      <c r="I63" s="126">
        <v>306656</v>
      </c>
      <c r="J63" s="126">
        <v>256382</v>
      </c>
      <c r="K63" s="128" t="s">
        <v>160</v>
      </c>
      <c r="L63" s="128" t="s">
        <v>161</v>
      </c>
      <c r="M63" s="128" t="s">
        <v>162</v>
      </c>
      <c r="N63" s="91" t="s">
        <v>11</v>
      </c>
    </row>
    <row r="64" spans="1:15" s="45" customFormat="1" ht="42.75" customHeight="1">
      <c r="A64" s="46"/>
      <c r="B64" s="40" t="s">
        <v>137</v>
      </c>
      <c r="C64" s="34">
        <v>0</v>
      </c>
      <c r="D64" s="34">
        <v>1</v>
      </c>
      <c r="E64" s="35">
        <v>0</v>
      </c>
      <c r="F64" s="35">
        <v>280937</v>
      </c>
      <c r="G64" s="35">
        <f t="shared" ref="G64" si="4">F64-E64</f>
        <v>280937</v>
      </c>
      <c r="H64" s="35" t="s">
        <v>14</v>
      </c>
      <c r="I64" s="127"/>
      <c r="J64" s="127"/>
      <c r="K64" s="129"/>
      <c r="L64" s="129"/>
      <c r="M64" s="129"/>
      <c r="N64" s="91"/>
    </row>
    <row r="65" spans="1:14" s="45" customFormat="1" ht="180" customHeight="1">
      <c r="A65" s="46" t="s">
        <v>115</v>
      </c>
      <c r="B65" s="40" t="s">
        <v>117</v>
      </c>
      <c r="C65" s="34">
        <v>0</v>
      </c>
      <c r="D65" s="34">
        <v>1</v>
      </c>
      <c r="E65" s="35">
        <v>0</v>
      </c>
      <c r="F65" s="35">
        <v>16932</v>
      </c>
      <c r="G65" s="35">
        <f t="shared" si="1"/>
        <v>16932</v>
      </c>
      <c r="H65" s="35" t="s">
        <v>14</v>
      </c>
      <c r="I65" s="128">
        <v>5990</v>
      </c>
      <c r="J65" s="128">
        <v>13200</v>
      </c>
      <c r="K65" s="128" t="s">
        <v>163</v>
      </c>
      <c r="L65" s="128" t="s">
        <v>166</v>
      </c>
      <c r="M65" s="128" t="s">
        <v>164</v>
      </c>
      <c r="N65" s="91" t="s">
        <v>11</v>
      </c>
    </row>
    <row r="66" spans="1:14" s="45" customFormat="1" ht="27" customHeight="1">
      <c r="A66" s="46"/>
      <c r="B66" s="40" t="s">
        <v>137</v>
      </c>
      <c r="C66" s="34">
        <v>0</v>
      </c>
      <c r="D66" s="34">
        <v>1</v>
      </c>
      <c r="E66" s="35">
        <v>0</v>
      </c>
      <c r="F66" s="35">
        <v>16932</v>
      </c>
      <c r="G66" s="35">
        <f t="shared" si="1"/>
        <v>16932</v>
      </c>
      <c r="H66" s="35" t="s">
        <v>14</v>
      </c>
      <c r="I66" s="130"/>
      <c r="J66" s="130"/>
      <c r="K66" s="129"/>
      <c r="L66" s="129"/>
      <c r="M66" s="129"/>
      <c r="N66" s="91"/>
    </row>
    <row r="67" spans="1:14" s="45" customFormat="1" ht="33" customHeight="1">
      <c r="A67" s="46"/>
      <c r="B67" s="50" t="s">
        <v>42</v>
      </c>
      <c r="C67" s="51">
        <f>C28+C30+C32+C34+C36+C44+C45+C46+C47+C49+C51+C52+C53+C55+C57+C59+C61+C63+C65</f>
        <v>1199</v>
      </c>
      <c r="D67" s="51">
        <f>D28+D30+D32+D34+D36+D44+D45+D46+D47+D49+D51+D52+D53+D55+D57+D59+D61+D63+D65</f>
        <v>1178</v>
      </c>
      <c r="E67" s="62">
        <f>E28+E30+E32+E34+E36+E44+E45+E46+E47+E49+E51+E52+E53+E55+E57+E59+E61+E63+E65</f>
        <v>1166736</v>
      </c>
      <c r="F67" s="62">
        <f>F28+F30+F32+F34+F36+F44+F45+F46+F47+F49+F51+F52+F53+F55+F57+F59+F61+F63+F65</f>
        <v>1441327</v>
      </c>
      <c r="G67" s="52">
        <f>F67-E67</f>
        <v>274591</v>
      </c>
      <c r="H67" s="52">
        <f>F67/E67*100</f>
        <v>123.53497277876058</v>
      </c>
      <c r="I67" s="63"/>
      <c r="J67" s="64"/>
      <c r="K67" s="65"/>
      <c r="L67" s="66"/>
      <c r="M67" s="66"/>
      <c r="N67" s="55"/>
    </row>
    <row r="68" spans="1:14" s="68" customFormat="1" ht="21.75" customHeight="1">
      <c r="A68" s="67"/>
      <c r="B68" s="123" t="s">
        <v>156</v>
      </c>
      <c r="C68" s="124"/>
      <c r="D68" s="124"/>
      <c r="E68" s="124"/>
      <c r="F68" s="124"/>
      <c r="G68" s="124"/>
      <c r="H68" s="124"/>
      <c r="I68" s="124"/>
      <c r="J68" s="124"/>
      <c r="K68" s="124"/>
      <c r="L68" s="124"/>
      <c r="M68" s="124"/>
      <c r="N68" s="125"/>
    </row>
    <row r="69" spans="1:14" s="45" customFormat="1" ht="77.25" customHeight="1">
      <c r="A69" s="46" t="s">
        <v>8</v>
      </c>
      <c r="B69" s="40" t="s">
        <v>43</v>
      </c>
      <c r="C69" s="34" t="s">
        <v>14</v>
      </c>
      <c r="D69" s="34" t="s">
        <v>14</v>
      </c>
      <c r="E69" s="35">
        <v>28</v>
      </c>
      <c r="F69" s="35">
        <v>40</v>
      </c>
      <c r="G69" s="35">
        <f>F69-E69</f>
        <v>12</v>
      </c>
      <c r="H69" s="35">
        <f>F69/E69*100</f>
        <v>142.85714285714286</v>
      </c>
      <c r="I69" s="101" t="s">
        <v>10</v>
      </c>
      <c r="J69" s="101"/>
      <c r="K69" s="101"/>
      <c r="L69" s="38" t="s">
        <v>10</v>
      </c>
      <c r="M69" s="38" t="s">
        <v>44</v>
      </c>
      <c r="N69" s="38" t="s">
        <v>11</v>
      </c>
    </row>
    <row r="70" spans="1:14" s="45" customFormat="1" ht="178.5">
      <c r="A70" s="46" t="s">
        <v>13</v>
      </c>
      <c r="B70" s="40" t="s">
        <v>45</v>
      </c>
      <c r="C70" s="34" t="s">
        <v>14</v>
      </c>
      <c r="D70" s="34" t="s">
        <v>14</v>
      </c>
      <c r="E70" s="35">
        <v>1368</v>
      </c>
      <c r="F70" s="35">
        <v>1049</v>
      </c>
      <c r="G70" s="35">
        <f>F70-E70</f>
        <v>-319</v>
      </c>
      <c r="H70" s="35">
        <f>F70/E70*100</f>
        <v>76.681286549707607</v>
      </c>
      <c r="I70" s="101" t="s">
        <v>10</v>
      </c>
      <c r="J70" s="101"/>
      <c r="K70" s="101"/>
      <c r="L70" s="38" t="s">
        <v>10</v>
      </c>
      <c r="M70" s="38" t="s">
        <v>44</v>
      </c>
      <c r="N70" s="38" t="s">
        <v>11</v>
      </c>
    </row>
    <row r="71" spans="1:14" s="45" customFormat="1" ht="80.25" customHeight="1">
      <c r="A71" s="46" t="s">
        <v>15</v>
      </c>
      <c r="B71" s="40" t="s">
        <v>46</v>
      </c>
      <c r="C71" s="34" t="s">
        <v>14</v>
      </c>
      <c r="D71" s="34" t="s">
        <v>14</v>
      </c>
      <c r="E71" s="35">
        <v>11685</v>
      </c>
      <c r="F71" s="35">
        <v>13612</v>
      </c>
      <c r="G71" s="35">
        <f>F71-E71</f>
        <v>1927</v>
      </c>
      <c r="H71" s="35">
        <f>F71/E71*100</f>
        <v>116.49122807017545</v>
      </c>
      <c r="I71" s="101" t="s">
        <v>10</v>
      </c>
      <c r="J71" s="101"/>
      <c r="K71" s="101"/>
      <c r="L71" s="38" t="s">
        <v>10</v>
      </c>
      <c r="M71" s="38" t="s">
        <v>44</v>
      </c>
      <c r="N71" s="38" t="s">
        <v>11</v>
      </c>
    </row>
    <row r="72" spans="1:14" s="45" customFormat="1" ht="69.75" customHeight="1">
      <c r="A72" s="46" t="s">
        <v>16</v>
      </c>
      <c r="B72" s="40" t="s">
        <v>47</v>
      </c>
      <c r="C72" s="34" t="s">
        <v>14</v>
      </c>
      <c r="D72" s="34" t="s">
        <v>14</v>
      </c>
      <c r="E72" s="35">
        <v>280</v>
      </c>
      <c r="F72" s="35">
        <v>233</v>
      </c>
      <c r="G72" s="35">
        <f>F72-E72</f>
        <v>-47</v>
      </c>
      <c r="H72" s="35">
        <f>F72/E72*100</f>
        <v>83.214285714285722</v>
      </c>
      <c r="I72" s="101" t="s">
        <v>10</v>
      </c>
      <c r="J72" s="101"/>
      <c r="K72" s="101"/>
      <c r="L72" s="38" t="s">
        <v>10</v>
      </c>
      <c r="M72" s="38" t="s">
        <v>44</v>
      </c>
      <c r="N72" s="38" t="s">
        <v>11</v>
      </c>
    </row>
    <row r="73" spans="1:14" s="45" customFormat="1" ht="54.75" customHeight="1">
      <c r="A73" s="100" t="s">
        <v>17</v>
      </c>
      <c r="B73" s="40" t="s">
        <v>48</v>
      </c>
      <c r="C73" s="34">
        <v>102</v>
      </c>
      <c r="D73" s="34">
        <v>103</v>
      </c>
      <c r="E73" s="35">
        <v>748</v>
      </c>
      <c r="F73" s="35">
        <v>773</v>
      </c>
      <c r="G73" s="35">
        <f>F73-E73</f>
        <v>25</v>
      </c>
      <c r="H73" s="35">
        <f>F73/E73*100</f>
        <v>103.34224598930481</v>
      </c>
      <c r="I73" s="69"/>
      <c r="J73" s="69"/>
      <c r="K73" s="69"/>
      <c r="L73" s="69"/>
      <c r="M73" s="69"/>
      <c r="N73" s="91" t="s">
        <v>11</v>
      </c>
    </row>
    <row r="74" spans="1:14" s="45" customFormat="1" ht="17.25" customHeight="1">
      <c r="A74" s="100"/>
      <c r="B74" s="40" t="s">
        <v>50</v>
      </c>
      <c r="C74" s="34">
        <v>84</v>
      </c>
      <c r="D74" s="34">
        <f>36+50</f>
        <v>86</v>
      </c>
      <c r="E74" s="35">
        <v>550</v>
      </c>
      <c r="F74" s="35">
        <v>566</v>
      </c>
      <c r="G74" s="35" t="s">
        <v>14</v>
      </c>
      <c r="H74" s="35" t="s">
        <v>14</v>
      </c>
      <c r="I74" s="131" t="s">
        <v>49</v>
      </c>
      <c r="J74" s="132"/>
      <c r="K74" s="132"/>
      <c r="L74" s="132"/>
      <c r="M74" s="133"/>
      <c r="N74" s="91"/>
    </row>
    <row r="75" spans="1:14" s="45" customFormat="1" ht="16.5" customHeight="1">
      <c r="A75" s="100"/>
      <c r="B75" s="40" t="s">
        <v>51</v>
      </c>
      <c r="C75" s="34">
        <v>18</v>
      </c>
      <c r="D75" s="34">
        <v>17</v>
      </c>
      <c r="E75" s="35">
        <v>198</v>
      </c>
      <c r="F75" s="35">
        <v>197</v>
      </c>
      <c r="G75" s="35" t="s">
        <v>14</v>
      </c>
      <c r="H75" s="35" t="s">
        <v>14</v>
      </c>
      <c r="I75" s="122">
        <v>113751</v>
      </c>
      <c r="J75" s="122">
        <v>123578</v>
      </c>
      <c r="K75" s="102" t="s">
        <v>39</v>
      </c>
      <c r="L75" s="91" t="s">
        <v>10</v>
      </c>
      <c r="M75" s="91" t="s">
        <v>148</v>
      </c>
      <c r="N75" s="91"/>
    </row>
    <row r="76" spans="1:14" s="45" customFormat="1" ht="90.75" customHeight="1">
      <c r="A76" s="100"/>
      <c r="B76" s="40" t="s">
        <v>137</v>
      </c>
      <c r="C76" s="34">
        <v>15</v>
      </c>
      <c r="D76" s="34">
        <v>14</v>
      </c>
      <c r="E76" s="35">
        <v>122</v>
      </c>
      <c r="F76" s="35">
        <v>123</v>
      </c>
      <c r="G76" s="35">
        <f t="shared" ref="G76:G91" si="5">F76-E76</f>
        <v>1</v>
      </c>
      <c r="H76" s="35">
        <f>F76/E76*100</f>
        <v>100.81967213114753</v>
      </c>
      <c r="I76" s="122"/>
      <c r="J76" s="122"/>
      <c r="K76" s="102"/>
      <c r="L76" s="91"/>
      <c r="M76" s="91"/>
      <c r="N76" s="91"/>
    </row>
    <row r="77" spans="1:14" s="45" customFormat="1" ht="72.75" customHeight="1">
      <c r="A77" s="70" t="s">
        <v>18</v>
      </c>
      <c r="B77" s="40" t="s">
        <v>52</v>
      </c>
      <c r="C77" s="34">
        <v>1</v>
      </c>
      <c r="D77" s="34">
        <v>0</v>
      </c>
      <c r="E77" s="35">
        <v>2</v>
      </c>
      <c r="F77" s="35">
        <v>0</v>
      </c>
      <c r="G77" s="35">
        <f t="shared" si="5"/>
        <v>-2</v>
      </c>
      <c r="H77" s="35">
        <f>F77/E77*100</f>
        <v>0</v>
      </c>
      <c r="I77" s="91" t="s">
        <v>22</v>
      </c>
      <c r="J77" s="91"/>
      <c r="K77" s="91"/>
      <c r="L77" s="91"/>
      <c r="M77" s="91"/>
      <c r="N77" s="91"/>
    </row>
    <row r="78" spans="1:14" s="45" customFormat="1" ht="28.5" customHeight="1">
      <c r="A78" s="70"/>
      <c r="B78" s="40" t="s">
        <v>137</v>
      </c>
      <c r="C78" s="34">
        <v>1</v>
      </c>
      <c r="D78" s="34">
        <v>0</v>
      </c>
      <c r="E78" s="35">
        <v>2</v>
      </c>
      <c r="F78" s="35">
        <v>0</v>
      </c>
      <c r="G78" s="35">
        <f t="shared" si="5"/>
        <v>-2</v>
      </c>
      <c r="H78" s="35">
        <f>F78/E78*100</f>
        <v>0</v>
      </c>
      <c r="I78" s="91"/>
      <c r="J78" s="91"/>
      <c r="K78" s="91"/>
      <c r="L78" s="91"/>
      <c r="M78" s="91"/>
      <c r="N78" s="91"/>
    </row>
    <row r="79" spans="1:14" s="45" customFormat="1" ht="63" customHeight="1">
      <c r="A79" s="100" t="s">
        <v>19</v>
      </c>
      <c r="B79" s="40" t="s">
        <v>54</v>
      </c>
      <c r="C79" s="34">
        <v>1</v>
      </c>
      <c r="D79" s="34">
        <v>2</v>
      </c>
      <c r="E79" s="35">
        <v>1</v>
      </c>
      <c r="F79" s="35">
        <v>2</v>
      </c>
      <c r="G79" s="35">
        <f t="shared" si="5"/>
        <v>1</v>
      </c>
      <c r="H79" s="35" t="s">
        <v>120</v>
      </c>
      <c r="I79" s="101" t="s">
        <v>10</v>
      </c>
      <c r="J79" s="101"/>
      <c r="K79" s="101"/>
      <c r="L79" s="91" t="s">
        <v>10</v>
      </c>
      <c r="M79" s="91" t="s">
        <v>53</v>
      </c>
      <c r="N79" s="91" t="s">
        <v>11</v>
      </c>
    </row>
    <row r="80" spans="1:14" s="45" customFormat="1" ht="29.25" customHeight="1">
      <c r="A80" s="100"/>
      <c r="B80" s="40" t="s">
        <v>137</v>
      </c>
      <c r="C80" s="34">
        <v>1</v>
      </c>
      <c r="D80" s="34">
        <v>2</v>
      </c>
      <c r="E80" s="35">
        <v>1</v>
      </c>
      <c r="F80" s="35">
        <v>2</v>
      </c>
      <c r="G80" s="35">
        <f t="shared" si="5"/>
        <v>1</v>
      </c>
      <c r="H80" s="35" t="s">
        <v>120</v>
      </c>
      <c r="I80" s="101"/>
      <c r="J80" s="101"/>
      <c r="K80" s="101"/>
      <c r="L80" s="91"/>
      <c r="M80" s="91"/>
      <c r="N80" s="91"/>
    </row>
    <row r="81" spans="1:15" s="45" customFormat="1" ht="53.25" customHeight="1">
      <c r="A81" s="70" t="s">
        <v>20</v>
      </c>
      <c r="B81" s="40" t="s">
        <v>55</v>
      </c>
      <c r="C81" s="34">
        <v>0</v>
      </c>
      <c r="D81" s="34">
        <v>0</v>
      </c>
      <c r="E81" s="35">
        <v>0</v>
      </c>
      <c r="F81" s="35">
        <v>0</v>
      </c>
      <c r="G81" s="35">
        <f t="shared" si="5"/>
        <v>0</v>
      </c>
      <c r="H81" s="35" t="s">
        <v>14</v>
      </c>
      <c r="I81" s="91" t="s">
        <v>127</v>
      </c>
      <c r="J81" s="91"/>
      <c r="K81" s="91"/>
      <c r="L81" s="91"/>
      <c r="M81" s="91"/>
      <c r="N81" s="91"/>
    </row>
    <row r="82" spans="1:15" s="45" customFormat="1" ht="30.75" customHeight="1">
      <c r="A82" s="100" t="s">
        <v>26</v>
      </c>
      <c r="B82" s="40" t="s">
        <v>56</v>
      </c>
      <c r="C82" s="34">
        <v>1</v>
      </c>
      <c r="D82" s="34">
        <v>1</v>
      </c>
      <c r="E82" s="35">
        <v>32</v>
      </c>
      <c r="F82" s="35">
        <v>31</v>
      </c>
      <c r="G82" s="35">
        <f t="shared" si="5"/>
        <v>-1</v>
      </c>
      <c r="H82" s="35">
        <f>F82/E82*100</f>
        <v>96.875</v>
      </c>
      <c r="I82" s="122">
        <v>6282</v>
      </c>
      <c r="J82" s="122">
        <v>6439</v>
      </c>
      <c r="K82" s="102" t="s">
        <v>9</v>
      </c>
      <c r="L82" s="91" t="s">
        <v>10</v>
      </c>
      <c r="M82" s="91" t="s">
        <v>149</v>
      </c>
      <c r="N82" s="91" t="s">
        <v>11</v>
      </c>
    </row>
    <row r="83" spans="1:15" s="45" customFormat="1" ht="36" customHeight="1">
      <c r="A83" s="100"/>
      <c r="B83" s="40" t="s">
        <v>137</v>
      </c>
      <c r="C83" s="34">
        <v>1</v>
      </c>
      <c r="D83" s="34">
        <v>1</v>
      </c>
      <c r="E83" s="35">
        <v>32</v>
      </c>
      <c r="F83" s="35">
        <v>31</v>
      </c>
      <c r="G83" s="35">
        <f t="shared" si="5"/>
        <v>-1</v>
      </c>
      <c r="H83" s="35">
        <f>F83/E83*100</f>
        <v>96.875</v>
      </c>
      <c r="I83" s="122"/>
      <c r="J83" s="122"/>
      <c r="K83" s="102"/>
      <c r="L83" s="91"/>
      <c r="M83" s="91"/>
      <c r="N83" s="91"/>
    </row>
    <row r="84" spans="1:15" s="45" customFormat="1" ht="99.75" customHeight="1">
      <c r="A84" s="46" t="s">
        <v>27</v>
      </c>
      <c r="B84" s="40" t="s">
        <v>57</v>
      </c>
      <c r="C84" s="34" t="s">
        <v>14</v>
      </c>
      <c r="D84" s="34" t="s">
        <v>14</v>
      </c>
      <c r="E84" s="35">
        <v>711</v>
      </c>
      <c r="F84" s="35">
        <v>806</v>
      </c>
      <c r="G84" s="35">
        <f t="shared" si="5"/>
        <v>95</v>
      </c>
      <c r="H84" s="35">
        <f>F84/E84*100</f>
        <v>113.36146272855134</v>
      </c>
      <c r="I84" s="101" t="s">
        <v>10</v>
      </c>
      <c r="J84" s="101"/>
      <c r="K84" s="101"/>
      <c r="L84" s="38" t="s">
        <v>10</v>
      </c>
      <c r="M84" s="38" t="s">
        <v>44</v>
      </c>
      <c r="N84" s="38" t="s">
        <v>11</v>
      </c>
    </row>
    <row r="85" spans="1:15" s="45" customFormat="1" ht="67.5" customHeight="1">
      <c r="A85" s="46" t="s">
        <v>28</v>
      </c>
      <c r="B85" s="40" t="s">
        <v>58</v>
      </c>
      <c r="C85" s="34" t="s">
        <v>14</v>
      </c>
      <c r="D85" s="34" t="s">
        <v>14</v>
      </c>
      <c r="E85" s="35">
        <v>623</v>
      </c>
      <c r="F85" s="35">
        <v>4248</v>
      </c>
      <c r="G85" s="35">
        <f t="shared" si="5"/>
        <v>3625</v>
      </c>
      <c r="H85" s="35" t="s">
        <v>121</v>
      </c>
      <c r="I85" s="101" t="s">
        <v>10</v>
      </c>
      <c r="J85" s="101"/>
      <c r="K85" s="101"/>
      <c r="L85" s="38" t="s">
        <v>10</v>
      </c>
      <c r="M85" s="38" t="s">
        <v>44</v>
      </c>
      <c r="N85" s="38" t="s">
        <v>11</v>
      </c>
    </row>
    <row r="86" spans="1:15" s="45" customFormat="1" ht="69" customHeight="1">
      <c r="A86" s="46" t="s">
        <v>29</v>
      </c>
      <c r="B86" s="40" t="s">
        <v>59</v>
      </c>
      <c r="C86" s="34" t="s">
        <v>14</v>
      </c>
      <c r="D86" s="34" t="s">
        <v>14</v>
      </c>
      <c r="E86" s="35">
        <v>16</v>
      </c>
      <c r="F86" s="35">
        <v>131</v>
      </c>
      <c r="G86" s="35">
        <f t="shared" si="5"/>
        <v>115</v>
      </c>
      <c r="H86" s="35" t="s">
        <v>122</v>
      </c>
      <c r="I86" s="101" t="s">
        <v>10</v>
      </c>
      <c r="J86" s="101"/>
      <c r="K86" s="101"/>
      <c r="L86" s="38" t="s">
        <v>10</v>
      </c>
      <c r="M86" s="38" t="s">
        <v>44</v>
      </c>
      <c r="N86" s="38" t="s">
        <v>11</v>
      </c>
    </row>
    <row r="87" spans="1:15" s="45" customFormat="1" ht="178.5" customHeight="1">
      <c r="A87" s="46" t="s">
        <v>30</v>
      </c>
      <c r="B87" s="40" t="s">
        <v>60</v>
      </c>
      <c r="C87" s="34" t="s">
        <v>14</v>
      </c>
      <c r="D87" s="34" t="s">
        <v>14</v>
      </c>
      <c r="E87" s="35">
        <v>39469</v>
      </c>
      <c r="F87" s="35">
        <v>32600</v>
      </c>
      <c r="G87" s="35">
        <f t="shared" si="5"/>
        <v>-6869</v>
      </c>
      <c r="H87" s="35">
        <f>F87/E87*100</f>
        <v>82.596468114216208</v>
      </c>
      <c r="I87" s="101" t="s">
        <v>10</v>
      </c>
      <c r="J87" s="101"/>
      <c r="K87" s="101"/>
      <c r="L87" s="38" t="s">
        <v>10</v>
      </c>
      <c r="M87" s="38" t="s">
        <v>44</v>
      </c>
      <c r="N87" s="38" t="s">
        <v>11</v>
      </c>
    </row>
    <row r="88" spans="1:15" s="45" customFormat="1" ht="76.5" customHeight="1">
      <c r="A88" s="46" t="s">
        <v>31</v>
      </c>
      <c r="B88" s="40" t="s">
        <v>61</v>
      </c>
      <c r="C88" s="34" t="s">
        <v>14</v>
      </c>
      <c r="D88" s="34" t="s">
        <v>14</v>
      </c>
      <c r="E88" s="35">
        <v>855</v>
      </c>
      <c r="F88" s="35">
        <v>1033</v>
      </c>
      <c r="G88" s="35">
        <f t="shared" si="5"/>
        <v>178</v>
      </c>
      <c r="H88" s="35">
        <f>F88/E88*100</f>
        <v>120.81871345029241</v>
      </c>
      <c r="I88" s="101" t="s">
        <v>10</v>
      </c>
      <c r="J88" s="101"/>
      <c r="K88" s="101"/>
      <c r="L88" s="38" t="s">
        <v>10</v>
      </c>
      <c r="M88" s="38" t="s">
        <v>44</v>
      </c>
      <c r="N88" s="38" t="s">
        <v>11</v>
      </c>
    </row>
    <row r="89" spans="1:15" s="45" customFormat="1" ht="177.75" customHeight="1">
      <c r="A89" s="100" t="s">
        <v>33</v>
      </c>
      <c r="B89" s="40" t="s">
        <v>62</v>
      </c>
      <c r="C89" s="34">
        <v>10</v>
      </c>
      <c r="D89" s="34">
        <v>9</v>
      </c>
      <c r="E89" s="35">
        <v>2461</v>
      </c>
      <c r="F89" s="35">
        <v>2043</v>
      </c>
      <c r="G89" s="35">
        <f t="shared" si="5"/>
        <v>-418</v>
      </c>
      <c r="H89" s="35">
        <f>F89/E89*100</f>
        <v>83.015034538805367</v>
      </c>
      <c r="I89" s="71"/>
      <c r="J89" s="71"/>
      <c r="K89" s="72"/>
      <c r="L89" s="73"/>
      <c r="M89" s="73"/>
      <c r="N89" s="128" t="s">
        <v>11</v>
      </c>
      <c r="O89" s="61"/>
    </row>
    <row r="90" spans="1:15" s="45" customFormat="1" ht="127.5" customHeight="1">
      <c r="A90" s="100"/>
      <c r="B90" s="40" t="s">
        <v>137</v>
      </c>
      <c r="C90" s="48">
        <v>8</v>
      </c>
      <c r="D90" s="48">
        <v>9</v>
      </c>
      <c r="E90" s="49">
        <v>1870</v>
      </c>
      <c r="F90" s="49">
        <v>2043</v>
      </c>
      <c r="G90" s="49">
        <f t="shared" si="5"/>
        <v>173</v>
      </c>
      <c r="H90" s="49">
        <f>F90/E90*100</f>
        <v>109.25133689839572</v>
      </c>
      <c r="I90" s="74">
        <v>43595.1</v>
      </c>
      <c r="J90" s="74">
        <v>32428.400000000001</v>
      </c>
      <c r="K90" s="75" t="s">
        <v>39</v>
      </c>
      <c r="L90" s="73" t="s">
        <v>150</v>
      </c>
      <c r="M90" s="73" t="s">
        <v>151</v>
      </c>
      <c r="N90" s="128"/>
    </row>
    <row r="91" spans="1:15" s="45" customFormat="1" ht="46.5" customHeight="1">
      <c r="A91" s="46"/>
      <c r="B91" s="50" t="s">
        <v>63</v>
      </c>
      <c r="C91" s="62">
        <f>C73+C77+C79+C81+C82+C89</f>
        <v>115</v>
      </c>
      <c r="D91" s="62">
        <f>D73+D77+D79+D81+D82+D89</f>
        <v>115</v>
      </c>
      <c r="E91" s="62">
        <v>58281</v>
      </c>
      <c r="F91" s="62">
        <f>F69+F70+F71+F72+F73+F77+F79+F81+F82+F84+F85+F86+F87+F88+F89</f>
        <v>56601</v>
      </c>
      <c r="G91" s="52">
        <f t="shared" si="5"/>
        <v>-1680</v>
      </c>
      <c r="H91" s="52">
        <f>F91/E91*100</f>
        <v>97.117413908477886</v>
      </c>
      <c r="I91" s="76"/>
      <c r="J91" s="76"/>
      <c r="K91" s="53"/>
      <c r="L91" s="54"/>
      <c r="M91" s="54"/>
      <c r="N91" s="77"/>
    </row>
    <row r="92" spans="1:15" s="45" customFormat="1" ht="33" customHeight="1">
      <c r="A92" s="100"/>
      <c r="B92" s="134" t="s">
        <v>64</v>
      </c>
      <c r="C92" s="135"/>
      <c r="D92" s="135"/>
      <c r="E92" s="135"/>
      <c r="F92" s="135"/>
      <c r="G92" s="135"/>
      <c r="H92" s="135"/>
      <c r="I92" s="135"/>
      <c r="J92" s="135"/>
      <c r="K92" s="135"/>
      <c r="L92" s="135"/>
      <c r="M92" s="135"/>
      <c r="N92" s="136"/>
    </row>
    <row r="93" spans="1:15" s="45" customFormat="1" ht="76.5" customHeight="1">
      <c r="A93" s="100"/>
      <c r="B93" s="40" t="s">
        <v>65</v>
      </c>
      <c r="C93" s="78"/>
      <c r="D93" s="78"/>
      <c r="E93" s="79"/>
      <c r="F93" s="79"/>
      <c r="G93" s="79"/>
      <c r="H93" s="79"/>
      <c r="I93" s="80"/>
      <c r="J93" s="80"/>
      <c r="K93" s="81"/>
      <c r="L93" s="82"/>
      <c r="M93" s="83"/>
      <c r="N93" s="83"/>
    </row>
    <row r="94" spans="1:15" s="18" customFormat="1" ht="41.25" customHeight="1">
      <c r="A94" s="100" t="s">
        <v>8</v>
      </c>
      <c r="B94" s="40" t="s">
        <v>104</v>
      </c>
      <c r="C94" s="34">
        <v>0</v>
      </c>
      <c r="D94" s="34">
        <v>0</v>
      </c>
      <c r="E94" s="35">
        <v>0</v>
      </c>
      <c r="F94" s="35">
        <f>F95</f>
        <v>0</v>
      </c>
      <c r="G94" s="35">
        <f t="shared" ref="G94:G122" si="6">F94-E94</f>
        <v>0</v>
      </c>
      <c r="H94" s="35" t="s">
        <v>14</v>
      </c>
      <c r="I94" s="91" t="s">
        <v>133</v>
      </c>
      <c r="J94" s="91"/>
      <c r="K94" s="91"/>
      <c r="L94" s="91"/>
      <c r="M94" s="91"/>
      <c r="N94" s="91"/>
    </row>
    <row r="95" spans="1:15" s="18" customFormat="1" ht="20.25" customHeight="1">
      <c r="A95" s="100"/>
      <c r="B95" s="84" t="s">
        <v>66</v>
      </c>
      <c r="C95" s="34">
        <v>0</v>
      </c>
      <c r="D95" s="34">
        <v>0</v>
      </c>
      <c r="E95" s="35">
        <v>0</v>
      </c>
      <c r="F95" s="35">
        <v>0</v>
      </c>
      <c r="G95" s="35">
        <f t="shared" si="6"/>
        <v>0</v>
      </c>
      <c r="H95" s="35" t="s">
        <v>14</v>
      </c>
      <c r="I95" s="91"/>
      <c r="J95" s="91"/>
      <c r="K95" s="91"/>
      <c r="L95" s="91"/>
      <c r="M95" s="91"/>
      <c r="N95" s="91"/>
    </row>
    <row r="96" spans="1:15" s="18" customFormat="1" ht="20.25" customHeight="1">
      <c r="A96" s="100"/>
      <c r="B96" s="84" t="s">
        <v>67</v>
      </c>
      <c r="C96" s="34">
        <v>0</v>
      </c>
      <c r="D96" s="34">
        <v>0</v>
      </c>
      <c r="E96" s="35">
        <v>0</v>
      </c>
      <c r="F96" s="35">
        <v>0</v>
      </c>
      <c r="G96" s="35">
        <f t="shared" si="6"/>
        <v>0</v>
      </c>
      <c r="H96" s="35" t="s">
        <v>14</v>
      </c>
      <c r="I96" s="91"/>
      <c r="J96" s="91"/>
      <c r="K96" s="91"/>
      <c r="L96" s="91"/>
      <c r="M96" s="91"/>
      <c r="N96" s="91"/>
    </row>
    <row r="97" spans="1:14" s="18" customFormat="1" ht="27.75" customHeight="1">
      <c r="A97" s="100"/>
      <c r="B97" s="40" t="s">
        <v>137</v>
      </c>
      <c r="C97" s="34">
        <v>0</v>
      </c>
      <c r="D97" s="34">
        <v>0</v>
      </c>
      <c r="E97" s="35">
        <v>0</v>
      </c>
      <c r="F97" s="35">
        <v>0</v>
      </c>
      <c r="G97" s="35">
        <f t="shared" si="6"/>
        <v>0</v>
      </c>
      <c r="H97" s="35" t="s">
        <v>14</v>
      </c>
      <c r="I97" s="91"/>
      <c r="J97" s="91"/>
      <c r="K97" s="91"/>
      <c r="L97" s="91"/>
      <c r="M97" s="91"/>
      <c r="N97" s="91"/>
    </row>
    <row r="98" spans="1:14" s="18" customFormat="1" ht="37.5" customHeight="1">
      <c r="A98" s="100" t="s">
        <v>13</v>
      </c>
      <c r="B98" s="40" t="s">
        <v>105</v>
      </c>
      <c r="C98" s="34">
        <v>4</v>
      </c>
      <c r="D98" s="34">
        <v>5</v>
      </c>
      <c r="E98" s="35">
        <v>2669</v>
      </c>
      <c r="F98" s="35">
        <v>4073</v>
      </c>
      <c r="G98" s="35">
        <f t="shared" si="6"/>
        <v>1404</v>
      </c>
      <c r="H98" s="35">
        <f t="shared" ref="H98:H105" si="7">F98/E98*100</f>
        <v>152.60397152491569</v>
      </c>
      <c r="I98" s="101" t="s">
        <v>68</v>
      </c>
      <c r="J98" s="101"/>
      <c r="K98" s="101"/>
      <c r="L98" s="101"/>
      <c r="M98" s="101"/>
      <c r="N98" s="91" t="s">
        <v>69</v>
      </c>
    </row>
    <row r="99" spans="1:14" s="18" customFormat="1" ht="20.25" customHeight="1">
      <c r="A99" s="100"/>
      <c r="B99" s="84" t="s">
        <v>66</v>
      </c>
      <c r="C99" s="34">
        <v>3</v>
      </c>
      <c r="D99" s="34">
        <v>3</v>
      </c>
      <c r="E99" s="35">
        <v>720</v>
      </c>
      <c r="F99" s="35">
        <v>1743</v>
      </c>
      <c r="G99" s="35">
        <f t="shared" si="6"/>
        <v>1023</v>
      </c>
      <c r="H99" s="35" t="s">
        <v>123</v>
      </c>
      <c r="I99" s="101"/>
      <c r="J99" s="101"/>
      <c r="K99" s="101"/>
      <c r="L99" s="101"/>
      <c r="M99" s="101"/>
      <c r="N99" s="91"/>
    </row>
    <row r="100" spans="1:14" s="18" customFormat="1" ht="20.25" customHeight="1">
      <c r="A100" s="100"/>
      <c r="B100" s="84" t="s">
        <v>67</v>
      </c>
      <c r="C100" s="34">
        <v>1</v>
      </c>
      <c r="D100" s="34">
        <v>2</v>
      </c>
      <c r="E100" s="35">
        <v>1949</v>
      </c>
      <c r="F100" s="35">
        <v>2330</v>
      </c>
      <c r="G100" s="35">
        <f t="shared" si="6"/>
        <v>381</v>
      </c>
      <c r="H100" s="35">
        <f t="shared" si="7"/>
        <v>119.54848640328373</v>
      </c>
      <c r="I100" s="101"/>
      <c r="J100" s="101"/>
      <c r="K100" s="101"/>
      <c r="L100" s="101"/>
      <c r="M100" s="101"/>
      <c r="N100" s="91"/>
    </row>
    <row r="101" spans="1:14" s="18" customFormat="1" ht="32.25" customHeight="1">
      <c r="A101" s="100"/>
      <c r="B101" s="40" t="s">
        <v>137</v>
      </c>
      <c r="C101" s="34">
        <v>0</v>
      </c>
      <c r="D101" s="34">
        <v>0</v>
      </c>
      <c r="E101" s="35">
        <v>0</v>
      </c>
      <c r="F101" s="35">
        <v>0</v>
      </c>
      <c r="G101" s="35">
        <f t="shared" si="6"/>
        <v>0</v>
      </c>
      <c r="H101" s="35" t="s">
        <v>14</v>
      </c>
      <c r="I101" s="101"/>
      <c r="J101" s="101"/>
      <c r="K101" s="101"/>
      <c r="L101" s="101"/>
      <c r="M101" s="101"/>
      <c r="N101" s="91"/>
    </row>
    <row r="102" spans="1:14" s="18" customFormat="1" ht="40.5" customHeight="1">
      <c r="A102" s="100" t="s">
        <v>15</v>
      </c>
      <c r="B102" s="40" t="s">
        <v>106</v>
      </c>
      <c r="C102" s="34">
        <v>7</v>
      </c>
      <c r="D102" s="34">
        <v>7</v>
      </c>
      <c r="E102" s="35">
        <v>1990</v>
      </c>
      <c r="F102" s="35">
        <v>2240</v>
      </c>
      <c r="G102" s="35">
        <f t="shared" si="6"/>
        <v>250</v>
      </c>
      <c r="H102" s="35">
        <f t="shared" si="7"/>
        <v>112.56281407035176</v>
      </c>
      <c r="I102" s="60"/>
      <c r="J102" s="60"/>
      <c r="K102" s="44"/>
      <c r="L102" s="39"/>
      <c r="M102" s="39"/>
      <c r="N102" s="91" t="s">
        <v>11</v>
      </c>
    </row>
    <row r="103" spans="1:14" s="18" customFormat="1" ht="20.25" customHeight="1">
      <c r="A103" s="100"/>
      <c r="B103" s="84" t="s">
        <v>66</v>
      </c>
      <c r="C103" s="34">
        <v>1</v>
      </c>
      <c r="D103" s="34">
        <v>3</v>
      </c>
      <c r="E103" s="35">
        <v>233</v>
      </c>
      <c r="F103" s="35">
        <v>29</v>
      </c>
      <c r="G103" s="35">
        <f t="shared" si="6"/>
        <v>-204</v>
      </c>
      <c r="H103" s="35">
        <f t="shared" si="7"/>
        <v>12.446351931330472</v>
      </c>
      <c r="I103" s="60"/>
      <c r="J103" s="60"/>
      <c r="K103" s="44"/>
      <c r="L103" s="69"/>
      <c r="M103" s="39"/>
      <c r="N103" s="91"/>
    </row>
    <row r="104" spans="1:14" s="18" customFormat="1" ht="20.25" customHeight="1">
      <c r="A104" s="100"/>
      <c r="B104" s="84" t="s">
        <v>67</v>
      </c>
      <c r="C104" s="34">
        <v>6</v>
      </c>
      <c r="D104" s="34">
        <v>4</v>
      </c>
      <c r="E104" s="35">
        <v>1757</v>
      </c>
      <c r="F104" s="35">
        <v>2211</v>
      </c>
      <c r="G104" s="35">
        <f t="shared" si="6"/>
        <v>454</v>
      </c>
      <c r="H104" s="35">
        <f t="shared" si="7"/>
        <v>125.83949914627206</v>
      </c>
      <c r="I104" s="71"/>
      <c r="J104" s="71"/>
      <c r="K104" s="72"/>
      <c r="L104" s="73"/>
      <c r="M104" s="73"/>
      <c r="N104" s="91"/>
    </row>
    <row r="105" spans="1:14" s="18" customFormat="1" ht="100.5" customHeight="1">
      <c r="A105" s="100"/>
      <c r="B105" s="40" t="s">
        <v>137</v>
      </c>
      <c r="C105" s="34">
        <v>4</v>
      </c>
      <c r="D105" s="34">
        <v>2</v>
      </c>
      <c r="E105" s="35">
        <v>1205</v>
      </c>
      <c r="F105" s="35">
        <v>1322</v>
      </c>
      <c r="G105" s="35">
        <f t="shared" si="6"/>
        <v>117</v>
      </c>
      <c r="H105" s="35">
        <f t="shared" si="7"/>
        <v>109.70954356846474</v>
      </c>
      <c r="I105" s="71">
        <v>4636.3999999999996</v>
      </c>
      <c r="J105" s="71">
        <v>5060</v>
      </c>
      <c r="K105" s="72" t="s">
        <v>169</v>
      </c>
      <c r="L105" s="73" t="s">
        <v>167</v>
      </c>
      <c r="M105" s="73" t="s">
        <v>168</v>
      </c>
      <c r="N105" s="91"/>
    </row>
    <row r="106" spans="1:14" s="18" customFormat="1" ht="39.75" customHeight="1">
      <c r="A106" s="100" t="s">
        <v>16</v>
      </c>
      <c r="B106" s="33" t="s">
        <v>107</v>
      </c>
      <c r="C106" s="34">
        <v>5</v>
      </c>
      <c r="D106" s="34">
        <v>11</v>
      </c>
      <c r="E106" s="35">
        <v>2055</v>
      </c>
      <c r="F106" s="35">
        <v>2175</v>
      </c>
      <c r="G106" s="35">
        <f t="shared" si="6"/>
        <v>120</v>
      </c>
      <c r="H106" s="35">
        <f>F106/E106*100</f>
        <v>105.83941605839415</v>
      </c>
      <c r="I106" s="60"/>
      <c r="J106" s="60"/>
      <c r="K106" s="44"/>
      <c r="L106" s="39"/>
      <c r="M106" s="39"/>
      <c r="N106" s="91" t="s">
        <v>72</v>
      </c>
    </row>
    <row r="107" spans="1:14" s="18" customFormat="1" ht="20.25" customHeight="1">
      <c r="A107" s="100"/>
      <c r="B107" s="85" t="s">
        <v>66</v>
      </c>
      <c r="C107" s="34">
        <v>0</v>
      </c>
      <c r="D107" s="34">
        <v>2</v>
      </c>
      <c r="E107" s="35">
        <v>0</v>
      </c>
      <c r="F107" s="35">
        <v>13</v>
      </c>
      <c r="G107" s="35">
        <f t="shared" si="6"/>
        <v>13</v>
      </c>
      <c r="H107" s="35" t="s">
        <v>14</v>
      </c>
      <c r="I107" s="60"/>
      <c r="J107" s="60"/>
      <c r="K107" s="44"/>
      <c r="L107" s="69"/>
      <c r="M107" s="39"/>
      <c r="N107" s="91"/>
    </row>
    <row r="108" spans="1:14" s="18" customFormat="1" ht="20.25" customHeight="1">
      <c r="A108" s="100"/>
      <c r="B108" s="85" t="s">
        <v>67</v>
      </c>
      <c r="C108" s="34">
        <v>5</v>
      </c>
      <c r="D108" s="34">
        <v>9</v>
      </c>
      <c r="E108" s="35">
        <v>2055</v>
      </c>
      <c r="F108" s="35">
        <v>2162</v>
      </c>
      <c r="G108" s="35">
        <f t="shared" si="6"/>
        <v>107</v>
      </c>
      <c r="H108" s="35">
        <f t="shared" ref="H108:H123" si="8">F108/E108*100</f>
        <v>105.20681265206812</v>
      </c>
      <c r="I108" s="60"/>
      <c r="J108" s="60"/>
      <c r="K108" s="44"/>
      <c r="L108" s="39"/>
      <c r="M108" s="39"/>
      <c r="N108" s="91"/>
    </row>
    <row r="109" spans="1:14" s="18" customFormat="1" ht="81" customHeight="1">
      <c r="A109" s="100"/>
      <c r="B109" s="33" t="s">
        <v>137</v>
      </c>
      <c r="C109" s="34">
        <v>4</v>
      </c>
      <c r="D109" s="34">
        <v>6</v>
      </c>
      <c r="E109" s="35">
        <v>2136</v>
      </c>
      <c r="F109" s="35">
        <v>1977</v>
      </c>
      <c r="G109" s="35">
        <f t="shared" si="6"/>
        <v>-159</v>
      </c>
      <c r="H109" s="35">
        <f t="shared" si="8"/>
        <v>92.556179775280896</v>
      </c>
      <c r="I109" s="60">
        <v>5477</v>
      </c>
      <c r="J109" s="60">
        <v>5253</v>
      </c>
      <c r="K109" s="44" t="s">
        <v>174</v>
      </c>
      <c r="L109" s="39" t="s">
        <v>175</v>
      </c>
      <c r="M109" s="39" t="s">
        <v>176</v>
      </c>
      <c r="N109" s="91"/>
    </row>
    <row r="110" spans="1:14" s="18" customFormat="1" ht="38.25" customHeight="1">
      <c r="A110" s="100" t="s">
        <v>17</v>
      </c>
      <c r="B110" s="33" t="s">
        <v>108</v>
      </c>
      <c r="C110" s="34">
        <v>24</v>
      </c>
      <c r="D110" s="34">
        <v>42</v>
      </c>
      <c r="E110" s="35">
        <v>6682</v>
      </c>
      <c r="F110" s="35">
        <v>23047</v>
      </c>
      <c r="G110" s="35">
        <f t="shared" si="6"/>
        <v>16365</v>
      </c>
      <c r="H110" s="35" t="s">
        <v>124</v>
      </c>
      <c r="I110" s="60"/>
      <c r="J110" s="60"/>
      <c r="K110" s="44"/>
      <c r="L110" s="39"/>
      <c r="M110" s="39"/>
      <c r="N110" s="91" t="s">
        <v>72</v>
      </c>
    </row>
    <row r="111" spans="1:14" s="18" customFormat="1" ht="15" customHeight="1">
      <c r="A111" s="100"/>
      <c r="B111" s="85" t="s">
        <v>66</v>
      </c>
      <c r="C111" s="34">
        <v>2</v>
      </c>
      <c r="D111" s="34">
        <v>0</v>
      </c>
      <c r="E111" s="35">
        <v>125</v>
      </c>
      <c r="F111" s="35">
        <v>0</v>
      </c>
      <c r="G111" s="35">
        <f t="shared" si="6"/>
        <v>-125</v>
      </c>
      <c r="H111" s="35" t="s">
        <v>14</v>
      </c>
      <c r="I111" s="60"/>
      <c r="J111" s="60"/>
      <c r="K111" s="44"/>
      <c r="L111" s="69"/>
      <c r="M111" s="39"/>
      <c r="N111" s="91"/>
    </row>
    <row r="112" spans="1:14" s="18" customFormat="1" ht="15" customHeight="1">
      <c r="A112" s="100"/>
      <c r="B112" s="85" t="s">
        <v>67</v>
      </c>
      <c r="C112" s="34">
        <v>22</v>
      </c>
      <c r="D112" s="34">
        <v>42</v>
      </c>
      <c r="E112" s="35">
        <v>6557</v>
      </c>
      <c r="F112" s="35">
        <v>23047</v>
      </c>
      <c r="G112" s="35">
        <f t="shared" si="6"/>
        <v>16490</v>
      </c>
      <c r="H112" s="35" t="s">
        <v>124</v>
      </c>
      <c r="I112" s="60"/>
      <c r="J112" s="60"/>
      <c r="K112" s="44"/>
      <c r="L112" s="39"/>
      <c r="M112" s="39"/>
      <c r="N112" s="91"/>
    </row>
    <row r="113" spans="1:15" s="18" customFormat="1" ht="93.75" customHeight="1">
      <c r="A113" s="100"/>
      <c r="B113" s="33" t="s">
        <v>137</v>
      </c>
      <c r="C113" s="34">
        <v>9</v>
      </c>
      <c r="D113" s="34">
        <v>15</v>
      </c>
      <c r="E113" s="35">
        <v>1940</v>
      </c>
      <c r="F113" s="35">
        <v>6946.4</v>
      </c>
      <c r="G113" s="35">
        <f t="shared" si="6"/>
        <v>5006.3999999999996</v>
      </c>
      <c r="H113" s="35" t="s">
        <v>177</v>
      </c>
      <c r="I113" s="60">
        <v>20940</v>
      </c>
      <c r="J113" s="60">
        <v>21687</v>
      </c>
      <c r="K113" s="44" t="s">
        <v>178</v>
      </c>
      <c r="L113" s="39" t="s">
        <v>179</v>
      </c>
      <c r="M113" s="39" t="s">
        <v>180</v>
      </c>
      <c r="N113" s="91"/>
    </row>
    <row r="114" spans="1:15" s="18" customFormat="1" ht="54.75" customHeight="1">
      <c r="A114" s="100" t="s">
        <v>18</v>
      </c>
      <c r="B114" s="33" t="s">
        <v>109</v>
      </c>
      <c r="C114" s="34">
        <v>55</v>
      </c>
      <c r="D114" s="34">
        <v>64</v>
      </c>
      <c r="E114" s="35">
        <v>21955</v>
      </c>
      <c r="F114" s="35">
        <v>17476</v>
      </c>
      <c r="G114" s="35">
        <f t="shared" si="6"/>
        <v>-4479</v>
      </c>
      <c r="H114" s="35">
        <f t="shared" si="8"/>
        <v>79.599180141197905</v>
      </c>
      <c r="I114" s="60"/>
      <c r="J114" s="60"/>
      <c r="K114" s="44"/>
      <c r="L114" s="39"/>
      <c r="M114" s="39"/>
      <c r="N114" s="91" t="s">
        <v>72</v>
      </c>
    </row>
    <row r="115" spans="1:15" s="18" customFormat="1" ht="15" customHeight="1">
      <c r="A115" s="100"/>
      <c r="B115" s="85" t="s">
        <v>66</v>
      </c>
      <c r="C115" s="34">
        <v>3</v>
      </c>
      <c r="D115" s="34">
        <v>7</v>
      </c>
      <c r="E115" s="35">
        <v>574</v>
      </c>
      <c r="F115" s="35">
        <v>1096</v>
      </c>
      <c r="G115" s="35">
        <f t="shared" si="6"/>
        <v>522</v>
      </c>
      <c r="H115" s="35" t="s">
        <v>120</v>
      </c>
      <c r="I115" s="60"/>
      <c r="J115" s="60"/>
      <c r="K115" s="44"/>
      <c r="L115" s="69"/>
      <c r="M115" s="39"/>
      <c r="N115" s="91"/>
    </row>
    <row r="116" spans="1:15" s="18" customFormat="1" ht="15" customHeight="1">
      <c r="A116" s="100"/>
      <c r="B116" s="85" t="s">
        <v>67</v>
      </c>
      <c r="C116" s="34">
        <v>52</v>
      </c>
      <c r="D116" s="34">
        <v>57</v>
      </c>
      <c r="E116" s="35">
        <v>21381</v>
      </c>
      <c r="F116" s="35">
        <v>16380</v>
      </c>
      <c r="G116" s="35">
        <f t="shared" si="6"/>
        <v>-5001</v>
      </c>
      <c r="H116" s="35">
        <f t="shared" si="8"/>
        <v>76.610074365090497</v>
      </c>
      <c r="I116" s="86"/>
      <c r="J116" s="86"/>
      <c r="K116" s="86"/>
      <c r="L116" s="39"/>
      <c r="M116" s="39"/>
      <c r="N116" s="91"/>
    </row>
    <row r="117" spans="1:15" s="18" customFormat="1" ht="93" customHeight="1">
      <c r="A117" s="100"/>
      <c r="B117" s="33" t="s">
        <v>137</v>
      </c>
      <c r="C117" s="34">
        <v>23</v>
      </c>
      <c r="D117" s="34">
        <v>35</v>
      </c>
      <c r="E117" s="35">
        <v>11468</v>
      </c>
      <c r="F117" s="35">
        <v>9557</v>
      </c>
      <c r="G117" s="35">
        <f t="shared" si="6"/>
        <v>-1911</v>
      </c>
      <c r="H117" s="35">
        <f t="shared" si="8"/>
        <v>83.336239972096266</v>
      </c>
      <c r="I117" s="60">
        <v>60819</v>
      </c>
      <c r="J117" s="60">
        <v>62172</v>
      </c>
      <c r="K117" s="44" t="s">
        <v>181</v>
      </c>
      <c r="L117" s="39" t="s">
        <v>182</v>
      </c>
      <c r="M117" s="39" t="s">
        <v>183</v>
      </c>
      <c r="N117" s="91"/>
    </row>
    <row r="118" spans="1:15" s="18" customFormat="1" ht="48" customHeight="1">
      <c r="A118" s="100" t="s">
        <v>19</v>
      </c>
      <c r="B118" s="40" t="s">
        <v>110</v>
      </c>
      <c r="C118" s="34">
        <v>39</v>
      </c>
      <c r="D118" s="34">
        <v>50</v>
      </c>
      <c r="E118" s="35">
        <v>4878</v>
      </c>
      <c r="F118" s="35">
        <v>5268</v>
      </c>
      <c r="G118" s="35">
        <f>F118-E118</f>
        <v>390</v>
      </c>
      <c r="H118" s="35">
        <f t="shared" si="8"/>
        <v>107.99507995079951</v>
      </c>
      <c r="I118" s="87"/>
      <c r="J118" s="87"/>
      <c r="K118" s="88"/>
      <c r="L118" s="89"/>
      <c r="M118" s="89"/>
      <c r="N118" s="91" t="s">
        <v>11</v>
      </c>
    </row>
    <row r="119" spans="1:15" s="18" customFormat="1" ht="15" customHeight="1">
      <c r="A119" s="100"/>
      <c r="B119" s="84" t="s">
        <v>66</v>
      </c>
      <c r="C119" s="34">
        <v>7</v>
      </c>
      <c r="D119" s="34">
        <v>5</v>
      </c>
      <c r="E119" s="35">
        <v>498</v>
      </c>
      <c r="F119" s="35">
        <v>362</v>
      </c>
      <c r="G119" s="35">
        <f t="shared" si="6"/>
        <v>-136</v>
      </c>
      <c r="H119" s="35">
        <f t="shared" si="8"/>
        <v>72.690763052208837</v>
      </c>
      <c r="I119" s="60"/>
      <c r="J119" s="60"/>
      <c r="K119" s="44"/>
      <c r="L119" s="69"/>
      <c r="M119" s="39"/>
      <c r="N119" s="91"/>
      <c r="O119" s="19"/>
    </row>
    <row r="120" spans="1:15" s="18" customFormat="1" ht="15" customHeight="1">
      <c r="A120" s="100"/>
      <c r="B120" s="84" t="s">
        <v>67</v>
      </c>
      <c r="C120" s="34">
        <v>32</v>
      </c>
      <c r="D120" s="34">
        <v>45</v>
      </c>
      <c r="E120" s="35">
        <v>4380</v>
      </c>
      <c r="F120" s="35">
        <v>4906</v>
      </c>
      <c r="G120" s="35">
        <f t="shared" si="6"/>
        <v>526</v>
      </c>
      <c r="H120" s="35">
        <f t="shared" si="8"/>
        <v>112.00913242009132</v>
      </c>
      <c r="I120" s="60"/>
      <c r="J120" s="60"/>
      <c r="K120" s="44"/>
      <c r="L120" s="39"/>
      <c r="M120" s="39"/>
      <c r="N120" s="91"/>
    </row>
    <row r="121" spans="1:15" s="18" customFormat="1" ht="89.25" customHeight="1">
      <c r="A121" s="100"/>
      <c r="B121" s="40" t="s">
        <v>137</v>
      </c>
      <c r="C121" s="34">
        <v>22</v>
      </c>
      <c r="D121" s="34">
        <v>14</v>
      </c>
      <c r="E121" s="35">
        <v>1514</v>
      </c>
      <c r="F121" s="35">
        <v>2897</v>
      </c>
      <c r="G121" s="35">
        <f t="shared" si="6"/>
        <v>1383</v>
      </c>
      <c r="H121" s="35" t="s">
        <v>170</v>
      </c>
      <c r="I121" s="60">
        <v>21769</v>
      </c>
      <c r="J121" s="60">
        <v>25448</v>
      </c>
      <c r="K121" s="44" t="s">
        <v>171</v>
      </c>
      <c r="L121" s="73" t="s">
        <v>172</v>
      </c>
      <c r="M121" s="73" t="s">
        <v>173</v>
      </c>
      <c r="N121" s="91"/>
    </row>
    <row r="122" spans="1:15" s="18" customFormat="1" ht="69.75" customHeight="1">
      <c r="A122" s="46"/>
      <c r="B122" s="50" t="s">
        <v>70</v>
      </c>
      <c r="C122" s="51">
        <f>C94+C98+C102+C106+C110+C114+C118</f>
        <v>134</v>
      </c>
      <c r="D122" s="51">
        <f>D94+D98+D102+D106+D110+D114+D118</f>
        <v>179</v>
      </c>
      <c r="E122" s="62">
        <f>E94+E98+E102+E106+E110+E114+E118</f>
        <v>40229</v>
      </c>
      <c r="F122" s="62">
        <f>F94+F98+F102+F106+F110+F114+F118</f>
        <v>54279</v>
      </c>
      <c r="G122" s="52">
        <f t="shared" si="6"/>
        <v>14050</v>
      </c>
      <c r="H122" s="52">
        <f>F122/E122*100</f>
        <v>134.92505406547514</v>
      </c>
      <c r="I122" s="60"/>
      <c r="J122" s="60"/>
      <c r="K122" s="44"/>
      <c r="L122" s="39"/>
      <c r="M122" s="39"/>
      <c r="N122" s="55"/>
    </row>
    <row r="123" spans="1:15" s="18" customFormat="1" ht="36.75" customHeight="1">
      <c r="A123" s="46"/>
      <c r="B123" s="50" t="s">
        <v>71</v>
      </c>
      <c r="C123" s="62">
        <f>C26+C67+C91+C122</f>
        <v>1459</v>
      </c>
      <c r="D123" s="62">
        <f>D26+D67+D91+D122</f>
        <v>1474</v>
      </c>
      <c r="E123" s="62">
        <f>E26+E67+E91+E122</f>
        <v>1265468</v>
      </c>
      <c r="F123" s="62">
        <f>F26+F67+F91+F122</f>
        <v>1552221</v>
      </c>
      <c r="G123" s="62">
        <f>G26+G67+G91+G122</f>
        <v>286753</v>
      </c>
      <c r="H123" s="90">
        <f t="shared" si="8"/>
        <v>122.65983809942252</v>
      </c>
      <c r="I123" s="60"/>
      <c r="J123" s="60"/>
      <c r="K123" s="44"/>
      <c r="L123" s="39"/>
      <c r="M123" s="39"/>
      <c r="N123" s="55"/>
    </row>
    <row r="124" spans="1:15" s="18" customFormat="1" ht="36.75" customHeight="1">
      <c r="A124" s="29"/>
      <c r="B124" s="21"/>
      <c r="C124" s="22"/>
      <c r="D124" s="22"/>
      <c r="E124" s="22"/>
      <c r="F124" s="22"/>
      <c r="G124" s="23"/>
      <c r="H124" s="23"/>
      <c r="I124" s="24"/>
      <c r="J124" s="24"/>
      <c r="K124" s="25"/>
      <c r="L124" s="26"/>
      <c r="M124" s="137"/>
      <c r="N124" s="137"/>
    </row>
    <row r="125" spans="1:15">
      <c r="B125" s="31"/>
    </row>
    <row r="126" spans="1:15">
      <c r="C126" s="32"/>
      <c r="E126" s="1"/>
      <c r="F126" s="1"/>
    </row>
    <row r="127" spans="1:15">
      <c r="B127" s="31"/>
    </row>
  </sheetData>
  <mergeCells count="176">
    <mergeCell ref="A94:A97"/>
    <mergeCell ref="I94:N97"/>
    <mergeCell ref="M124:N124"/>
    <mergeCell ref="A114:A117"/>
    <mergeCell ref="N114:N117"/>
    <mergeCell ref="A118:A121"/>
    <mergeCell ref="N118:N121"/>
    <mergeCell ref="A98:A101"/>
    <mergeCell ref="I98:M101"/>
    <mergeCell ref="N98:N101"/>
    <mergeCell ref="A102:A105"/>
    <mergeCell ref="N102:N105"/>
    <mergeCell ref="A106:A109"/>
    <mergeCell ref="N106:N109"/>
    <mergeCell ref="A110:A113"/>
    <mergeCell ref="N110:N113"/>
    <mergeCell ref="I84:K84"/>
    <mergeCell ref="I85:K85"/>
    <mergeCell ref="I86:K86"/>
    <mergeCell ref="I87:K87"/>
    <mergeCell ref="I88:K88"/>
    <mergeCell ref="A89:A90"/>
    <mergeCell ref="N89:N90"/>
    <mergeCell ref="A92:A93"/>
    <mergeCell ref="B92:N92"/>
    <mergeCell ref="A79:A80"/>
    <mergeCell ref="I79:K80"/>
    <mergeCell ref="L79:L80"/>
    <mergeCell ref="M79:M80"/>
    <mergeCell ref="N79:N80"/>
    <mergeCell ref="I81:N81"/>
    <mergeCell ref="A82:A83"/>
    <mergeCell ref="I82:I83"/>
    <mergeCell ref="J82:J83"/>
    <mergeCell ref="K82:K83"/>
    <mergeCell ref="L82:L83"/>
    <mergeCell ref="M82:M83"/>
    <mergeCell ref="N82:N83"/>
    <mergeCell ref="I70:K70"/>
    <mergeCell ref="I71:K71"/>
    <mergeCell ref="I72:K72"/>
    <mergeCell ref="A73:A76"/>
    <mergeCell ref="N73:N76"/>
    <mergeCell ref="I75:I76"/>
    <mergeCell ref="J75:J76"/>
    <mergeCell ref="K75:K76"/>
    <mergeCell ref="L75:L76"/>
    <mergeCell ref="M75:M76"/>
    <mergeCell ref="I74:M74"/>
    <mergeCell ref="A61:A62"/>
    <mergeCell ref="I61:I62"/>
    <mergeCell ref="J61:J62"/>
    <mergeCell ref="K61:K62"/>
    <mergeCell ref="L61:L62"/>
    <mergeCell ref="M61:M62"/>
    <mergeCell ref="N61:N62"/>
    <mergeCell ref="B68:N68"/>
    <mergeCell ref="I69:K69"/>
    <mergeCell ref="I63:I64"/>
    <mergeCell ref="J63:J64"/>
    <mergeCell ref="K63:K64"/>
    <mergeCell ref="L63:L64"/>
    <mergeCell ref="M63:M64"/>
    <mergeCell ref="I65:I66"/>
    <mergeCell ref="J65:J66"/>
    <mergeCell ref="K65:K66"/>
    <mergeCell ref="L65:L66"/>
    <mergeCell ref="M65:M66"/>
    <mergeCell ref="A57:A58"/>
    <mergeCell ref="N57:N58"/>
    <mergeCell ref="A59:A60"/>
    <mergeCell ref="I59:I60"/>
    <mergeCell ref="J59:J60"/>
    <mergeCell ref="K59:K60"/>
    <mergeCell ref="L59:L60"/>
    <mergeCell ref="M59:M60"/>
    <mergeCell ref="N59:N60"/>
    <mergeCell ref="L53:L54"/>
    <mergeCell ref="M53:M54"/>
    <mergeCell ref="N53:N54"/>
    <mergeCell ref="A55:A56"/>
    <mergeCell ref="I55:I56"/>
    <mergeCell ref="J55:J56"/>
    <mergeCell ref="K55:K56"/>
    <mergeCell ref="L55:L56"/>
    <mergeCell ref="M55:M56"/>
    <mergeCell ref="N55:N56"/>
    <mergeCell ref="I13:N14"/>
    <mergeCell ref="A15:A16"/>
    <mergeCell ref="I15:N16"/>
    <mergeCell ref="I17:N17"/>
    <mergeCell ref="B27:N27"/>
    <mergeCell ref="A28:A29"/>
    <mergeCell ref="I28:I29"/>
    <mergeCell ref="J28:J29"/>
    <mergeCell ref="K28:K29"/>
    <mergeCell ref="L28:L29"/>
    <mergeCell ref="M28:M29"/>
    <mergeCell ref="N28:N29"/>
    <mergeCell ref="A18:A19"/>
    <mergeCell ref="A20:A21"/>
    <mergeCell ref="A24:A25"/>
    <mergeCell ref="I18:N19"/>
    <mergeCell ref="I20:N21"/>
    <mergeCell ref="I22:N23"/>
    <mergeCell ref="I24:N25"/>
    <mergeCell ref="A22:A23"/>
    <mergeCell ref="B8:N8"/>
    <mergeCell ref="A9:A10"/>
    <mergeCell ref="I9:I10"/>
    <mergeCell ref="J9:J10"/>
    <mergeCell ref="K9:K10"/>
    <mergeCell ref="L9:L10"/>
    <mergeCell ref="M9:M10"/>
    <mergeCell ref="N9:N10"/>
    <mergeCell ref="A11:A12"/>
    <mergeCell ref="I11:N12"/>
    <mergeCell ref="M1:N1"/>
    <mergeCell ref="A2:N2"/>
    <mergeCell ref="A3:N3"/>
    <mergeCell ref="A5:A6"/>
    <mergeCell ref="B5:B6"/>
    <mergeCell ref="C5:D5"/>
    <mergeCell ref="E5:H5"/>
    <mergeCell ref="I5:K5"/>
    <mergeCell ref="L5:L6"/>
    <mergeCell ref="M5:M6"/>
    <mergeCell ref="N5:N6"/>
    <mergeCell ref="A30:A31"/>
    <mergeCell ref="I30:I31"/>
    <mergeCell ref="J30:J31"/>
    <mergeCell ref="K30:K31"/>
    <mergeCell ref="L30:L31"/>
    <mergeCell ref="M30:M31"/>
    <mergeCell ref="N30:N31"/>
    <mergeCell ref="N65:N66"/>
    <mergeCell ref="N63:N64"/>
    <mergeCell ref="A32:A33"/>
    <mergeCell ref="I32:N33"/>
    <mergeCell ref="A34:A35"/>
    <mergeCell ref="N34:N35"/>
    <mergeCell ref="A36:A37"/>
    <mergeCell ref="I36:I37"/>
    <mergeCell ref="J36:J37"/>
    <mergeCell ref="K36:K37"/>
    <mergeCell ref="L36:L37"/>
    <mergeCell ref="M36:M37"/>
    <mergeCell ref="N36:N37"/>
    <mergeCell ref="I44:M44"/>
    <mergeCell ref="I45:M45"/>
    <mergeCell ref="I46:K46"/>
    <mergeCell ref="A53:A54"/>
    <mergeCell ref="I77:N78"/>
    <mergeCell ref="A38:A39"/>
    <mergeCell ref="I38:N39"/>
    <mergeCell ref="A40:A41"/>
    <mergeCell ref="I40:N41"/>
    <mergeCell ref="A42:A43"/>
    <mergeCell ref="I42:N43"/>
    <mergeCell ref="A47:A48"/>
    <mergeCell ref="I47:I48"/>
    <mergeCell ref="J47:J48"/>
    <mergeCell ref="K47:K48"/>
    <mergeCell ref="L47:L48"/>
    <mergeCell ref="M47:M48"/>
    <mergeCell ref="N47:N48"/>
    <mergeCell ref="A49:A50"/>
    <mergeCell ref="L49:L50"/>
    <mergeCell ref="M49:M50"/>
    <mergeCell ref="N49:N50"/>
    <mergeCell ref="I49:K50"/>
    <mergeCell ref="I51:M51"/>
    <mergeCell ref="I52:M52"/>
    <mergeCell ref="I53:I54"/>
    <mergeCell ref="J53:J54"/>
    <mergeCell ref="K53:K54"/>
  </mergeCells>
  <pageMargins left="0.31496062992125984" right="0.23622047244094491" top="0.59055118110236227" bottom="0.47244094488188981" header="0.31496062992125984" footer="0.51181102362204722"/>
  <pageSetup paperSize="9" scale="67" firstPageNumber="0" fitToHeight="21" orientation="landscape" verticalDpi="0"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dimension ref="A1"/>
  <sheetViews>
    <sheetView zoomScale="110" zoomScaleNormal="110" workbookViewId="0"/>
  </sheetViews>
  <sheetFormatPr defaultRowHeight="1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dimension ref="A1"/>
  <sheetViews>
    <sheetView zoomScale="110" zoomScaleNormal="110" workbookViewId="0"/>
  </sheetViews>
  <sheetFormatPr defaultRowHeight="1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Емелина</dc:creator>
  <cp:lastModifiedBy>Емелина И.Г.</cp:lastModifiedBy>
  <cp:revision>0</cp:revision>
  <cp:lastPrinted>2015-09-09T06:45:52Z</cp:lastPrinted>
  <dcterms:created xsi:type="dcterms:W3CDTF">2012-07-30T06:28:50Z</dcterms:created>
  <dcterms:modified xsi:type="dcterms:W3CDTF">2015-09-09T06:46:26Z</dcterms:modified>
</cp:coreProperties>
</file>