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1 кв-л свод 2016" sheetId="4" r:id="rId1"/>
    <sheet name="Лист1" sheetId="1" r:id="rId2"/>
    <sheet name="Лист2" sheetId="2" r:id="rId3"/>
    <sheet name="Лист3" sheetId="3" r:id="rId4"/>
  </sheets>
  <externalReferences>
    <externalReference r:id="rId5"/>
  </externalReferences>
  <definedNames>
    <definedName name="_xlnm._FilterDatabase" localSheetId="0" hidden="1">'1 кв-л свод 2016'!$B$1:$B$1207</definedName>
    <definedName name="_xlnm.Print_Titles" localSheetId="0">'1 кв-л свод 2016'!$A$4:$IV$5</definedName>
    <definedName name="_xlnm.Print_Area" localSheetId="0">'1 кв-л свод 2016'!$A$1:$I$1209</definedName>
  </definedNames>
  <calcPr calcId="124519"/>
</workbook>
</file>

<file path=xl/calcChain.xml><?xml version="1.0" encoding="utf-8"?>
<calcChain xmlns="http://schemas.openxmlformats.org/spreadsheetml/2006/main">
  <c r="C8" i="4"/>
  <c r="E8"/>
  <c r="F8"/>
  <c r="G8"/>
  <c r="C15"/>
  <c r="D15"/>
  <c r="E15"/>
  <c r="F15"/>
  <c r="G15"/>
  <c r="H15" s="1"/>
  <c r="C16"/>
  <c r="D16"/>
  <c r="E16"/>
  <c r="F16"/>
  <c r="G16"/>
  <c r="H16"/>
  <c r="C17"/>
  <c r="D17"/>
  <c r="E17"/>
  <c r="F17"/>
  <c r="G17"/>
  <c r="C18"/>
  <c r="D18"/>
  <c r="E18"/>
  <c r="F18"/>
  <c r="G18"/>
  <c r="C19"/>
  <c r="D19"/>
  <c r="E19"/>
  <c r="F19"/>
  <c r="G19"/>
  <c r="H19" s="1"/>
  <c r="C20"/>
  <c r="D20"/>
  <c r="E20"/>
  <c r="F20"/>
  <c r="G20"/>
  <c r="C21"/>
  <c r="D21"/>
  <c r="E21"/>
  <c r="F21"/>
  <c r="G21"/>
  <c r="C22"/>
  <c r="D22"/>
  <c r="E22"/>
  <c r="F22"/>
  <c r="G22"/>
  <c r="H22" s="1"/>
  <c r="C23"/>
  <c r="D23"/>
  <c r="E23"/>
  <c r="F23"/>
  <c r="G23"/>
  <c r="H23" s="1"/>
  <c r="C24"/>
  <c r="D24"/>
  <c r="E24"/>
  <c r="F24"/>
  <c r="G24"/>
  <c r="H24" s="1"/>
  <c r="C25"/>
  <c r="D25"/>
  <c r="E25"/>
  <c r="F25"/>
  <c r="G25"/>
  <c r="H25"/>
  <c r="C34"/>
  <c r="D34"/>
  <c r="E34"/>
  <c r="F34"/>
  <c r="G34"/>
  <c r="C35"/>
  <c r="D35"/>
  <c r="E35"/>
  <c r="F35"/>
  <c r="G35"/>
  <c r="C36"/>
  <c r="D36"/>
  <c r="E36"/>
  <c r="F36"/>
  <c r="G36"/>
  <c r="C38"/>
  <c r="D38"/>
  <c r="E38"/>
  <c r="F38"/>
  <c r="G38"/>
  <c r="C42"/>
  <c r="D42"/>
  <c r="E42"/>
  <c r="F42"/>
  <c r="G42"/>
  <c r="C50"/>
  <c r="D50"/>
  <c r="E50"/>
  <c r="F50"/>
  <c r="G50"/>
  <c r="H50" s="1"/>
  <c r="H55"/>
  <c r="H59"/>
  <c r="C64"/>
  <c r="D64"/>
  <c r="E64"/>
  <c r="F64"/>
  <c r="G64"/>
  <c r="H64" s="1"/>
  <c r="C65"/>
  <c r="C60" s="1"/>
  <c r="D65"/>
  <c r="D60" s="1"/>
  <c r="E65"/>
  <c r="E60" s="1"/>
  <c r="F65"/>
  <c r="F60" s="1"/>
  <c r="G65"/>
  <c r="G60" s="1"/>
  <c r="C66"/>
  <c r="C57" s="1"/>
  <c r="D66"/>
  <c r="D61" s="1"/>
  <c r="D56" s="1"/>
  <c r="E66"/>
  <c r="E57" s="1"/>
  <c r="F66"/>
  <c r="F61" s="1"/>
  <c r="F56" s="1"/>
  <c r="G66"/>
  <c r="G57" s="1"/>
  <c r="C68"/>
  <c r="D68"/>
  <c r="E68"/>
  <c r="F68"/>
  <c r="G68"/>
  <c r="H68"/>
  <c r="H69"/>
  <c r="C72"/>
  <c r="D72"/>
  <c r="E72"/>
  <c r="F72"/>
  <c r="G72"/>
  <c r="C80"/>
  <c r="D80"/>
  <c r="E80"/>
  <c r="F80"/>
  <c r="G80"/>
  <c r="H80"/>
  <c r="C81"/>
  <c r="D81"/>
  <c r="E81"/>
  <c r="F81"/>
  <c r="G81"/>
  <c r="C82"/>
  <c r="D82"/>
  <c r="E82"/>
  <c r="F82"/>
  <c r="G82"/>
  <c r="C84"/>
  <c r="D84"/>
  <c r="E84"/>
  <c r="F84"/>
  <c r="G84"/>
  <c r="H84"/>
  <c r="H85"/>
  <c r="C95"/>
  <c r="D95"/>
  <c r="E95"/>
  <c r="F95"/>
  <c r="G95"/>
  <c r="H95" s="1"/>
  <c r="C96"/>
  <c r="D96"/>
  <c r="E96"/>
  <c r="F96"/>
  <c r="G96"/>
  <c r="C97"/>
  <c r="D97"/>
  <c r="E97"/>
  <c r="F97"/>
  <c r="G97"/>
  <c r="C99"/>
  <c r="D99"/>
  <c r="E99"/>
  <c r="F99"/>
  <c r="G99"/>
  <c r="H99"/>
  <c r="H100"/>
  <c r="C103"/>
  <c r="D103"/>
  <c r="E103"/>
  <c r="F103"/>
  <c r="G103"/>
  <c r="C110"/>
  <c r="D110"/>
  <c r="E110"/>
  <c r="F110"/>
  <c r="G110"/>
  <c r="C114"/>
  <c r="C109" s="1"/>
  <c r="C107" s="1"/>
  <c r="D114"/>
  <c r="D109" s="1"/>
  <c r="D107" s="1"/>
  <c r="E114"/>
  <c r="E109" s="1"/>
  <c r="E107" s="1"/>
  <c r="F114"/>
  <c r="F109" s="1"/>
  <c r="F107" s="1"/>
  <c r="G114"/>
  <c r="G109" s="1"/>
  <c r="G107" s="1"/>
  <c r="C125"/>
  <c r="D125"/>
  <c r="E125"/>
  <c r="F125"/>
  <c r="G125"/>
  <c r="H125"/>
  <c r="C126"/>
  <c r="D126"/>
  <c r="E126"/>
  <c r="F126"/>
  <c r="G126"/>
  <c r="C127"/>
  <c r="D127"/>
  <c r="E127"/>
  <c r="F127"/>
  <c r="G127"/>
  <c r="C129"/>
  <c r="D129"/>
  <c r="E129"/>
  <c r="F129"/>
  <c r="G129"/>
  <c r="H129"/>
  <c r="H130"/>
  <c r="C133"/>
  <c r="D133"/>
  <c r="E133"/>
  <c r="F133"/>
  <c r="G133"/>
  <c r="C139"/>
  <c r="D139"/>
  <c r="E139"/>
  <c r="F139"/>
  <c r="G139"/>
  <c r="H139" s="1"/>
  <c r="C140"/>
  <c r="D140"/>
  <c r="E140"/>
  <c r="F140"/>
  <c r="G140"/>
  <c r="C143"/>
  <c r="D143"/>
  <c r="E143"/>
  <c r="F143"/>
  <c r="G143"/>
  <c r="H143" s="1"/>
  <c r="H144"/>
  <c r="C152"/>
  <c r="E152"/>
  <c r="F152"/>
  <c r="G152"/>
  <c r="C164"/>
  <c r="C158" s="1"/>
  <c r="D164"/>
  <c r="D158" s="1"/>
  <c r="E164"/>
  <c r="F164"/>
  <c r="F158" s="1"/>
  <c r="G164"/>
  <c r="H164" s="1"/>
  <c r="C165"/>
  <c r="C159" s="1"/>
  <c r="D165"/>
  <c r="D159" s="1"/>
  <c r="E165"/>
  <c r="E159" s="1"/>
  <c r="F165"/>
  <c r="F159" s="1"/>
  <c r="G165"/>
  <c r="G159" s="1"/>
  <c r="H159" s="1"/>
  <c r="C166"/>
  <c r="C160" s="1"/>
  <c r="D166"/>
  <c r="D160" s="1"/>
  <c r="E166"/>
  <c r="E160" s="1"/>
  <c r="F166"/>
  <c r="F160" s="1"/>
  <c r="G166"/>
  <c r="G160" s="1"/>
  <c r="C168"/>
  <c r="C141" s="1"/>
  <c r="D168"/>
  <c r="D141" s="1"/>
  <c r="E168"/>
  <c r="E141" s="1"/>
  <c r="F168"/>
  <c r="F141" s="1"/>
  <c r="G168"/>
  <c r="G141" s="1"/>
  <c r="C172"/>
  <c r="D172"/>
  <c r="E172"/>
  <c r="F172"/>
  <c r="G172"/>
  <c r="H172" s="1"/>
  <c r="H173"/>
  <c r="H174"/>
  <c r="H176"/>
  <c r="C180"/>
  <c r="D180"/>
  <c r="E180"/>
  <c r="F180"/>
  <c r="G180"/>
  <c r="H180" s="1"/>
  <c r="C181"/>
  <c r="D181"/>
  <c r="E181"/>
  <c r="F181"/>
  <c r="G181"/>
  <c r="C182"/>
  <c r="D182"/>
  <c r="E182"/>
  <c r="F182"/>
  <c r="G182"/>
  <c r="C184"/>
  <c r="D184"/>
  <c r="E184"/>
  <c r="F184"/>
  <c r="G184"/>
  <c r="H184" s="1"/>
  <c r="H185"/>
  <c r="C188"/>
  <c r="D188"/>
  <c r="E188"/>
  <c r="F188"/>
  <c r="G188"/>
  <c r="H192"/>
  <c r="H193"/>
  <c r="H194"/>
  <c r="H195"/>
  <c r="H196"/>
  <c r="C198"/>
  <c r="D198"/>
  <c r="E198"/>
  <c r="F198"/>
  <c r="G198"/>
  <c r="H198" s="1"/>
  <c r="C199"/>
  <c r="D199"/>
  <c r="E199"/>
  <c r="F199"/>
  <c r="G199"/>
  <c r="H199" s="1"/>
  <c r="C200"/>
  <c r="D200"/>
  <c r="E200"/>
  <c r="F200"/>
  <c r="G200"/>
  <c r="H200" s="1"/>
  <c r="H201"/>
  <c r="H202"/>
  <c r="H203"/>
  <c r="H204"/>
  <c r="H205"/>
  <c r="C206"/>
  <c r="D206"/>
  <c r="E206"/>
  <c r="F206"/>
  <c r="G206"/>
  <c r="H206" s="1"/>
  <c r="H207"/>
  <c r="H208"/>
  <c r="H209"/>
  <c r="H210"/>
  <c r="H211"/>
  <c r="H212"/>
  <c r="H213"/>
  <c r="H214"/>
  <c r="H215"/>
  <c r="H216"/>
  <c r="C217"/>
  <c r="D217"/>
  <c r="E217"/>
  <c r="F217"/>
  <c r="G217"/>
  <c r="H217" s="1"/>
  <c r="C218"/>
  <c r="D218"/>
  <c r="E218"/>
  <c r="F218"/>
  <c r="G218"/>
  <c r="C219"/>
  <c r="D219"/>
  <c r="E219"/>
  <c r="F219"/>
  <c r="G219"/>
  <c r="C220"/>
  <c r="D220"/>
  <c r="E220"/>
  <c r="F220"/>
  <c r="G220"/>
  <c r="H220" s="1"/>
  <c r="H221"/>
  <c r="C224"/>
  <c r="D224"/>
  <c r="E224"/>
  <c r="F224"/>
  <c r="G224"/>
  <c r="H224" s="1"/>
  <c r="C225"/>
  <c r="D225"/>
  <c r="E225"/>
  <c r="F225"/>
  <c r="G225"/>
  <c r="C228"/>
  <c r="D228"/>
  <c r="E228"/>
  <c r="F228"/>
  <c r="G228"/>
  <c r="C232"/>
  <c r="D232"/>
  <c r="E232"/>
  <c r="F232"/>
  <c r="G232"/>
  <c r="H232" s="1"/>
  <c r="H233"/>
  <c r="C245"/>
  <c r="C237" s="1"/>
  <c r="D245"/>
  <c r="D237" s="1"/>
  <c r="E245"/>
  <c r="E237" s="1"/>
  <c r="F245"/>
  <c r="F237" s="1"/>
  <c r="G245"/>
  <c r="G237" s="1"/>
  <c r="C246"/>
  <c r="C238" s="1"/>
  <c r="D246"/>
  <c r="D238" s="1"/>
  <c r="E246"/>
  <c r="E238" s="1"/>
  <c r="F246"/>
  <c r="F238" s="1"/>
  <c r="G246"/>
  <c r="G238" s="1"/>
  <c r="C247"/>
  <c r="C239" s="1"/>
  <c r="D247"/>
  <c r="D239" s="1"/>
  <c r="E247"/>
  <c r="E239" s="1"/>
  <c r="F247"/>
  <c r="F239" s="1"/>
  <c r="G247"/>
  <c r="G239" s="1"/>
  <c r="C249"/>
  <c r="D249"/>
  <c r="E249"/>
  <c r="F249"/>
  <c r="G249"/>
  <c r="H249" s="1"/>
  <c r="H250"/>
  <c r="C253"/>
  <c r="D253"/>
  <c r="E253"/>
  <c r="F253"/>
  <c r="G253"/>
  <c r="H257"/>
  <c r="C260"/>
  <c r="D260"/>
  <c r="E260"/>
  <c r="F260"/>
  <c r="G260"/>
  <c r="H260" s="1"/>
  <c r="C261"/>
  <c r="D261"/>
  <c r="E261"/>
  <c r="F261"/>
  <c r="G261"/>
  <c r="H261"/>
  <c r="C262"/>
  <c r="D262"/>
  <c r="E262"/>
  <c r="F262"/>
  <c r="G262"/>
  <c r="H262"/>
  <c r="C264"/>
  <c r="D264"/>
  <c r="E264"/>
  <c r="F264"/>
  <c r="G264"/>
  <c r="C268"/>
  <c r="D268"/>
  <c r="E268"/>
  <c r="F268"/>
  <c r="G268"/>
  <c r="H268"/>
  <c r="C280"/>
  <c r="D280"/>
  <c r="E280"/>
  <c r="F280"/>
  <c r="G280"/>
  <c r="C281"/>
  <c r="D281"/>
  <c r="E281"/>
  <c r="F281"/>
  <c r="G281"/>
  <c r="C282"/>
  <c r="D282"/>
  <c r="E282"/>
  <c r="F282"/>
  <c r="G282"/>
  <c r="C284"/>
  <c r="D284"/>
  <c r="E284"/>
  <c r="F284"/>
  <c r="G284"/>
  <c r="C288"/>
  <c r="D288"/>
  <c r="E288"/>
  <c r="F288"/>
  <c r="G288"/>
  <c r="H288" s="1"/>
  <c r="H289"/>
  <c r="C294"/>
  <c r="D294"/>
  <c r="E294"/>
  <c r="F294"/>
  <c r="G294"/>
  <c r="C295"/>
  <c r="D295"/>
  <c r="E295"/>
  <c r="F295"/>
  <c r="G295"/>
  <c r="C296"/>
  <c r="D296"/>
  <c r="E296"/>
  <c r="F296"/>
  <c r="G296"/>
  <c r="C298"/>
  <c r="D298"/>
  <c r="E298"/>
  <c r="F298"/>
  <c r="G298"/>
  <c r="C302"/>
  <c r="D302"/>
  <c r="E302"/>
  <c r="F302"/>
  <c r="G302"/>
  <c r="H302" s="1"/>
  <c r="H304"/>
  <c r="H305"/>
  <c r="C309"/>
  <c r="D309"/>
  <c r="E309"/>
  <c r="F309"/>
  <c r="G309"/>
  <c r="C310"/>
  <c r="D310"/>
  <c r="E310"/>
  <c r="F310"/>
  <c r="G310"/>
  <c r="C311"/>
  <c r="D311"/>
  <c r="E311"/>
  <c r="F311"/>
  <c r="G311"/>
  <c r="C313"/>
  <c r="D313"/>
  <c r="E313"/>
  <c r="F313"/>
  <c r="G313"/>
  <c r="H313" s="1"/>
  <c r="H314"/>
  <c r="C317"/>
  <c r="D317"/>
  <c r="E317"/>
  <c r="F317"/>
  <c r="G317"/>
  <c r="C324"/>
  <c r="D324"/>
  <c r="E324"/>
  <c r="F324"/>
  <c r="G324"/>
  <c r="H324" s="1"/>
  <c r="C325"/>
  <c r="D325"/>
  <c r="E325"/>
  <c r="F325"/>
  <c r="G325"/>
  <c r="H325" s="1"/>
  <c r="C326"/>
  <c r="D326"/>
  <c r="E326"/>
  <c r="F326"/>
  <c r="G326"/>
  <c r="C328"/>
  <c r="D328"/>
  <c r="E328"/>
  <c r="F328"/>
  <c r="G328"/>
  <c r="H329"/>
  <c r="H330"/>
  <c r="C332"/>
  <c r="D332"/>
  <c r="E332"/>
  <c r="F332"/>
  <c r="G332"/>
  <c r="C338"/>
  <c r="D338"/>
  <c r="E338"/>
  <c r="F338"/>
  <c r="G338"/>
  <c r="H338"/>
  <c r="C339"/>
  <c r="D339"/>
  <c r="E339"/>
  <c r="F339"/>
  <c r="G339"/>
  <c r="C340"/>
  <c r="D340"/>
  <c r="E340"/>
  <c r="F340"/>
  <c r="G340"/>
  <c r="C342"/>
  <c r="D342"/>
  <c r="E342"/>
  <c r="F342"/>
  <c r="G342"/>
  <c r="C346"/>
  <c r="D346"/>
  <c r="E346"/>
  <c r="F346"/>
  <c r="G346"/>
  <c r="H346" s="1"/>
  <c r="H347"/>
  <c r="C362"/>
  <c r="D362"/>
  <c r="E362"/>
  <c r="F362"/>
  <c r="G362"/>
  <c r="C365"/>
  <c r="D365"/>
  <c r="E365"/>
  <c r="F365"/>
  <c r="G365"/>
  <c r="C366"/>
  <c r="D366"/>
  <c r="E366"/>
  <c r="F366"/>
  <c r="G366"/>
  <c r="C369"/>
  <c r="D369"/>
  <c r="E369"/>
  <c r="F369"/>
  <c r="G369"/>
  <c r="C373"/>
  <c r="D373"/>
  <c r="E373"/>
  <c r="F373"/>
  <c r="G373"/>
  <c r="C388"/>
  <c r="H388" s="1"/>
  <c r="D388"/>
  <c r="E388"/>
  <c r="C389"/>
  <c r="D389"/>
  <c r="E389"/>
  <c r="F389"/>
  <c r="F387" s="1"/>
  <c r="G389"/>
  <c r="G387" s="1"/>
  <c r="C393"/>
  <c r="D393"/>
  <c r="E393"/>
  <c r="F393"/>
  <c r="G393"/>
  <c r="H393" s="1"/>
  <c r="C402"/>
  <c r="D402"/>
  <c r="E402"/>
  <c r="F402"/>
  <c r="G402"/>
  <c r="H402" s="1"/>
  <c r="C408"/>
  <c r="C379" s="1"/>
  <c r="D408"/>
  <c r="D379" s="1"/>
  <c r="E408"/>
  <c r="E379" s="1"/>
  <c r="F408"/>
  <c r="F379" s="1"/>
  <c r="G408"/>
  <c r="G379" s="1"/>
  <c r="C409"/>
  <c r="C380" s="1"/>
  <c r="D409"/>
  <c r="D380" s="1"/>
  <c r="E409"/>
  <c r="E380" s="1"/>
  <c r="F409"/>
  <c r="F380" s="1"/>
  <c r="G409"/>
  <c r="G380" s="1"/>
  <c r="C416"/>
  <c r="D416"/>
  <c r="E416"/>
  <c r="F416"/>
  <c r="G416"/>
  <c r="H416" s="1"/>
  <c r="C422"/>
  <c r="D422"/>
  <c r="E422"/>
  <c r="F422"/>
  <c r="G422"/>
  <c r="H422" s="1"/>
  <c r="C423"/>
  <c r="D423"/>
  <c r="E423"/>
  <c r="F423"/>
  <c r="G423"/>
  <c r="H423" s="1"/>
  <c r="C426"/>
  <c r="D426"/>
  <c r="E426"/>
  <c r="F426"/>
  <c r="G426"/>
  <c r="C430"/>
  <c r="D430"/>
  <c r="E430"/>
  <c r="F430"/>
  <c r="G430"/>
  <c r="H430"/>
  <c r="H431"/>
  <c r="H432"/>
  <c r="C436"/>
  <c r="D436"/>
  <c r="E436"/>
  <c r="F436"/>
  <c r="G436"/>
  <c r="H436"/>
  <c r="C437"/>
  <c r="D437"/>
  <c r="E437"/>
  <c r="F437"/>
  <c r="G437"/>
  <c r="C444"/>
  <c r="D444"/>
  <c r="E444"/>
  <c r="F444"/>
  <c r="G444"/>
  <c r="H444" s="1"/>
  <c r="H445"/>
  <c r="C450"/>
  <c r="D450"/>
  <c r="E450"/>
  <c r="F450"/>
  <c r="G450"/>
  <c r="C451"/>
  <c r="D451"/>
  <c r="E451"/>
  <c r="F451"/>
  <c r="G451"/>
  <c r="H451" s="1"/>
  <c r="C452"/>
  <c r="D452"/>
  <c r="E452"/>
  <c r="F452"/>
  <c r="G452"/>
  <c r="H452" s="1"/>
  <c r="C454"/>
  <c r="D454"/>
  <c r="E454"/>
  <c r="F454"/>
  <c r="G454"/>
  <c r="C458"/>
  <c r="D458"/>
  <c r="E458"/>
  <c r="F458"/>
  <c r="G458"/>
  <c r="H458" s="1"/>
  <c r="H460"/>
  <c r="H461"/>
  <c r="C468"/>
  <c r="D468"/>
  <c r="E468"/>
  <c r="F468"/>
  <c r="G468"/>
  <c r="C469"/>
  <c r="D469"/>
  <c r="E469"/>
  <c r="F469"/>
  <c r="G469"/>
  <c r="C470"/>
  <c r="D470"/>
  <c r="E470"/>
  <c r="F470"/>
  <c r="G470"/>
  <c r="C476"/>
  <c r="D476"/>
  <c r="E476"/>
  <c r="F476"/>
  <c r="G476"/>
  <c r="H480"/>
  <c r="C483"/>
  <c r="D483"/>
  <c r="E483"/>
  <c r="F483"/>
  <c r="G483"/>
  <c r="C484"/>
  <c r="D484"/>
  <c r="E484"/>
  <c r="F484"/>
  <c r="G484"/>
  <c r="C485"/>
  <c r="D485"/>
  <c r="E485"/>
  <c r="F485"/>
  <c r="G485"/>
  <c r="C491"/>
  <c r="D491"/>
  <c r="E491"/>
  <c r="F491"/>
  <c r="G491"/>
  <c r="C499"/>
  <c r="D499"/>
  <c r="E499"/>
  <c r="F499"/>
  <c r="F351" s="1"/>
  <c r="G499"/>
  <c r="G351" s="1"/>
  <c r="H351" s="1"/>
  <c r="C500"/>
  <c r="C352" s="1"/>
  <c r="D500"/>
  <c r="D352" s="1"/>
  <c r="E500"/>
  <c r="E352" s="1"/>
  <c r="F500"/>
  <c r="F352" s="1"/>
  <c r="G500"/>
  <c r="G352" s="1"/>
  <c r="C501"/>
  <c r="C353" s="1"/>
  <c r="D501"/>
  <c r="D353" s="1"/>
  <c r="E501"/>
  <c r="E353" s="1"/>
  <c r="F501"/>
  <c r="F353" s="1"/>
  <c r="G501"/>
  <c r="G353" s="1"/>
  <c r="C503"/>
  <c r="C498" s="1"/>
  <c r="D503"/>
  <c r="E503"/>
  <c r="E498" s="1"/>
  <c r="F503"/>
  <c r="G503"/>
  <c r="G498" s="1"/>
  <c r="C507"/>
  <c r="D507"/>
  <c r="E507"/>
  <c r="F507"/>
  <c r="G507"/>
  <c r="C513"/>
  <c r="D513"/>
  <c r="E513"/>
  <c r="F513"/>
  <c r="G513"/>
  <c r="C514"/>
  <c r="D514"/>
  <c r="E514"/>
  <c r="F514"/>
  <c r="G514"/>
  <c r="C515"/>
  <c r="D515"/>
  <c r="E515"/>
  <c r="F515"/>
  <c r="G515"/>
  <c r="C517"/>
  <c r="D517"/>
  <c r="D512" s="1"/>
  <c r="E517"/>
  <c r="F517"/>
  <c r="F512" s="1"/>
  <c r="G517"/>
  <c r="C521"/>
  <c r="D521"/>
  <c r="E521"/>
  <c r="F521"/>
  <c r="G521"/>
  <c r="C536"/>
  <c r="D536"/>
  <c r="E536"/>
  <c r="F536"/>
  <c r="G536"/>
  <c r="C537"/>
  <c r="D537"/>
  <c r="E537"/>
  <c r="F537"/>
  <c r="G537"/>
  <c r="C538"/>
  <c r="D538"/>
  <c r="E538"/>
  <c r="F538"/>
  <c r="G538"/>
  <c r="C540"/>
  <c r="C535" s="1"/>
  <c r="D540"/>
  <c r="E540"/>
  <c r="E535" s="1"/>
  <c r="F540"/>
  <c r="G540"/>
  <c r="G535" s="1"/>
  <c r="H535" s="1"/>
  <c r="C544"/>
  <c r="D544"/>
  <c r="E544"/>
  <c r="F544"/>
  <c r="G544"/>
  <c r="C550"/>
  <c r="D550"/>
  <c r="E550"/>
  <c r="F550"/>
  <c r="G550"/>
  <c r="H550" s="1"/>
  <c r="C551"/>
  <c r="D551"/>
  <c r="E551"/>
  <c r="F551"/>
  <c r="G551"/>
  <c r="C552"/>
  <c r="D552"/>
  <c r="E552"/>
  <c r="F552"/>
  <c r="G552"/>
  <c r="C554"/>
  <c r="C549" s="1"/>
  <c r="D554"/>
  <c r="E554"/>
  <c r="E549" s="1"/>
  <c r="F554"/>
  <c r="G554"/>
  <c r="G549" s="1"/>
  <c r="H549" s="1"/>
  <c r="C558"/>
  <c r="D558"/>
  <c r="E558"/>
  <c r="F558"/>
  <c r="G558"/>
  <c r="H558" s="1"/>
  <c r="H559"/>
  <c r="C563"/>
  <c r="D563"/>
  <c r="E563"/>
  <c r="F563"/>
  <c r="G563"/>
  <c r="C564"/>
  <c r="D564"/>
  <c r="E564"/>
  <c r="F564"/>
  <c r="G564"/>
  <c r="C565"/>
  <c r="D565"/>
  <c r="E565"/>
  <c r="F565"/>
  <c r="G565"/>
  <c r="C567"/>
  <c r="D567"/>
  <c r="E567"/>
  <c r="F567"/>
  <c r="G567"/>
  <c r="C571"/>
  <c r="D571"/>
  <c r="E571"/>
  <c r="F571"/>
  <c r="G571"/>
  <c r="C578"/>
  <c r="D578"/>
  <c r="E578"/>
  <c r="F578"/>
  <c r="G578"/>
  <c r="H578" s="1"/>
  <c r="C579"/>
  <c r="D579"/>
  <c r="E579"/>
  <c r="F579"/>
  <c r="G579"/>
  <c r="C580"/>
  <c r="D580"/>
  <c r="E580"/>
  <c r="F580"/>
  <c r="G580"/>
  <c r="C582"/>
  <c r="D582"/>
  <c r="E582"/>
  <c r="F582"/>
  <c r="G582"/>
  <c r="H583"/>
  <c r="C586"/>
  <c r="D586"/>
  <c r="E586"/>
  <c r="F586"/>
  <c r="G586"/>
  <c r="C593"/>
  <c r="C591" s="1"/>
  <c r="D593"/>
  <c r="E593"/>
  <c r="E591" s="1"/>
  <c r="F593"/>
  <c r="G593"/>
  <c r="G591" s="1"/>
  <c r="C594"/>
  <c r="D594"/>
  <c r="E594"/>
  <c r="F594"/>
  <c r="G594"/>
  <c r="H594" s="1"/>
  <c r="C595"/>
  <c r="D595"/>
  <c r="E595"/>
  <c r="F595"/>
  <c r="G595"/>
  <c r="C597"/>
  <c r="D597"/>
  <c r="E597"/>
  <c r="F597"/>
  <c r="G597"/>
  <c r="C601"/>
  <c r="D601"/>
  <c r="E601"/>
  <c r="F601"/>
  <c r="G601"/>
  <c r="H601" s="1"/>
  <c r="H602"/>
  <c r="H603"/>
  <c r="C608"/>
  <c r="D608"/>
  <c r="E608"/>
  <c r="F608"/>
  <c r="G608"/>
  <c r="C609"/>
  <c r="C607" s="1"/>
  <c r="C605" s="1"/>
  <c r="D609"/>
  <c r="E609"/>
  <c r="E607" s="1"/>
  <c r="E605" s="1"/>
  <c r="F609"/>
  <c r="G609"/>
  <c r="G607" s="1"/>
  <c r="G605" s="1"/>
  <c r="H605" s="1"/>
  <c r="C610"/>
  <c r="D610"/>
  <c r="E610"/>
  <c r="F610"/>
  <c r="G610"/>
  <c r="C612"/>
  <c r="D612"/>
  <c r="E612"/>
  <c r="F612"/>
  <c r="G612"/>
  <c r="C616"/>
  <c r="D616"/>
  <c r="E616"/>
  <c r="F616"/>
  <c r="G616"/>
  <c r="C621"/>
  <c r="G621"/>
  <c r="H621" s="1"/>
  <c r="C628"/>
  <c r="D628"/>
  <c r="D621" s="1"/>
  <c r="E628"/>
  <c r="E621" s="1"/>
  <c r="F628"/>
  <c r="F621" s="1"/>
  <c r="G628"/>
  <c r="C629"/>
  <c r="C622" s="1"/>
  <c r="D629"/>
  <c r="D622" s="1"/>
  <c r="E629"/>
  <c r="E622" s="1"/>
  <c r="F629"/>
  <c r="F622" s="1"/>
  <c r="G629"/>
  <c r="G622" s="1"/>
  <c r="C630"/>
  <c r="C623" s="1"/>
  <c r="D630"/>
  <c r="D623" s="1"/>
  <c r="E630"/>
  <c r="E623" s="1"/>
  <c r="F630"/>
  <c r="F623" s="1"/>
  <c r="G630"/>
  <c r="G623" s="1"/>
  <c r="C632"/>
  <c r="D632"/>
  <c r="E632"/>
  <c r="F632"/>
  <c r="G632"/>
  <c r="C636"/>
  <c r="D636"/>
  <c r="E636"/>
  <c r="F636"/>
  <c r="G636"/>
  <c r="C646"/>
  <c r="C641" s="1"/>
  <c r="D646"/>
  <c r="E646"/>
  <c r="E641" s="1"/>
  <c r="F646"/>
  <c r="G646"/>
  <c r="G641" s="1"/>
  <c r="C647"/>
  <c r="D647"/>
  <c r="D642" s="1"/>
  <c r="E647"/>
  <c r="F647"/>
  <c r="F642" s="1"/>
  <c r="G647"/>
  <c r="C648"/>
  <c r="C643" s="1"/>
  <c r="D648"/>
  <c r="E648"/>
  <c r="E643" s="1"/>
  <c r="F648"/>
  <c r="G648"/>
  <c r="G643" s="1"/>
  <c r="C650"/>
  <c r="D650"/>
  <c r="E650"/>
  <c r="F650"/>
  <c r="G650"/>
  <c r="C654"/>
  <c r="D654"/>
  <c r="E654"/>
  <c r="F654"/>
  <c r="G654"/>
  <c r="C660"/>
  <c r="D660"/>
  <c r="E660"/>
  <c r="F660"/>
  <c r="G660"/>
  <c r="C661"/>
  <c r="D661"/>
  <c r="E661"/>
  <c r="F661"/>
  <c r="G661"/>
  <c r="H661" s="1"/>
  <c r="C662"/>
  <c r="D662"/>
  <c r="E662"/>
  <c r="F662"/>
  <c r="G662"/>
  <c r="C664"/>
  <c r="D664"/>
  <c r="E664"/>
  <c r="F664"/>
  <c r="G664"/>
  <c r="C668"/>
  <c r="D668"/>
  <c r="E668"/>
  <c r="F668"/>
  <c r="G668"/>
  <c r="H668" s="1"/>
  <c r="H669"/>
  <c r="H670"/>
  <c r="C678"/>
  <c r="D678"/>
  <c r="E678"/>
  <c r="F678"/>
  <c r="G678"/>
  <c r="H678" s="1"/>
  <c r="C679"/>
  <c r="D679"/>
  <c r="E679"/>
  <c r="F679"/>
  <c r="G679"/>
  <c r="H679" s="1"/>
  <c r="C680"/>
  <c r="D680"/>
  <c r="E680"/>
  <c r="F680"/>
  <c r="G680"/>
  <c r="C682"/>
  <c r="D682"/>
  <c r="E682"/>
  <c r="F682"/>
  <c r="G682"/>
  <c r="C686"/>
  <c r="D686"/>
  <c r="E686"/>
  <c r="F686"/>
  <c r="G686"/>
  <c r="H686" s="1"/>
  <c r="H687"/>
  <c r="H688"/>
  <c r="D690"/>
  <c r="C692"/>
  <c r="C693"/>
  <c r="C694"/>
  <c r="D694"/>
  <c r="E694"/>
  <c r="F694"/>
  <c r="F690" s="1"/>
  <c r="G694"/>
  <c r="C696"/>
  <c r="D696"/>
  <c r="E696"/>
  <c r="F696"/>
  <c r="G696"/>
  <c r="C700"/>
  <c r="D704"/>
  <c r="E704"/>
  <c r="F704"/>
  <c r="G704"/>
  <c r="C706"/>
  <c r="C707"/>
  <c r="C708"/>
  <c r="C710"/>
  <c r="D710"/>
  <c r="E710"/>
  <c r="F710"/>
  <c r="G710"/>
  <c r="C714"/>
  <c r="D714"/>
  <c r="E714"/>
  <c r="F714"/>
  <c r="G714"/>
  <c r="C720"/>
  <c r="D720"/>
  <c r="E720"/>
  <c r="F720"/>
  <c r="G720"/>
  <c r="C721"/>
  <c r="D721"/>
  <c r="E721"/>
  <c r="F721"/>
  <c r="G721"/>
  <c r="C722"/>
  <c r="D722"/>
  <c r="E722"/>
  <c r="F722"/>
  <c r="G722"/>
  <c r="C728"/>
  <c r="C734"/>
  <c r="C732" s="1"/>
  <c r="D734"/>
  <c r="E734"/>
  <c r="F734"/>
  <c r="G734"/>
  <c r="C735"/>
  <c r="D735"/>
  <c r="E735"/>
  <c r="F735"/>
  <c r="G735"/>
  <c r="G732" s="1"/>
  <c r="C736"/>
  <c r="D736"/>
  <c r="E736"/>
  <c r="F736"/>
  <c r="G736"/>
  <c r="C738"/>
  <c r="D738"/>
  <c r="E738"/>
  <c r="F738"/>
  <c r="G738"/>
  <c r="C742"/>
  <c r="D742"/>
  <c r="E742"/>
  <c r="F742"/>
  <c r="G742"/>
  <c r="C748"/>
  <c r="D748"/>
  <c r="E748"/>
  <c r="F748"/>
  <c r="G748"/>
  <c r="C749"/>
  <c r="D749"/>
  <c r="D746" s="1"/>
  <c r="E749"/>
  <c r="F749"/>
  <c r="F746" s="1"/>
  <c r="G749"/>
  <c r="C750"/>
  <c r="D750"/>
  <c r="E750"/>
  <c r="F750"/>
  <c r="G750"/>
  <c r="C752"/>
  <c r="D752"/>
  <c r="E752"/>
  <c r="F752"/>
  <c r="G752"/>
  <c r="C756"/>
  <c r="D756"/>
  <c r="E756"/>
  <c r="F756"/>
  <c r="G756"/>
  <c r="C766"/>
  <c r="D766"/>
  <c r="E766"/>
  <c r="F766"/>
  <c r="G766"/>
  <c r="C767"/>
  <c r="D767"/>
  <c r="D762" s="1"/>
  <c r="E767"/>
  <c r="F767"/>
  <c r="G767"/>
  <c r="C768"/>
  <c r="D768"/>
  <c r="E768"/>
  <c r="F768"/>
  <c r="G768"/>
  <c r="C770"/>
  <c r="D770"/>
  <c r="E770"/>
  <c r="F770"/>
  <c r="G770"/>
  <c r="C774"/>
  <c r="D774"/>
  <c r="E774"/>
  <c r="F774"/>
  <c r="G774"/>
  <c r="C780"/>
  <c r="D780"/>
  <c r="E780"/>
  <c r="F780"/>
  <c r="G780"/>
  <c r="H780" s="1"/>
  <c r="C781"/>
  <c r="D781"/>
  <c r="E781"/>
  <c r="F781"/>
  <c r="F762" s="1"/>
  <c r="G781"/>
  <c r="H781" s="1"/>
  <c r="C782"/>
  <c r="D782"/>
  <c r="E782"/>
  <c r="F782"/>
  <c r="G782"/>
  <c r="C784"/>
  <c r="D784"/>
  <c r="E784"/>
  <c r="F784"/>
  <c r="G784"/>
  <c r="C788"/>
  <c r="D788"/>
  <c r="E788"/>
  <c r="F788"/>
  <c r="G788"/>
  <c r="H788" s="1"/>
  <c r="H789"/>
  <c r="H790"/>
  <c r="C794"/>
  <c r="D794"/>
  <c r="E794"/>
  <c r="F794"/>
  <c r="G794"/>
  <c r="H794" s="1"/>
  <c r="C795"/>
  <c r="C792" s="1"/>
  <c r="D795"/>
  <c r="E795"/>
  <c r="F795"/>
  <c r="G795"/>
  <c r="H795" s="1"/>
  <c r="C796"/>
  <c r="D796"/>
  <c r="E796"/>
  <c r="F796"/>
  <c r="G796"/>
  <c r="C798"/>
  <c r="D798"/>
  <c r="E798"/>
  <c r="F798"/>
  <c r="G798"/>
  <c r="C802"/>
  <c r="D802"/>
  <c r="E802"/>
  <c r="F802"/>
  <c r="G802"/>
  <c r="H802" s="1"/>
  <c r="H803"/>
  <c r="H804"/>
  <c r="C807"/>
  <c r="D807"/>
  <c r="E807"/>
  <c r="F807"/>
  <c r="G807"/>
  <c r="C810"/>
  <c r="D810"/>
  <c r="E810"/>
  <c r="F810"/>
  <c r="G810"/>
  <c r="H810"/>
  <c r="H811"/>
  <c r="H812"/>
  <c r="C813"/>
  <c r="D813"/>
  <c r="E813"/>
  <c r="F813"/>
  <c r="G813"/>
  <c r="H813"/>
  <c r="H814"/>
  <c r="H815"/>
  <c r="C816"/>
  <c r="D816"/>
  <c r="E816"/>
  <c r="F816"/>
  <c r="G816"/>
  <c r="H816"/>
  <c r="H817"/>
  <c r="H818"/>
  <c r="C839"/>
  <c r="D839"/>
  <c r="D838" s="1"/>
  <c r="E839"/>
  <c r="F839"/>
  <c r="F838" s="1"/>
  <c r="G839"/>
  <c r="C840"/>
  <c r="D840"/>
  <c r="E840"/>
  <c r="F840"/>
  <c r="G840"/>
  <c r="C843"/>
  <c r="D843"/>
  <c r="E843"/>
  <c r="F843"/>
  <c r="G843"/>
  <c r="H843" s="1"/>
  <c r="H844"/>
  <c r="H845"/>
  <c r="C847"/>
  <c r="D847"/>
  <c r="E847"/>
  <c r="F847"/>
  <c r="G847"/>
  <c r="H847" s="1"/>
  <c r="H848"/>
  <c r="C852"/>
  <c r="D852"/>
  <c r="E852"/>
  <c r="F852"/>
  <c r="G852"/>
  <c r="H852" s="1"/>
  <c r="C853"/>
  <c r="D853"/>
  <c r="E853"/>
  <c r="F853"/>
  <c r="G853"/>
  <c r="H853" s="1"/>
  <c r="C854"/>
  <c r="D854"/>
  <c r="E854"/>
  <c r="F854"/>
  <c r="G854"/>
  <c r="C856"/>
  <c r="D856"/>
  <c r="E856"/>
  <c r="F856"/>
  <c r="G856"/>
  <c r="C860"/>
  <c r="D860"/>
  <c r="E860"/>
  <c r="F860"/>
  <c r="G860"/>
  <c r="H860" s="1"/>
  <c r="H861"/>
  <c r="H862"/>
  <c r="C865"/>
  <c r="C866"/>
  <c r="E866"/>
  <c r="F866"/>
  <c r="G866"/>
  <c r="H866"/>
  <c r="C867"/>
  <c r="D867"/>
  <c r="E867"/>
  <c r="F867"/>
  <c r="G867"/>
  <c r="C869"/>
  <c r="C864" s="1"/>
  <c r="D869"/>
  <c r="E869"/>
  <c r="F869"/>
  <c r="G869"/>
  <c r="C873"/>
  <c r="D874"/>
  <c r="D865" s="1"/>
  <c r="D821" s="1"/>
  <c r="D875"/>
  <c r="D866" s="1"/>
  <c r="H875"/>
  <c r="C878"/>
  <c r="D878"/>
  <c r="E878"/>
  <c r="F878"/>
  <c r="G878"/>
  <c r="H878" s="1"/>
  <c r="C879"/>
  <c r="D879"/>
  <c r="E879"/>
  <c r="F879"/>
  <c r="G879"/>
  <c r="H879" s="1"/>
  <c r="C880"/>
  <c r="C823" s="1"/>
  <c r="D880"/>
  <c r="D823" s="1"/>
  <c r="E880"/>
  <c r="E823" s="1"/>
  <c r="F880"/>
  <c r="F823" s="1"/>
  <c r="G880"/>
  <c r="G823" s="1"/>
  <c r="C882"/>
  <c r="D882"/>
  <c r="D877" s="1"/>
  <c r="E882"/>
  <c r="F882"/>
  <c r="F877" s="1"/>
  <c r="G882"/>
  <c r="C886"/>
  <c r="C877" s="1"/>
  <c r="D886"/>
  <c r="E886"/>
  <c r="E877" s="1"/>
  <c r="F886"/>
  <c r="G886"/>
  <c r="G877" s="1"/>
  <c r="H877" s="1"/>
  <c r="C891"/>
  <c r="D891"/>
  <c r="E891"/>
  <c r="F891"/>
  <c r="G891"/>
  <c r="H891"/>
  <c r="C892"/>
  <c r="D892"/>
  <c r="E892"/>
  <c r="F892"/>
  <c r="G892"/>
  <c r="H892"/>
  <c r="C893"/>
  <c r="D893"/>
  <c r="E893"/>
  <c r="F893"/>
  <c r="G893"/>
  <c r="C895"/>
  <c r="D895"/>
  <c r="D890" s="1"/>
  <c r="E895"/>
  <c r="F895"/>
  <c r="G895"/>
  <c r="H896"/>
  <c r="H897"/>
  <c r="C899"/>
  <c r="D899"/>
  <c r="E899"/>
  <c r="F899"/>
  <c r="F890" s="1"/>
  <c r="G899"/>
  <c r="H899" s="1"/>
  <c r="H900"/>
  <c r="H901"/>
  <c r="C905"/>
  <c r="D905"/>
  <c r="E905"/>
  <c r="F905"/>
  <c r="G905"/>
  <c r="H905" s="1"/>
  <c r="C906"/>
  <c r="D906"/>
  <c r="E906"/>
  <c r="F906"/>
  <c r="G906"/>
  <c r="C907"/>
  <c r="D907"/>
  <c r="E907"/>
  <c r="F907"/>
  <c r="G907"/>
  <c r="C909"/>
  <c r="D909"/>
  <c r="E909"/>
  <c r="F909"/>
  <c r="G909"/>
  <c r="C913"/>
  <c r="D913"/>
  <c r="E913"/>
  <c r="F913"/>
  <c r="G913"/>
  <c r="H913" s="1"/>
  <c r="H914"/>
  <c r="C923"/>
  <c r="D923"/>
  <c r="E923"/>
  <c r="E918" s="1"/>
  <c r="F923"/>
  <c r="G923"/>
  <c r="C924"/>
  <c r="C919" s="1"/>
  <c r="D924"/>
  <c r="E924"/>
  <c r="E919" s="1"/>
  <c r="F924"/>
  <c r="G924"/>
  <c r="G919" s="1"/>
  <c r="C925"/>
  <c r="D925"/>
  <c r="D920" s="1"/>
  <c r="E925"/>
  <c r="F925"/>
  <c r="F920" s="1"/>
  <c r="G925"/>
  <c r="C927"/>
  <c r="D927"/>
  <c r="E927"/>
  <c r="F927"/>
  <c r="G927"/>
  <c r="C931"/>
  <c r="D931"/>
  <c r="E931"/>
  <c r="F931"/>
  <c r="G931"/>
  <c r="H931" s="1"/>
  <c r="H932"/>
  <c r="C937"/>
  <c r="D937"/>
  <c r="E937"/>
  <c r="F937"/>
  <c r="G937"/>
  <c r="H937"/>
  <c r="C938"/>
  <c r="D938"/>
  <c r="E938"/>
  <c r="F938"/>
  <c r="G938"/>
  <c r="C939"/>
  <c r="D939"/>
  <c r="E939"/>
  <c r="F939"/>
  <c r="G939"/>
  <c r="C941"/>
  <c r="D941"/>
  <c r="E941"/>
  <c r="F941"/>
  <c r="G941"/>
  <c r="C945"/>
  <c r="D945"/>
  <c r="E945"/>
  <c r="F945"/>
  <c r="G945"/>
  <c r="H945" s="1"/>
  <c r="H946"/>
  <c r="C955"/>
  <c r="D955"/>
  <c r="E955"/>
  <c r="F955"/>
  <c r="G955"/>
  <c r="C956"/>
  <c r="D956"/>
  <c r="E956"/>
  <c r="F956"/>
  <c r="G956"/>
  <c r="C957"/>
  <c r="D957"/>
  <c r="E957"/>
  <c r="F957"/>
  <c r="G957"/>
  <c r="C959"/>
  <c r="D959"/>
  <c r="E959"/>
  <c r="F959"/>
  <c r="G959"/>
  <c r="H959"/>
  <c r="H960"/>
  <c r="H961"/>
  <c r="C963"/>
  <c r="D963"/>
  <c r="E963"/>
  <c r="F963"/>
  <c r="G963"/>
  <c r="C969"/>
  <c r="C967" s="1"/>
  <c r="D969"/>
  <c r="E969"/>
  <c r="E967" s="1"/>
  <c r="F969"/>
  <c r="G969"/>
  <c r="H969" s="1"/>
  <c r="C970"/>
  <c r="D970"/>
  <c r="E970"/>
  <c r="F970"/>
  <c r="G970"/>
  <c r="H970" s="1"/>
  <c r="C971"/>
  <c r="D971"/>
  <c r="E971"/>
  <c r="F971"/>
  <c r="G971"/>
  <c r="C973"/>
  <c r="D973"/>
  <c r="E973"/>
  <c r="F973"/>
  <c r="G973"/>
  <c r="H973"/>
  <c r="H974"/>
  <c r="H975"/>
  <c r="C977"/>
  <c r="D977"/>
  <c r="E977"/>
  <c r="F977"/>
  <c r="G977"/>
  <c r="C983"/>
  <c r="D983"/>
  <c r="E983"/>
  <c r="F983"/>
  <c r="G983"/>
  <c r="C984"/>
  <c r="D984"/>
  <c r="E984"/>
  <c r="F984"/>
  <c r="G984"/>
  <c r="C985"/>
  <c r="D985"/>
  <c r="E985"/>
  <c r="F985"/>
  <c r="G985"/>
  <c r="C987"/>
  <c r="D987"/>
  <c r="E987"/>
  <c r="F987"/>
  <c r="G987"/>
  <c r="C991"/>
  <c r="D991"/>
  <c r="E991"/>
  <c r="F991"/>
  <c r="G991"/>
  <c r="C997"/>
  <c r="D997"/>
  <c r="D995" s="1"/>
  <c r="E997"/>
  <c r="F997"/>
  <c r="F995" s="1"/>
  <c r="G997"/>
  <c r="C998"/>
  <c r="C995" s="1"/>
  <c r="D998"/>
  <c r="E998"/>
  <c r="E995" s="1"/>
  <c r="F998"/>
  <c r="G998"/>
  <c r="G995" s="1"/>
  <c r="C999"/>
  <c r="D999"/>
  <c r="E999"/>
  <c r="F999"/>
  <c r="G999"/>
  <c r="C1001"/>
  <c r="D1001"/>
  <c r="E1001"/>
  <c r="F1001"/>
  <c r="G1001"/>
  <c r="C1005"/>
  <c r="D1005"/>
  <c r="E1005"/>
  <c r="F1005"/>
  <c r="G1005"/>
  <c r="C1011"/>
  <c r="D1011"/>
  <c r="E1011"/>
  <c r="F1011"/>
  <c r="G1011"/>
  <c r="H1011" s="1"/>
  <c r="C1012"/>
  <c r="D1012"/>
  <c r="E1012"/>
  <c r="F1012"/>
  <c r="G1012"/>
  <c r="H1012" s="1"/>
  <c r="C1013"/>
  <c r="D1013"/>
  <c r="E1013"/>
  <c r="F1013"/>
  <c r="G1013"/>
  <c r="C1015"/>
  <c r="D1015"/>
  <c r="E1015"/>
  <c r="F1015"/>
  <c r="G1015"/>
  <c r="C1019"/>
  <c r="D1019"/>
  <c r="E1019"/>
  <c r="F1019"/>
  <c r="G1019"/>
  <c r="H1019" s="1"/>
  <c r="H1020"/>
  <c r="H1021"/>
  <c r="C1029"/>
  <c r="D1029"/>
  <c r="E1029"/>
  <c r="F1029"/>
  <c r="G1029"/>
  <c r="C1030"/>
  <c r="D1030"/>
  <c r="E1030"/>
  <c r="F1030"/>
  <c r="G1030"/>
  <c r="H1030" s="1"/>
  <c r="C1031"/>
  <c r="C1026" s="1"/>
  <c r="D1031"/>
  <c r="D1026" s="1"/>
  <c r="E1031"/>
  <c r="E1026" s="1"/>
  <c r="F1031"/>
  <c r="F1026" s="1"/>
  <c r="G1031"/>
  <c r="G1026" s="1"/>
  <c r="C1033"/>
  <c r="D1033"/>
  <c r="E1033"/>
  <c r="F1033"/>
  <c r="G1033"/>
  <c r="C1037"/>
  <c r="D1037"/>
  <c r="E1037"/>
  <c r="F1037"/>
  <c r="G1037"/>
  <c r="H1037" s="1"/>
  <c r="H1038"/>
  <c r="H1039"/>
  <c r="C1043"/>
  <c r="C1042" s="1"/>
  <c r="D1043"/>
  <c r="E1043"/>
  <c r="E1042" s="1"/>
  <c r="F1043"/>
  <c r="G1043"/>
  <c r="G1042" s="1"/>
  <c r="C1044"/>
  <c r="C1025" s="1"/>
  <c r="D1044"/>
  <c r="D1042" s="1"/>
  <c r="E1044"/>
  <c r="E1025" s="1"/>
  <c r="F1044"/>
  <c r="F1042" s="1"/>
  <c r="G1044"/>
  <c r="G1025" s="1"/>
  <c r="H1025" s="1"/>
  <c r="C1047"/>
  <c r="D1047"/>
  <c r="E1047"/>
  <c r="F1047"/>
  <c r="G1047"/>
  <c r="C1051"/>
  <c r="D1051"/>
  <c r="E1051"/>
  <c r="F1051"/>
  <c r="G1051"/>
  <c r="C1056"/>
  <c r="C1055" s="1"/>
  <c r="C1057"/>
  <c r="D1057"/>
  <c r="E1057"/>
  <c r="F1057"/>
  <c r="G1057"/>
  <c r="H1057" s="1"/>
  <c r="C1058"/>
  <c r="D1058"/>
  <c r="E1058"/>
  <c r="F1058"/>
  <c r="G1058"/>
  <c r="C1060"/>
  <c r="D1060"/>
  <c r="E1060"/>
  <c r="F1060"/>
  <c r="G1060"/>
  <c r="C1064"/>
  <c r="D1065"/>
  <c r="D1056" s="1"/>
  <c r="H1066"/>
  <c r="C1071"/>
  <c r="D1071"/>
  <c r="E1071"/>
  <c r="F1071"/>
  <c r="G1071"/>
  <c r="H1071" s="1"/>
  <c r="C1072"/>
  <c r="D1072"/>
  <c r="E1072"/>
  <c r="F1072"/>
  <c r="G1072"/>
  <c r="C1073"/>
  <c r="D1073"/>
  <c r="E1073"/>
  <c r="F1073"/>
  <c r="G1073"/>
  <c r="C1075"/>
  <c r="D1075"/>
  <c r="E1075"/>
  <c r="F1075"/>
  <c r="G1075"/>
  <c r="C1079"/>
  <c r="D1079"/>
  <c r="E1079"/>
  <c r="F1079"/>
  <c r="G1079"/>
  <c r="H1079"/>
  <c r="H1080"/>
  <c r="C1086"/>
  <c r="C1083" s="1"/>
  <c r="D1086"/>
  <c r="E1086"/>
  <c r="E1083" s="1"/>
  <c r="F1086"/>
  <c r="G1086"/>
  <c r="G1083" s="1"/>
  <c r="H1083" s="1"/>
  <c r="C1087"/>
  <c r="D1087"/>
  <c r="E1087"/>
  <c r="F1087"/>
  <c r="G1087"/>
  <c r="H1087"/>
  <c r="C1088"/>
  <c r="D1088"/>
  <c r="E1088"/>
  <c r="F1088"/>
  <c r="G1088"/>
  <c r="C1090"/>
  <c r="D1090"/>
  <c r="E1090"/>
  <c r="F1090"/>
  <c r="G1090"/>
  <c r="C1094"/>
  <c r="D1094"/>
  <c r="E1094"/>
  <c r="F1094"/>
  <c r="G1094"/>
  <c r="H1094"/>
  <c r="H1096"/>
  <c r="C1101"/>
  <c r="D1101"/>
  <c r="E1101"/>
  <c r="F1101"/>
  <c r="G1101"/>
  <c r="C1102"/>
  <c r="D1102"/>
  <c r="E1102"/>
  <c r="F1102"/>
  <c r="G1102"/>
  <c r="C1103"/>
  <c r="D1103"/>
  <c r="E1103"/>
  <c r="F1103"/>
  <c r="G1103"/>
  <c r="C1105"/>
  <c r="D1105"/>
  <c r="E1105"/>
  <c r="F1105"/>
  <c r="G1105"/>
  <c r="C1109"/>
  <c r="D1109"/>
  <c r="E1109"/>
  <c r="F1109"/>
  <c r="G1109"/>
  <c r="C1115"/>
  <c r="D1115"/>
  <c r="E1115"/>
  <c r="F1115"/>
  <c r="G1115"/>
  <c r="C1118"/>
  <c r="D1118"/>
  <c r="E1118"/>
  <c r="F1118"/>
  <c r="G1118"/>
  <c r="C1119"/>
  <c r="D1119"/>
  <c r="D1117" s="1"/>
  <c r="E1119"/>
  <c r="F1119"/>
  <c r="F1117" s="1"/>
  <c r="G1119"/>
  <c r="C1120"/>
  <c r="D1120"/>
  <c r="E1120"/>
  <c r="F1120"/>
  <c r="G1120"/>
  <c r="C1122"/>
  <c r="D1122"/>
  <c r="E1122"/>
  <c r="F1122"/>
  <c r="G1122"/>
  <c r="C1126"/>
  <c r="D1126"/>
  <c r="E1126"/>
  <c r="F1126"/>
  <c r="G1126"/>
  <c r="C1133"/>
  <c r="D1133"/>
  <c r="E1133"/>
  <c r="F1133"/>
  <c r="G1133"/>
  <c r="H1133"/>
  <c r="C1134"/>
  <c r="D1134"/>
  <c r="E1134"/>
  <c r="F1134"/>
  <c r="G1134"/>
  <c r="C1135"/>
  <c r="D1135"/>
  <c r="E1135"/>
  <c r="F1135"/>
  <c r="G1135"/>
  <c r="C1137"/>
  <c r="D1137"/>
  <c r="E1137"/>
  <c r="F1137"/>
  <c r="G1137"/>
  <c r="H1137"/>
  <c r="H1138"/>
  <c r="C1141"/>
  <c r="D1141"/>
  <c r="E1141"/>
  <c r="F1141"/>
  <c r="G1141"/>
  <c r="C1146"/>
  <c r="D1146"/>
  <c r="E1146"/>
  <c r="F1146"/>
  <c r="G1146"/>
  <c r="H1146"/>
  <c r="C1147"/>
  <c r="D1147"/>
  <c r="E1147"/>
  <c r="F1147"/>
  <c r="G1147"/>
  <c r="C1148"/>
  <c r="D1148"/>
  <c r="E1148"/>
  <c r="F1148"/>
  <c r="G1148"/>
  <c r="C1150"/>
  <c r="D1150"/>
  <c r="E1150"/>
  <c r="F1150"/>
  <c r="G1150"/>
  <c r="H1150"/>
  <c r="H1151"/>
  <c r="C1154"/>
  <c r="D1154"/>
  <c r="E1154"/>
  <c r="F1154"/>
  <c r="G1154"/>
  <c r="C1161"/>
  <c r="D1161"/>
  <c r="E1161"/>
  <c r="F1161"/>
  <c r="G1161"/>
  <c r="C1162"/>
  <c r="C1160" s="1"/>
  <c r="C1158" s="1"/>
  <c r="D1162"/>
  <c r="E1162"/>
  <c r="F1162"/>
  <c r="G1162"/>
  <c r="C1163"/>
  <c r="C1165"/>
  <c r="D1165"/>
  <c r="E1165"/>
  <c r="F1165"/>
  <c r="G1165"/>
  <c r="C1169"/>
  <c r="D1169"/>
  <c r="E1169"/>
  <c r="C1176"/>
  <c r="D1176"/>
  <c r="E1176"/>
  <c r="F1176"/>
  <c r="G1176"/>
  <c r="C1177"/>
  <c r="D1177"/>
  <c r="D1175" s="1"/>
  <c r="D1173" s="1"/>
  <c r="D1163" s="1"/>
  <c r="E1177"/>
  <c r="F1177"/>
  <c r="F1175" s="1"/>
  <c r="F1173" s="1"/>
  <c r="G1177"/>
  <c r="C1178"/>
  <c r="D1178"/>
  <c r="E1178"/>
  <c r="F1178"/>
  <c r="G1178"/>
  <c r="C1180"/>
  <c r="D1180"/>
  <c r="E1180"/>
  <c r="F1180"/>
  <c r="G1180"/>
  <c r="C1187"/>
  <c r="D1187"/>
  <c r="E1187"/>
  <c r="F1187"/>
  <c r="G1187"/>
  <c r="C1188"/>
  <c r="D1188"/>
  <c r="D1186" s="1"/>
  <c r="D1184" s="1"/>
  <c r="E1188"/>
  <c r="F1188"/>
  <c r="F1186" s="1"/>
  <c r="F1184" s="1"/>
  <c r="G1188"/>
  <c r="C1189"/>
  <c r="D1189"/>
  <c r="E1189"/>
  <c r="F1189"/>
  <c r="G1189"/>
  <c r="C1191"/>
  <c r="D1191"/>
  <c r="E1191"/>
  <c r="F1191"/>
  <c r="G1191"/>
  <c r="C1198"/>
  <c r="D1198"/>
  <c r="E1198"/>
  <c r="F1198"/>
  <c r="G1198"/>
  <c r="C1199"/>
  <c r="D1199"/>
  <c r="D1197" s="1"/>
  <c r="D1195" s="1"/>
  <c r="E1199"/>
  <c r="F1199"/>
  <c r="F1197" s="1"/>
  <c r="F1195" s="1"/>
  <c r="G1199"/>
  <c r="C1200"/>
  <c r="D1200"/>
  <c r="E1200"/>
  <c r="F1200"/>
  <c r="G1200"/>
  <c r="C1202"/>
  <c r="D1202"/>
  <c r="E1202"/>
  <c r="F1202"/>
  <c r="G1202"/>
  <c r="H732" l="1"/>
  <c r="E1197"/>
  <c r="E1195" s="1"/>
  <c r="G1186"/>
  <c r="G1184" s="1"/>
  <c r="C1186"/>
  <c r="C1184" s="1"/>
  <c r="G1175"/>
  <c r="G1173" s="1"/>
  <c r="E1175"/>
  <c r="E1173" s="1"/>
  <c r="E1163" s="1"/>
  <c r="C1175"/>
  <c r="C1173" s="1"/>
  <c r="F1145"/>
  <c r="D1145"/>
  <c r="F1132"/>
  <c r="F1130" s="1"/>
  <c r="D1132"/>
  <c r="D1130" s="1"/>
  <c r="G1117"/>
  <c r="E1117"/>
  <c r="C1117"/>
  <c r="F1068"/>
  <c r="D1068"/>
  <c r="G1027"/>
  <c r="E1027"/>
  <c r="C1027"/>
  <c r="E1009"/>
  <c r="C1009"/>
  <c r="F951"/>
  <c r="D951"/>
  <c r="G952"/>
  <c r="E952"/>
  <c r="C952"/>
  <c r="G950"/>
  <c r="E950"/>
  <c r="C950"/>
  <c r="F935"/>
  <c r="D935"/>
  <c r="G921"/>
  <c r="C921"/>
  <c r="G918"/>
  <c r="E903"/>
  <c r="C903"/>
  <c r="F822"/>
  <c r="F792"/>
  <c r="D792"/>
  <c r="E778"/>
  <c r="F763"/>
  <c r="D763"/>
  <c r="F732"/>
  <c r="D732"/>
  <c r="F675"/>
  <c r="D675"/>
  <c r="F676"/>
  <c r="D676"/>
  <c r="G658"/>
  <c r="E658"/>
  <c r="C658"/>
  <c r="F643"/>
  <c r="D643"/>
  <c r="G642"/>
  <c r="E642"/>
  <c r="C642"/>
  <c r="F641"/>
  <c r="D641"/>
  <c r="F591"/>
  <c r="D591"/>
  <c r="G577"/>
  <c r="E577"/>
  <c r="E575" s="1"/>
  <c r="C577"/>
  <c r="C575" s="1"/>
  <c r="F549"/>
  <c r="D549"/>
  <c r="F531"/>
  <c r="D531"/>
  <c r="F535"/>
  <c r="D535"/>
  <c r="G528"/>
  <c r="E528"/>
  <c r="C528"/>
  <c r="F527"/>
  <c r="D527"/>
  <c r="G526"/>
  <c r="E526"/>
  <c r="C526"/>
  <c r="G512"/>
  <c r="E512"/>
  <c r="C512"/>
  <c r="F498"/>
  <c r="D498"/>
  <c r="F482"/>
  <c r="F480" s="1"/>
  <c r="D482"/>
  <c r="D480" s="1"/>
  <c r="G482"/>
  <c r="G480" s="1"/>
  <c r="E482"/>
  <c r="E480" s="1"/>
  <c r="C482"/>
  <c r="C480" s="1"/>
  <c r="F448"/>
  <c r="D448"/>
  <c r="G434"/>
  <c r="E434"/>
  <c r="C434"/>
  <c r="F420"/>
  <c r="D420"/>
  <c r="H408"/>
  <c r="D387"/>
  <c r="G361"/>
  <c r="E361"/>
  <c r="C361"/>
  <c r="F363"/>
  <c r="D363"/>
  <c r="F337"/>
  <c r="D337"/>
  <c r="F323"/>
  <c r="D323"/>
  <c r="G308"/>
  <c r="E308"/>
  <c r="C308"/>
  <c r="G293"/>
  <c r="E293"/>
  <c r="C293"/>
  <c r="C279"/>
  <c r="G259"/>
  <c r="E259"/>
  <c r="C259"/>
  <c r="E244"/>
  <c r="C244"/>
  <c r="F223"/>
  <c r="D223"/>
  <c r="F197"/>
  <c r="D197"/>
  <c r="F179"/>
  <c r="F177" s="1"/>
  <c r="D179"/>
  <c r="D177" s="1"/>
  <c r="H165"/>
  <c r="F124"/>
  <c r="D124"/>
  <c r="E94"/>
  <c r="C94"/>
  <c r="F79"/>
  <c r="D79"/>
  <c r="F58"/>
  <c r="D58"/>
  <c r="F63"/>
  <c r="D63"/>
  <c r="G29"/>
  <c r="E29"/>
  <c r="C29"/>
  <c r="G1197"/>
  <c r="G1195" s="1"/>
  <c r="C1197"/>
  <c r="C1195" s="1"/>
  <c r="E1186"/>
  <c r="E1184" s="1"/>
  <c r="G1145"/>
  <c r="E1145"/>
  <c r="C1145"/>
  <c r="G1132"/>
  <c r="E1132"/>
  <c r="E1130" s="1"/>
  <c r="C1132"/>
  <c r="C1130" s="1"/>
  <c r="G1098"/>
  <c r="E1098"/>
  <c r="C1098"/>
  <c r="F1098"/>
  <c r="D1098"/>
  <c r="F1083"/>
  <c r="D1083"/>
  <c r="E1068"/>
  <c r="C1068"/>
  <c r="D1055"/>
  <c r="D1041" s="1"/>
  <c r="F1025"/>
  <c r="D1025"/>
  <c r="H1029"/>
  <c r="F1024"/>
  <c r="D1024"/>
  <c r="F1009"/>
  <c r="D1009"/>
  <c r="G981"/>
  <c r="E981"/>
  <c r="C981"/>
  <c r="F981"/>
  <c r="D981"/>
  <c r="F952"/>
  <c r="D952"/>
  <c r="F967"/>
  <c r="D967"/>
  <c r="G951"/>
  <c r="E951"/>
  <c r="C951"/>
  <c r="F953"/>
  <c r="D953"/>
  <c r="G935"/>
  <c r="E935"/>
  <c r="C935"/>
  <c r="G920"/>
  <c r="E920"/>
  <c r="E917" s="1"/>
  <c r="C920"/>
  <c r="H923"/>
  <c r="C918"/>
  <c r="E874"/>
  <c r="F851"/>
  <c r="D851"/>
  <c r="G851"/>
  <c r="E851"/>
  <c r="C851"/>
  <c r="E792"/>
  <c r="C778"/>
  <c r="F778"/>
  <c r="D778"/>
  <c r="E732"/>
  <c r="F718"/>
  <c r="D718"/>
  <c r="G674"/>
  <c r="E674"/>
  <c r="C674"/>
  <c r="G676"/>
  <c r="E676"/>
  <c r="C676"/>
  <c r="F658"/>
  <c r="D658"/>
  <c r="F607"/>
  <c r="F605" s="1"/>
  <c r="D607"/>
  <c r="D605" s="1"/>
  <c r="F577"/>
  <c r="F575" s="1"/>
  <c r="D577"/>
  <c r="D575" s="1"/>
  <c r="F528"/>
  <c r="D528"/>
  <c r="G527"/>
  <c r="E527"/>
  <c r="C527"/>
  <c r="F526"/>
  <c r="D526"/>
  <c r="G448"/>
  <c r="E448"/>
  <c r="C448"/>
  <c r="F434"/>
  <c r="D434"/>
  <c r="F361"/>
  <c r="D361"/>
  <c r="E420"/>
  <c r="C420"/>
  <c r="E387"/>
  <c r="G360"/>
  <c r="E360"/>
  <c r="C360"/>
  <c r="G337"/>
  <c r="E337"/>
  <c r="C337"/>
  <c r="G323"/>
  <c r="E323"/>
  <c r="C323"/>
  <c r="H309"/>
  <c r="F308"/>
  <c r="D308"/>
  <c r="F293"/>
  <c r="D293"/>
  <c r="D279"/>
  <c r="H264"/>
  <c r="F259"/>
  <c r="D259"/>
  <c r="F244"/>
  <c r="D244"/>
  <c r="G223"/>
  <c r="E223"/>
  <c r="C223"/>
  <c r="G197"/>
  <c r="E197"/>
  <c r="C197"/>
  <c r="E179"/>
  <c r="E177" s="1"/>
  <c r="C179"/>
  <c r="C177" s="1"/>
  <c r="G163"/>
  <c r="E163"/>
  <c r="E161" s="1"/>
  <c r="E157" s="1"/>
  <c r="G124"/>
  <c r="E124"/>
  <c r="C124"/>
  <c r="F94"/>
  <c r="D94"/>
  <c r="G79"/>
  <c r="E79"/>
  <c r="C79"/>
  <c r="G63"/>
  <c r="E63"/>
  <c r="C63"/>
  <c r="F29"/>
  <c r="D29"/>
  <c r="G14"/>
  <c r="E14"/>
  <c r="C14"/>
  <c r="F14"/>
  <c r="D14"/>
  <c r="G1130"/>
  <c r="H1130" s="1"/>
  <c r="H1132"/>
  <c r="H951"/>
  <c r="C1114"/>
  <c r="F949"/>
  <c r="D949"/>
  <c r="C917"/>
  <c r="F1163"/>
  <c r="F1160" s="1"/>
  <c r="F1158" s="1"/>
  <c r="F1114" s="1"/>
  <c r="F1169"/>
  <c r="G1163"/>
  <c r="G1160" s="1"/>
  <c r="G1158" s="1"/>
  <c r="G1114" s="1"/>
  <c r="H1114" s="1"/>
  <c r="G1169"/>
  <c r="H1027"/>
  <c r="H950"/>
  <c r="D822"/>
  <c r="D820" s="1"/>
  <c r="D819" s="1"/>
  <c r="E1160"/>
  <c r="E1158" s="1"/>
  <c r="E1114" s="1"/>
  <c r="D1160"/>
  <c r="D1158" s="1"/>
  <c r="D1114"/>
  <c r="C1041"/>
  <c r="C1023"/>
  <c r="G822"/>
  <c r="H840"/>
  <c r="G673"/>
  <c r="G718"/>
  <c r="E673"/>
  <c r="E718"/>
  <c r="G590"/>
  <c r="H591"/>
  <c r="G1068"/>
  <c r="H1068" s="1"/>
  <c r="F1027"/>
  <c r="D1027"/>
  <c r="G1024"/>
  <c r="E1024"/>
  <c r="C1024"/>
  <c r="G1009"/>
  <c r="H1009" s="1"/>
  <c r="G967"/>
  <c r="H967" s="1"/>
  <c r="G953"/>
  <c r="E953"/>
  <c r="E949" s="1"/>
  <c r="C953"/>
  <c r="C949" s="1"/>
  <c r="F950"/>
  <c r="D950"/>
  <c r="F919"/>
  <c r="D919"/>
  <c r="F918"/>
  <c r="F917" s="1"/>
  <c r="D918"/>
  <c r="D917" s="1"/>
  <c r="F921"/>
  <c r="D921"/>
  <c r="E822"/>
  <c r="C822"/>
  <c r="G838"/>
  <c r="C838"/>
  <c r="G792"/>
  <c r="H792" s="1"/>
  <c r="G778"/>
  <c r="H778" s="1"/>
  <c r="G762"/>
  <c r="E762"/>
  <c r="C762"/>
  <c r="F764"/>
  <c r="F760" s="1"/>
  <c r="D764"/>
  <c r="D760" s="1"/>
  <c r="G764"/>
  <c r="G760" s="1"/>
  <c r="C764"/>
  <c r="C760" s="1"/>
  <c r="D761"/>
  <c r="G746"/>
  <c r="E746"/>
  <c r="C746"/>
  <c r="C718"/>
  <c r="G675"/>
  <c r="E675"/>
  <c r="C675"/>
  <c r="C673"/>
  <c r="E590"/>
  <c r="C590"/>
  <c r="G496"/>
  <c r="E496"/>
  <c r="E495" s="1"/>
  <c r="C496"/>
  <c r="C495" s="1"/>
  <c r="G890"/>
  <c r="H895"/>
  <c r="E865"/>
  <c r="E873"/>
  <c r="E864" s="1"/>
  <c r="F874"/>
  <c r="H839"/>
  <c r="G575"/>
  <c r="H575" s="1"/>
  <c r="H577"/>
  <c r="E1065"/>
  <c r="D1064"/>
  <c r="H956"/>
  <c r="H955"/>
  <c r="E921"/>
  <c r="G917"/>
  <c r="H917" s="1"/>
  <c r="F903"/>
  <c r="D903"/>
  <c r="G903"/>
  <c r="H903" s="1"/>
  <c r="E890"/>
  <c r="C890"/>
  <c r="D873"/>
  <c r="D864" s="1"/>
  <c r="D837" s="1"/>
  <c r="E821"/>
  <c r="E820" s="1"/>
  <c r="E819" s="1"/>
  <c r="C821"/>
  <c r="C820" s="1"/>
  <c r="C819" s="1"/>
  <c r="E838"/>
  <c r="G763"/>
  <c r="E763"/>
  <c r="C763"/>
  <c r="G761"/>
  <c r="E761"/>
  <c r="C761"/>
  <c r="E764"/>
  <c r="E760" s="1"/>
  <c r="F761"/>
  <c r="C704"/>
  <c r="F674"/>
  <c r="D674"/>
  <c r="F590"/>
  <c r="D590"/>
  <c r="F496"/>
  <c r="D496"/>
  <c r="D495" s="1"/>
  <c r="E464"/>
  <c r="E467"/>
  <c r="E466" s="1"/>
  <c r="E462" s="1"/>
  <c r="C464"/>
  <c r="C467"/>
  <c r="C466" s="1"/>
  <c r="C462" s="1"/>
  <c r="F467"/>
  <c r="F466" s="1"/>
  <c r="F462" s="1"/>
  <c r="F463"/>
  <c r="D467"/>
  <c r="D466" s="1"/>
  <c r="D462" s="1"/>
  <c r="D463"/>
  <c r="G378"/>
  <c r="H379"/>
  <c r="H360"/>
  <c r="G321"/>
  <c r="H323"/>
  <c r="G161"/>
  <c r="H124"/>
  <c r="F51"/>
  <c r="D51"/>
  <c r="G690"/>
  <c r="E690"/>
  <c r="C690"/>
  <c r="F673"/>
  <c r="D673"/>
  <c r="H660"/>
  <c r="F644"/>
  <c r="F640" s="1"/>
  <c r="D644"/>
  <c r="D640" s="1"/>
  <c r="F627"/>
  <c r="D627"/>
  <c r="H593"/>
  <c r="H582"/>
  <c r="H540"/>
  <c r="H536"/>
  <c r="G533"/>
  <c r="E533"/>
  <c r="C533"/>
  <c r="F532"/>
  <c r="D532"/>
  <c r="G531"/>
  <c r="E531"/>
  <c r="C531"/>
  <c r="F465"/>
  <c r="D465"/>
  <c r="G464"/>
  <c r="H464" s="1"/>
  <c r="G467"/>
  <c r="G466" s="1"/>
  <c r="G462" s="1"/>
  <c r="H462" s="1"/>
  <c r="E378"/>
  <c r="C378"/>
  <c r="F358"/>
  <c r="D358"/>
  <c r="E321"/>
  <c r="C321"/>
  <c r="F275"/>
  <c r="D275"/>
  <c r="G274"/>
  <c r="E274"/>
  <c r="C274"/>
  <c r="F273"/>
  <c r="D276"/>
  <c r="D272" s="1"/>
  <c r="F241"/>
  <c r="D241"/>
  <c r="E138"/>
  <c r="C138"/>
  <c r="E122"/>
  <c r="C122"/>
  <c r="G357"/>
  <c r="H361"/>
  <c r="H29"/>
  <c r="G644"/>
  <c r="G640" s="1"/>
  <c r="E644"/>
  <c r="E640" s="1"/>
  <c r="C644"/>
  <c r="C640" s="1"/>
  <c r="G627"/>
  <c r="E627"/>
  <c r="C627"/>
  <c r="F533"/>
  <c r="D533"/>
  <c r="G532"/>
  <c r="E532"/>
  <c r="C532"/>
  <c r="G465"/>
  <c r="E465"/>
  <c r="C465"/>
  <c r="F464"/>
  <c r="F357" s="1"/>
  <c r="D464"/>
  <c r="D357" s="1"/>
  <c r="G463"/>
  <c r="E463"/>
  <c r="E356" s="1"/>
  <c r="C463"/>
  <c r="C356" s="1"/>
  <c r="F378"/>
  <c r="D378"/>
  <c r="E357"/>
  <c r="C357"/>
  <c r="F359"/>
  <c r="F354" s="1"/>
  <c r="D359"/>
  <c r="D354" s="1"/>
  <c r="G358"/>
  <c r="E358"/>
  <c r="C358"/>
  <c r="F321"/>
  <c r="D321"/>
  <c r="G275"/>
  <c r="E275"/>
  <c r="C275"/>
  <c r="F274"/>
  <c r="D274"/>
  <c r="G273"/>
  <c r="H273" s="1"/>
  <c r="E273"/>
  <c r="C276"/>
  <c r="C272" s="1"/>
  <c r="E241"/>
  <c r="C241"/>
  <c r="F138"/>
  <c r="D138"/>
  <c r="F122"/>
  <c r="D122"/>
  <c r="F30"/>
  <c r="D30"/>
  <c r="G420"/>
  <c r="H420" s="1"/>
  <c r="F407"/>
  <c r="D407"/>
  <c r="C387"/>
  <c r="H387" s="1"/>
  <c r="G363"/>
  <c r="G359" s="1"/>
  <c r="E363"/>
  <c r="E359" s="1"/>
  <c r="E354" s="1"/>
  <c r="C363"/>
  <c r="C359" s="1"/>
  <c r="C354" s="1"/>
  <c r="F360"/>
  <c r="F356" s="1"/>
  <c r="D360"/>
  <c r="D356" s="1"/>
  <c r="H280"/>
  <c r="F279"/>
  <c r="F276" s="1"/>
  <c r="F272" s="1"/>
  <c r="G244"/>
  <c r="G179"/>
  <c r="F163"/>
  <c r="F161" s="1"/>
  <c r="F157" s="1"/>
  <c r="D163"/>
  <c r="D161" s="1"/>
  <c r="D157" s="1"/>
  <c r="G158"/>
  <c r="H158" s="1"/>
  <c r="E158"/>
  <c r="F147"/>
  <c r="D147"/>
  <c r="G138"/>
  <c r="H138" s="1"/>
  <c r="G94"/>
  <c r="H94" s="1"/>
  <c r="G61"/>
  <c r="G56" s="1"/>
  <c r="E61"/>
  <c r="E56" s="1"/>
  <c r="C61"/>
  <c r="C56" s="1"/>
  <c r="F57"/>
  <c r="F52" s="1"/>
  <c r="F31" s="1"/>
  <c r="D57"/>
  <c r="D52" s="1"/>
  <c r="D49" s="1"/>
  <c r="D46" s="1"/>
  <c r="F32"/>
  <c r="D32"/>
  <c r="H18"/>
  <c r="G407"/>
  <c r="E407"/>
  <c r="C407"/>
  <c r="H328"/>
  <c r="G279"/>
  <c r="E279"/>
  <c r="E276" s="1"/>
  <c r="E272" s="1"/>
  <c r="H245"/>
  <c r="C163"/>
  <c r="C161" s="1"/>
  <c r="C157" s="1"/>
  <c r="G147"/>
  <c r="E147"/>
  <c r="C147"/>
  <c r="G32"/>
  <c r="E32"/>
  <c r="C32"/>
  <c r="E837" l="1"/>
  <c r="H79"/>
  <c r="H197"/>
  <c r="H337"/>
  <c r="H851"/>
  <c r="H1145"/>
  <c r="H259"/>
  <c r="H293"/>
  <c r="H526"/>
  <c r="H658"/>
  <c r="H921"/>
  <c r="H760"/>
  <c r="D1023"/>
  <c r="H63"/>
  <c r="H223"/>
  <c r="H448"/>
  <c r="H676"/>
  <c r="H935"/>
  <c r="H308"/>
  <c r="H434"/>
  <c r="H918"/>
  <c r="H14"/>
  <c r="C355"/>
  <c r="E355"/>
  <c r="G276"/>
  <c r="H279"/>
  <c r="C51"/>
  <c r="C54"/>
  <c r="G51"/>
  <c r="G54"/>
  <c r="H54" s="1"/>
  <c r="H244"/>
  <c r="G241"/>
  <c r="F355"/>
  <c r="C236"/>
  <c r="C240"/>
  <c r="H358"/>
  <c r="E624"/>
  <c r="E625"/>
  <c r="E620" s="1"/>
  <c r="H357"/>
  <c r="D236"/>
  <c r="D240"/>
  <c r="E530"/>
  <c r="F625"/>
  <c r="F620" s="1"/>
  <c r="F624"/>
  <c r="D672"/>
  <c r="G157"/>
  <c r="H157" s="1"/>
  <c r="H161"/>
  <c r="F350"/>
  <c r="F495"/>
  <c r="H761"/>
  <c r="E1056"/>
  <c r="E1055" s="1"/>
  <c r="E1041" s="1"/>
  <c r="E1023" s="1"/>
  <c r="E1064"/>
  <c r="F1065"/>
  <c r="G350"/>
  <c r="H350" s="1"/>
  <c r="G495"/>
  <c r="H762"/>
  <c r="H838"/>
  <c r="H407"/>
  <c r="D27"/>
  <c r="F49"/>
  <c r="F46" s="1"/>
  <c r="E52"/>
  <c r="E31" s="1"/>
  <c r="H463"/>
  <c r="F28"/>
  <c r="D31"/>
  <c r="D28" s="1"/>
  <c r="E58"/>
  <c r="H274"/>
  <c r="H321"/>
  <c r="G356"/>
  <c r="H378"/>
  <c r="F530"/>
  <c r="H1024"/>
  <c r="E51"/>
  <c r="E54"/>
  <c r="H179"/>
  <c r="G177"/>
  <c r="H177" s="1"/>
  <c r="D355"/>
  <c r="G354"/>
  <c r="H354" s="1"/>
  <c r="H359"/>
  <c r="E236"/>
  <c r="E240"/>
  <c r="C624"/>
  <c r="C625"/>
  <c r="C620" s="1"/>
  <c r="G624"/>
  <c r="G625"/>
  <c r="G620" s="1"/>
  <c r="F236"/>
  <c r="F240"/>
  <c r="C530"/>
  <c r="G530"/>
  <c r="D625"/>
  <c r="D620" s="1"/>
  <c r="D624"/>
  <c r="F672"/>
  <c r="F865"/>
  <c r="F873"/>
  <c r="F864" s="1"/>
  <c r="F837" s="1"/>
  <c r="G874"/>
  <c r="C672"/>
  <c r="G949"/>
  <c r="H949" s="1"/>
  <c r="H953"/>
  <c r="E672"/>
  <c r="G672"/>
  <c r="H672" s="1"/>
  <c r="F27"/>
  <c r="C52"/>
  <c r="C31" s="1"/>
  <c r="G52"/>
  <c r="G31" s="1"/>
  <c r="H275"/>
  <c r="H465"/>
  <c r="C58"/>
  <c r="G58"/>
  <c r="D54"/>
  <c r="F54"/>
  <c r="G122"/>
  <c r="H122" s="1"/>
  <c r="H163"/>
  <c r="D530"/>
  <c r="H890"/>
  <c r="C837"/>
  <c r="H590"/>
  <c r="H822"/>
  <c r="H620" l="1"/>
  <c r="G865"/>
  <c r="G873"/>
  <c r="H874"/>
  <c r="F821"/>
  <c r="F820" s="1"/>
  <c r="F819" s="1"/>
  <c r="G525"/>
  <c r="G529"/>
  <c r="C525"/>
  <c r="C529"/>
  <c r="E49"/>
  <c r="E46" s="1"/>
  <c r="E27" s="1"/>
  <c r="E30"/>
  <c r="F1056"/>
  <c r="F1055" s="1"/>
  <c r="F1041" s="1"/>
  <c r="F1023" s="1"/>
  <c r="F1064"/>
  <c r="G1065"/>
  <c r="E525"/>
  <c r="E529"/>
  <c r="G30"/>
  <c r="G49"/>
  <c r="C30"/>
  <c r="C49"/>
  <c r="C46" s="1"/>
  <c r="C27" s="1"/>
  <c r="G272"/>
  <c r="H272" s="1"/>
  <c r="H276"/>
  <c r="H58"/>
  <c r="D525"/>
  <c r="D529"/>
  <c r="F525"/>
  <c r="F529"/>
  <c r="G355"/>
  <c r="H355" s="1"/>
  <c r="H356"/>
  <c r="H241"/>
  <c r="G236"/>
  <c r="G240"/>
  <c r="H240" s="1"/>
  <c r="C28" l="1"/>
  <c r="G28"/>
  <c r="H28" s="1"/>
  <c r="E28"/>
  <c r="H865"/>
  <c r="G821"/>
  <c r="H529"/>
  <c r="G46"/>
  <c r="H49"/>
  <c r="G1056"/>
  <c r="G1064"/>
  <c r="H1064" s="1"/>
  <c r="H1065"/>
  <c r="H873"/>
  <c r="G864"/>
  <c r="H525"/>
  <c r="H864" l="1"/>
  <c r="G837"/>
  <c r="H837" s="1"/>
  <c r="H1056"/>
  <c r="G1055"/>
  <c r="H46"/>
  <c r="G27"/>
  <c r="H27" s="1"/>
  <c r="G820"/>
  <c r="H821"/>
  <c r="G819" l="1"/>
  <c r="H819" s="1"/>
  <c r="H820"/>
  <c r="H1055"/>
  <c r="G1041"/>
  <c r="H1041" l="1"/>
  <c r="G1023"/>
  <c r="H1023" s="1"/>
</calcChain>
</file>

<file path=xl/sharedStrings.xml><?xml version="1.0" encoding="utf-8"?>
<sst xmlns="http://schemas.openxmlformats.org/spreadsheetml/2006/main" count="1723" uniqueCount="343">
  <si>
    <t>-</t>
  </si>
  <si>
    <t>внебюджетные источники</t>
  </si>
  <si>
    <t>консолидированный бюджет области</t>
  </si>
  <si>
    <t xml:space="preserve">в т.ч. федеральный бюджет </t>
  </si>
  <si>
    <t>Увеличение стоимости основных средств</t>
  </si>
  <si>
    <t>Из общего объема расходов - расходы на:</t>
  </si>
  <si>
    <t>ВСЕГО:</t>
  </si>
  <si>
    <t>В I квартале 2016 года лимиты не доведены. Денежные средства не поступали</t>
  </si>
  <si>
    <t>Федеральное государственное бюджетное научное учреждение "Полярный научно-исследовательский институт морского рыбного хозяйства и океанографии им. Н.М.Книповича", г. Мурманск</t>
  </si>
  <si>
    <t>Модернизация среднетоннажного научно-исследовательского судна "ПИНРО-1" для проведения ресурсных исследований на Северном рыбохозяйственном бассейне</t>
  </si>
  <si>
    <t>4.</t>
  </si>
  <si>
    <t>В I квартале 2016 года выполнялись подготовительные мероприятия для проведения процедуры закупки (размещения заказа) на разработку проектно-сметной документации</t>
  </si>
  <si>
    <t>Федеральное государственное бюджетное учреждение "Центр системы мониторинга рыболовства и связи", г. Москва</t>
  </si>
  <si>
    <t>Реконструкция и техническое перевооружение регионального центра мониторинга и регионального информационного центра, 
г. Мурманск</t>
  </si>
  <si>
    <t>3.</t>
  </si>
  <si>
    <t>В 2015 году средства федерального бюджета не выделены</t>
  </si>
  <si>
    <t>Государственное областное казенное учреждение "Управление капитального строительства Мурманской области"</t>
  </si>
  <si>
    <t>Реконструкция зданий учреждений культуры Мурманской области 
(5 объектов ФАИП)</t>
  </si>
  <si>
    <t>Прочие нужды (капремонт, НИОКР ):</t>
  </si>
  <si>
    <t>Работы по строительству выполняются по Государственному контракту с ООО "Балтийский завод Судостроение" в соответствии с графиком строительства. 
Выполнены ключевые события:
- по изготовлению баков металловодной защиты (головной универсальный атомный ледокол проекта 22220);
- по изготовлению секций 2 пирамиды (первый серийный универсальный атомный ледокол проекта 22220)</t>
  </si>
  <si>
    <t>ФГУП "Атомфлот", г.Мурманск</t>
  </si>
  <si>
    <t>Универсальные атомные ледоколы проекта 22220</t>
  </si>
  <si>
    <t>2.</t>
  </si>
  <si>
    <t>Выделенные средства осваивались в рамках заключенных государственных контрактов:
-на выполнение строительно-монтажных работ с ООО "Мурманстрой" на сумму 13 624,6 тыс. рублей;
- на авторский надзор с ООО "Генезис" на сумму 31,07 тыс. рублей;
- на ведение строительного контроля с ООО "Севморпроект" на сумму 247 тыс. рублей.
За 1 квартал 2016 года осуществлена оплата за строительно-монтажные работы в сумме 1 362,5 тыс. рублей. Выполненные в I квартале 2016 года работы будут оплачены во II квартале 2016 года.
По состоянию на 01.04.2016 готовность объекта капитального строительства составила 100%. Создана приемочная комиссия, которая в настоящее время проводит мероприятия по приемке объекта</t>
  </si>
  <si>
    <t>Следственное управление Следственного комитета Российской Федерации по Мурманской области</t>
  </si>
  <si>
    <t xml:space="preserve">Строительство административного здания для размещения сотрудников следственного отдела по г. Кандалакша и служебного автотранспорта, Мурманская область </t>
  </si>
  <si>
    <t>1.</t>
  </si>
  <si>
    <t xml:space="preserve">Увеличение стоимости основных средств </t>
  </si>
  <si>
    <t>Вопрос об ассигнованиях из федерального бюджета в 2014 году находится в стадии рассмотрения</t>
  </si>
  <si>
    <t>Объект исключен из ФАИП на 2015 год</t>
  </si>
  <si>
    <t>ФГБУ "Лапландский государственный природный биосферный заповедник", Мурманская область</t>
  </si>
  <si>
    <t>Звонили, на 2016 не запланировано</t>
  </si>
  <si>
    <t xml:space="preserve">Строительство визит-центра ФГБУ "Лапландский государственный природный биосферный заповедник", Чунозерская усадьба, Мурманская область </t>
  </si>
  <si>
    <t>НЕПРОГРАММНАЯ  ЧАСТЬ  ФАИП</t>
  </si>
  <si>
    <t>Прочие нужды (капремонт, НИОКР и т.д.)</t>
  </si>
  <si>
    <t xml:space="preserve">В Росрыболовство направлен расчет потребности в субсидии (письмо от 29.01.2016 № 01/305-АТ). Проект распоряжения Правительства РФ о распределении субсидий, предоставляемых в 2016 году бюджетам субъектам РФ на софинансирование расходных обязательств, связанных с возмещением  части затрат по кредитам, привлеченным на развитие аквакультуры, проходит согласование, срок завершения согласования и подписания распоряжения установлен до 15.05.2016. Срок подписания Соглашения о предоставлении субсидии - до 15.07.2016
</t>
  </si>
  <si>
    <t>Комитет рыбохозяйственного комплекса Мурманской области</t>
  </si>
  <si>
    <t>Подпрограмма "Развитие аквакультуры"</t>
  </si>
  <si>
    <t>17.1</t>
  </si>
  <si>
    <t>ГП "Развитие рыбохозяйственного комплекса"</t>
  </si>
  <si>
    <t>17.</t>
  </si>
  <si>
    <t xml:space="preserve">Конкурсный отбор субъектов РФ на предоставление субсидии из федерального бюджета на государственную поддержку малого и среднего предпринимательства, включая крестьянские (фермерские) хозяйства проводится во 2 квартале 2016 года. 
За счет средств областного бюджета:
- предоставлено 20  льготных микрозаймов субъектам малого и среднего предпринимательства с учетом капитализации предоставленных займов с 2010;
- Центром подготовки предпринимательства предоставлена государственная поддержка 60 субъектам малого и среднего предпринимательства;
- Мурманским Региональным интегрированным центром предоставлена государственная поддержка 70 субъектам малого и среднего предпринимательства
</t>
  </si>
  <si>
    <t>Министерство развития промышленности и предпринимательства Мурманской области</t>
  </si>
  <si>
    <t xml:space="preserve">Подпрограмма "Развитие малого и среднего предпринимательства"
</t>
  </si>
  <si>
    <t>16.1.</t>
  </si>
  <si>
    <t>ГП "Экономическое развитие и инновационная экономика"</t>
  </si>
  <si>
    <t>16.</t>
  </si>
  <si>
    <t>Прочие нужды (капремонт, НИОКР)</t>
  </si>
  <si>
    <t>В рамках исполнения мероприятия "Изготовление и распространение световозвращающих приспособлений в среде дошкольников и учащихся младших классов образовательных учреждений" ФЦП "Повышение безопасности дорожного движения в 2013-2020 годах" в Мурманскую область поставлены материально-технические ресурсы (световозвращающие подвески 13122 шт. и сигнальные  жилеты 1242 шт.). 
За счет средств областного бюджета приобретены 8000 световозвращающих подвесок</t>
  </si>
  <si>
    <t>Министерство транспорта и дорожного хозяйства Мурманской области</t>
  </si>
  <si>
    <t>ФЦП "Повышение безопасности дорожного движения в 2013  - 2020 годах"</t>
  </si>
  <si>
    <t>20.1.</t>
  </si>
  <si>
    <t>ГП "Обеспечение общественного порядка и противодействие преступности"</t>
  </si>
  <si>
    <t>20.</t>
  </si>
  <si>
    <t>По итогам 2015 года в мероприятии по проведению медицинского осмотра перед оформлением разрешения на временное проживание  приняли участие 360 соотечественников</t>
  </si>
  <si>
    <t>Министерство здравоохранения  Мурманской области</t>
  </si>
  <si>
    <t>17.2.2</t>
  </si>
  <si>
    <t>По итогам 1 квартала 2016 года в мероприятии по проведению медицинского осмотра перед оформлением разрешения на временное проживание  приняли участие 174 соотечественника. Поступление средств планируется во II квартале 2016 года</t>
  </si>
  <si>
    <t>Комитет по труду и занятости населения Мурманской области</t>
  </si>
  <si>
    <t>15.2.1</t>
  </si>
  <si>
    <t xml:space="preserve">Подпрограмма "Оказание содействия добровольному переселению в Российскую Федерацию соотечественников, проживающих за рубежом"
</t>
  </si>
  <si>
    <t>15.2.</t>
  </si>
  <si>
    <t>За  I квартал 2016 года:
- к профессиональному обучению и получению дополнительного профессионального образования по направлению службы занятости приступили 461 безработный гражданин;
- в общественных работах приняли участие 618 человек; 
- на условиях временной занятости трудоустроено 254 человека;                                                                                                                                                                                                      - услуга по содействию самозанятости населения (включая единовременную финансовую помощь) оказана 631 гражданину;
- организовано 70 ярмарок вакансий и учебных рабочих мест;
- услуга по содействию безработным гражданам в переезде и членам их семей в переселении в другую местность для трудоустройства оказана 12 гражданам, из них 4 оказана финансовая поддержка;
- услуги по профессиональной ориентации, психологической поддержке и социальной адаптации на рынке труда предоставлены 7258 гражданам;
- 11411 безработным гражданам осуществлены социальные выплаты.
Всего при содействии службы занятости трудоустроено с учетом трудоустроенных после профобучения 4251 человека, или 57% обратившихся за трудоустройством граждан</t>
  </si>
  <si>
    <t>Подпрограмма "Активная политика занятости населения и социальная поддержка безработных граждан"</t>
  </si>
  <si>
    <t>15.1.</t>
  </si>
  <si>
    <t>ГП "Содействие занятости населения"</t>
  </si>
  <si>
    <t>15.</t>
  </si>
  <si>
    <t>Осуществлялись  мероприятия, направленные на  охрану лесов от пожаров, защиту и воспроизводство лесов, организацию использования лесов, осуществление на землях лесного фонда государственного лесного надзора, федерального государственного пожарного надзора в лесах</t>
  </si>
  <si>
    <t>Министерство природных ресурсов и экологии Мурманской области</t>
  </si>
  <si>
    <t>ГП "Развитие лесного хозяйства" на 2013-2020 годы</t>
  </si>
  <si>
    <t>14.</t>
  </si>
  <si>
    <t>Средства будут направлены на реализацию мероприятий по поэтапному внедрению Всероссийского физкультурно-спортивного комплекса "Готов к труду и обороне" (ГТО)</t>
  </si>
  <si>
    <t>Комитет по физической культуре и спорту Мурманской области</t>
  </si>
  <si>
    <t xml:space="preserve">Подпрограмма "Развитие физической культуры и массового спорта" </t>
  </si>
  <si>
    <t>13.2</t>
  </si>
  <si>
    <t>Средства будут направлены на проведение тренировочных мероприятий по базовым олимпийским, паралимпийским и сурдлимпийским видам спорта, обеспечение питанием и проживанием спортсменов при проведении первенств России, повышение квалификации и переподготовку специалистов в сфере физической культуры и спорта, приобретение спортивно-технологического оборудования, инвентаря и экипировки</t>
  </si>
  <si>
    <t xml:space="preserve">Подпрограмма "Развитие спорта высших достижений и системы подготовки спортивного резерва" </t>
  </si>
  <si>
    <t>13.1</t>
  </si>
  <si>
    <t>В соответствии с распоряжением Правительства РФ от 19.03.2015 № 453-р Мурманской области распределена субсидия из федерального бюджета в сумме 16 842 тыс. рублей на софинансирование расходных обязательств, связанных с приобретением искусственного покрытия для футбольного поля профильных спортивных школ. Приобретены  искусственные покрытия для 2 футбольных полей для ДЮСШ "Олимп" г. Оленегорск и МАОУДОД ДЮСШ Ковдорского района</t>
  </si>
  <si>
    <t>Теперь нет такой подпрограммы</t>
  </si>
  <si>
    <t>Подпрограмма "Развитие футбола в Российской Федерации на 2008-2015 годы"</t>
  </si>
  <si>
    <t>15.2</t>
  </si>
  <si>
    <t xml:space="preserve">Согласно распоряжению Правительства РФ от 14.03.2015 № 425-р Мурманской области выделена субсидия из федерального бюджета в сумме 125000,0 тыс. рублей на софинансирование объектов капитального строительства:
- "Строительство и реконструкция спортивных сооружений спорткомплекса "Долина Уюта" в г.Мурманске",
- "Легкоатлетический манеж в г.Мурманске".
Строительство объекта "Легкоатлетический манеж в г. Мурманске" завершено, получено разрешение на ввод объекта в эксплуатацию от 07.05.2015. Открытие объекта состоялось 05.09.2015.
Работы по  строительству и реконструкции спортивных сооружений спорткомплекса "Долина Уюта" в г. Мурманске завершены за исключением верхнего слоя асфальто-бетонного покрытия 40 мм, который будет выполнен в 2016 году, получено разрешение на ввод объекта в эксплуатацию от 31.12.2015
</t>
  </si>
  <si>
    <t xml:space="preserve">Министерство строительства и территориального развития Мурманской области
</t>
  </si>
  <si>
    <t>ФЦП "Развитие физической культуры и спорта в Российской Федерации на 2016-2020 годы"</t>
  </si>
  <si>
    <t>15.1</t>
  </si>
  <si>
    <t>ГП "Развитие физической культуры и спорта"</t>
  </si>
  <si>
    <t>13.</t>
  </si>
  <si>
    <t>В рамках подпрограммы осуществлялось предоставление из федерального бюджета бюджету Мурманской области единой субвенции на осуществление переданных полномочий</t>
  </si>
  <si>
    <t>Министерство финансов Мурманской области</t>
  </si>
  <si>
    <t xml:space="preserve">Подпрограмма "Совершенствование системы распределения и перераспределения финансовых ресурсов между уровнями бюджетной системы Российской Федерации"
</t>
  </si>
  <si>
    <t>12.2</t>
  </si>
  <si>
    <t xml:space="preserve">В рамках подпрограммы осуществлялось предоставление из федерального бюджета бюджету Мурманской области дотации на выравнивание бюджетной обеспеченности, дотации на поддержку мер по обеспечению сбалансированности бюджетов (имеют нецелевой характер), дотации бюджетам, связанные с особым режимом безопасного функционирования закрытых административно-территориальных образований, а также дотации в целях обеспечения сбалансированности бюджета городского округа Мурманск
</t>
  </si>
  <si>
    <t>Подпрограмма "Выравнивание финансовых возможностей бюджетов субъектов Российской Федерации и местных бюджетов"</t>
  </si>
  <si>
    <t>12.1</t>
  </si>
  <si>
    <t>ГП "Развитие федеративных отношений и создание условий для эффективного и ответственного управления региональными и муниципальными финансами"</t>
  </si>
  <si>
    <t>12.</t>
  </si>
  <si>
    <t>Средства направлены на оплату счетов по  льготному лекарственному обеспечению</t>
  </si>
  <si>
    <t xml:space="preserve">ГП "Развитие здравоохранения" </t>
  </si>
  <si>
    <t>11.</t>
  </si>
  <si>
    <t>в том числе федеральный  бюджет</t>
  </si>
  <si>
    <t>Проведены мероприятия по приобретению и устройству средств доступности в учреждениях (устройство наружных и внутренних пандусов, оснащение поручнями, кресло-колясками, ходунками и др.) на сумму 10 436,13 тыс. рублей. Средства федерального бюджета направлены на благоустройство ГОАУСОН "Мурманский дом-интернат для престарелых и инвалидов" лифтом, адаптированным  для инвалидов и других маломобильных граждан. Средства областного бюджета распределены между 11 учреждениями для реализации мероприятий по созданию условий доступности в учреждениях социальной защиты населения, договоры исполнены и оплачены. Также за счет средств федерального бюджета 8 муниципальным образованиям предоставлены субсидии на обеспечение доступности объектов социальной инфраструктуры.
Были заключены госконтракты с ГТРК "Мурман" и ООО "СЗВ" на оказание услуги по производству и выпуску в эфир "текстовой бегущей строки"</t>
  </si>
  <si>
    <t>Министерство социального развития Мурманской области</t>
  </si>
  <si>
    <t>12.1.4</t>
  </si>
  <si>
    <t>По итогам заседаний конкурсных комиссий подтверждено участие Мурманской области в реализации мероприятий, проекты постановлений Правительства РФ находятся на согласовании в федеральных органах государственной власти. Министерством направлены в установленные сроки документы для заключения договоров на выделение соответствующих субсидий</t>
  </si>
  <si>
    <t xml:space="preserve">Министерство образования и науки Мурманской области
</t>
  </si>
  <si>
    <t>10.1.1</t>
  </si>
  <si>
    <t>Выполнены работы за счет средств федерального бюджета  по созданию условий доступности в  4 учреждениях, подведомственных Министерству здравоохранения Мурманской области (устройство пандусов, опорных поручней, входных дверей, санитарных узлов и др.) на 4 объектах. Выполнены работы за счет средств областного бюджета по созданию условий доступности в 2 учреждениях, подведомственных Министерству здравоохранения Мурманской области (устройство пандусов, монтаж лифта для маломобильных групп населения) на 4-х объектах</t>
  </si>
  <si>
    <t>Министерство здравоохранения Мурманской области</t>
  </si>
  <si>
    <t>12.1.2</t>
  </si>
  <si>
    <t>В специализированной библиотеке для слепых и слабовидящих выполнен ремонт крыльца с установкой пандуса, косметический ремонт (частично) дополнительных помещений, осуществлен монтаж пожарно-охранной сигнализации и звуковых ориентиров в помещении библиотеки</t>
  </si>
  <si>
    <t>Комитет по культуре и искусству Мурманской области</t>
  </si>
  <si>
    <t>Получена и освоена субсидия из федерального бюджета на осуществление мероприятий по поддержке учреждений спортивной направленности по адаптивной физической культуре и спорту в г. Мурманске</t>
  </si>
  <si>
    <t>11.1.1</t>
  </si>
  <si>
    <t xml:space="preserve">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t>
  </si>
  <si>
    <t>10.1</t>
  </si>
  <si>
    <t xml:space="preserve">ГП "Доступная среда" на 2011 – 2020 годы </t>
  </si>
  <si>
    <t>10.</t>
  </si>
  <si>
    <t>Из прочих нужд:
осуществление выплат (публично-нормативные обязательства)</t>
  </si>
  <si>
    <t xml:space="preserve"> Оказание поддержки социально ориентированным некоммерческим организациям</t>
  </si>
  <si>
    <t>Оказание адресной социальной помощи неработающим пенсионерам</t>
  </si>
  <si>
    <t xml:space="preserve">Капитальный ремонт: 
</t>
  </si>
  <si>
    <t xml:space="preserve">Из прочих нужд:
</t>
  </si>
  <si>
    <t xml:space="preserve">Из общего объема расходов - расходы на:
</t>
  </si>
  <si>
    <t>Выплаты произведены с установленной периодичностью получателям - различным категориям граждан в соответствии с действующим законодательством в рамках подпрограммы "Улучшение положения качества жизни социально уязвимых слоев населения" госпрограммы Мурманской области "Социальная поддержка граждан". Средства федерального бюджета предусмотрены в рамках подпрограммы 1 "Развитие мер социальной поддержки отдельных категорий граждан" и подпрограммы 3 "Совершенствование социальной поддержки семьи и детей" госпрограммы РФ</t>
  </si>
  <si>
    <t xml:space="preserve">Министерство труда и социального развития Мурманской области                                     </t>
  </si>
  <si>
    <t>ГП "Социальная поддержка граждан"</t>
  </si>
  <si>
    <t>9.</t>
  </si>
  <si>
    <t xml:space="preserve">Федеральные средства в размере 5 027 тыс.рублей направлены на обеспечение деятельности 2 региональных стажировочных площадок по экспериментальному введению ФГОС ОВЗ в ГОБОУ Минькинская КШИ и ГОБОУ СКОШИ №3 (приобретение компьютерного, музыкального, спортивного, тифлотехнического, оптического и другого оборудования).
На региональном уровне проведены мероприятия, соответствующие мероприятиям федеральной целевой программы развития образования (поддержка инноваций и инициатив образовательных организаций, подготовка, переподготовка, повышение квалификации кадров, организация и проведение мероприятий, направленных на выявление и поддержку талантливых детей, создание ресурсных центров профессионального образования). В рамках поддержки инноваций и инициатив образовательных организаций 15 образовательных организаций получили гранты
</t>
  </si>
  <si>
    <r>
      <t xml:space="preserve">Федеральная целевая программа развития образования на </t>
    </r>
    <r>
      <rPr>
        <b/>
        <sz val="12"/>
        <color indexed="10"/>
        <rFont val="Times New Roman Cyr"/>
        <charset val="204"/>
      </rPr>
      <t>2016-2020 годы???</t>
    </r>
  </si>
  <si>
    <t>8.2</t>
  </si>
  <si>
    <t>По итогам заседаний конкурсной комиссии подтверждено участие Мурманской области в реализации мероприятий, проект постановления Правительства РФ находится на согласовании в федеральных органах государственной власти. Министерством направлены в установленные сроки документы для заключения договоров на выделение соответствующих субсидий</t>
  </si>
  <si>
    <t>Министерство образования и науки Мурманской области</t>
  </si>
  <si>
    <t>Подпрограмма "Развитие дошкольного, общего и дополнительного образования детей"</t>
  </si>
  <si>
    <t>8.1</t>
  </si>
  <si>
    <t>ГП "Развитие образования" на 2013 – 2020 годы</t>
  </si>
  <si>
    <t>8.</t>
  </si>
  <si>
    <t>Программа Мурманской области не отобрана Минсельхозом России для софинансирования. Финансирование приобретения жилья из областного бюджета планируется осуществлять во втором квартале 2016 года</t>
  </si>
  <si>
    <t>Комитет агропромышленного комплекса и продовольственного рынка Мурманской области</t>
  </si>
  <si>
    <t>ФЦП "Устойчивое развитие сельских территорий на 2014-2017 годы и на период до 2020 года"</t>
  </si>
  <si>
    <t>7.6</t>
  </si>
  <si>
    <t>Подписанным с Минсельхозом России соглашением не предусмотрено финансирование из федерального бюджета на возмещение части процентной ставки по краткосрочным кредитам (займам) на переработку продукции растениеводства и животноводства. Областная субсидия в 2016 году не востребована сельхозпроизводителями области</t>
  </si>
  <si>
    <t>Подпрограмма "Развитие оптово-распределительных центров и инфраструктуры системы социального питания"</t>
  </si>
  <si>
    <t>7.5</t>
  </si>
  <si>
    <t>Средства предусмотрены на возмещение части процентной ставки по краткосрочным и инвестиционным кредитам (займам) на строительство и реконструкцию объектов для молочного скотоводства и на 1 литр реализованного товарного молока. За отчетный период в хозяйства Мурманской области эти субсидии не перечислялись, так как документы по субсидии на возмещение части процентной ставки по краткосрочным и инвестиционным кредитам (займам) на строительство и реконструкцию объектов для молочного скотоводства не поступали, по субсидии на 1 литр реализованного товарного молока выплаты начнутся во II квартале текущего года</t>
  </si>
  <si>
    <t>Подпрограмма "Развитие молочного скотоводства"</t>
  </si>
  <si>
    <t>7.4</t>
  </si>
  <si>
    <t>1630,0</t>
  </si>
  <si>
    <t xml:space="preserve">Соглашением предусмотрено возмещение части процентной ставки по долгосрочным, среднесрочным и краткосрочным кредитам, взятым малыми формами хозяйствования из федерального бюджета. В областном бюджете предусмотрены субсидия на возмещение части процентной ставки по долгосрочным, среднесрочным и краткосрочным кредитам, взятым малыми формами хозяйствования, а также гранты на создание крестьянско-фермерских хозяйств и единовременная помощь на бытовое обустройство  начинающим фермерам. В 1 квартале т.г. субсидирование малых форм не осуществлялось.
Субсидирование процентной ставки по кредитам начнется со 2 квартала т.г. по представленным в 1 квартале документам, гранты начинающим фермерам будут выплачиваться во 2-3 квартале т.г. </t>
  </si>
  <si>
    <t>Подпрограмма "Поддержка малых форм хозяйствования"</t>
  </si>
  <si>
    <t>7.3</t>
  </si>
  <si>
    <t>Средства федерального бюджета предусмотрены на поддержку северного оленеводства, племенного животноводства и на  возмещение части затрат по уплате процентов по краткосрочным и инвестиционным кредитам. Из областного бюджета на данные цели обеспечено софинансирование. В 1 квартале субсидия не выплачивалась, так как документы на субсидирование не поступали</t>
  </si>
  <si>
    <t xml:space="preserve">Комитет агропромышленного комплекса и продовольственного рынка Мурманской области </t>
  </si>
  <si>
    <t xml:space="preserve">Подпрограмма "Развитие подотрасли животноводства, переработки и
реализации продукции животноводства"
</t>
  </si>
  <si>
    <t>7.2</t>
  </si>
  <si>
    <t>За счет средств федерального бюджета  бюджетополучателям перечислены субсидии на оказание несвязанной поддержки в области растениеводства. Из областного бюджета на данные цели обеспечено софинансирование</t>
  </si>
  <si>
    <t>Подпрограмма "Развитие подотрасли растениеводства, переработки и
реализации продукции растениеводства"</t>
  </si>
  <si>
    <t>7.1</t>
  </si>
  <si>
    <t>ГП  развития сельского хозяйства и регулирования рынков сельскохозяйственной продукции, сырья и продовольствия на 2013-2020 годы</t>
  </si>
  <si>
    <t>7.</t>
  </si>
  <si>
    <t xml:space="preserve"> Произведено финансирование:
- на оплату услуг по административному управлению, информационному и техническому сопровождению, формированию внутреннего содержания, обновлению дизайна  единого Интернет-сайта общественных организаций Мурманской области ("Общество51" http://obshestvo51.ru); 
- на предоставление субсидий казачьим обществам;
- на предоставление грантов на реализацию социально-значимых проектов общественным организациям Мурманской области- победителям конкурса;
- на проведение мероприятий, направленных на гармонизацию межэтнических и этноконфессиональных отношений;
- на реализацию мероприятий, направленных на защиту прав КМНС Мурманской области на самобытное, историко-культурное, социально-экономическое развитие, защиту их исконной среды обитания, традиционного образа жизни и хозяйствования, повышение уровня жизни КМНС Мурманской области;
- на предоставление субсидий общинам КМНС на улучшение материально-технической базы</t>
  </si>
  <si>
    <t>Министерство по внутренней политике и массовым коммуникациям Мурманской области</t>
  </si>
  <si>
    <t>Посмотреть в рамках ГП данная ФЦП или отдельно</t>
  </si>
  <si>
    <t>ФЦП "Укрепление единства российской нации и этнокультурное развитие народов России (2014-2020 годы)"</t>
  </si>
  <si>
    <t>Средства в размере 262 тыс. рублей предусмотрены на комплектование книжных фондов библиотек муниципальных образований. Трансферты в размере 20 тыс. рублей будут направлены на подключение общедоступных библиотек РФ к сети "Интернет" и развитие системы библиотечного дела с учетом задачи расширения информационных технологий и оцифровки</t>
  </si>
  <si>
    <t xml:space="preserve"> </t>
  </si>
  <si>
    <t>ФЦП "Культура России (2012-2018 годы)"</t>
  </si>
  <si>
    <t>6.1</t>
  </si>
  <si>
    <t>ГП "Развитие культуры и туризма" на 2013-2020 годы</t>
  </si>
  <si>
    <t>6.</t>
  </si>
  <si>
    <t>Прочие нужды (капремонт, НИОКР):</t>
  </si>
  <si>
    <t xml:space="preserve">Средства в сумме 658,4 тыс. рублей планировалось направить на проведение проектно-изыскательских работ (ПИР) по объекту "Строительство режимного корпуса на 200 мест" СИЗО-1 в г. Мурманске. В связи с невозможностью проведения ПИР в пределах выделенного объема финансирования средства отозваны в федеральный бюджет </t>
  </si>
  <si>
    <t xml:space="preserve">Федеральная служба исполнения наказаний по Мурманской области
</t>
  </si>
  <si>
    <t xml:space="preserve">ФЦП "Развитие уголовно-исполнительной системы (2007-2016 годы)" </t>
  </si>
  <si>
    <t>Не было за 1 квартал и не будет в 2016</t>
  </si>
  <si>
    <t>ГП "Юстиция"</t>
  </si>
  <si>
    <t>XI.</t>
  </si>
  <si>
    <t>Осуществляются работы по строительству сети цифрового наземного телевизионного вещания в Мурманской области. В I квартале 2016 года в тестовую эксплуатацию введены 2 объекта. До конца июня 2016 года в тестовую эксплуатацию будут введены 6 объектов.
Для выполнения работ использовались средства предыдущих лет</t>
  </si>
  <si>
    <t>Федеральное государственное унитарное предприятие "Российская телевизионная и радиовещательная сеть"</t>
  </si>
  <si>
    <t>ФЦП "Развитие телерадиовещания в Российской Федерации на 2009-2018 годы" (объект ФАИП)</t>
  </si>
  <si>
    <t>5.1</t>
  </si>
  <si>
    <t xml:space="preserve">Создан региональный сегмент единой федеральной межведомственной системы учета контингента обучающихся и доработано 5 портальных форм по услугам в сфере образования.
Переведены в электронный вид 5 услуг по регистрации актов гражданского состояния (заключение брака, расторжение брака, рождения, регистрация смерти, усыновления (удочерения)) и услуга по выдаче охотничьего билета с использованием единых форм предоставления государственных услуг федеральной государственной информационной системы "Единый портал государственных и муниципальных услуг (функций)"
</t>
  </si>
  <si>
    <t>Комитет по развитию информационных технологий и связи Мурманской области                          Министерство образования и науки Мурманской области</t>
  </si>
  <si>
    <t>Подпрограмма "Информационное государство"</t>
  </si>
  <si>
    <t>ГП "Информационное общество (2011-2020 годы)"</t>
  </si>
  <si>
    <t>5.</t>
  </si>
  <si>
    <t>Средства направлены на работы по реконструкции здания для размещения Кольского районного суда. Выполнены демонтажные работы, проведены инженерные и внутренние коммуникации. В настоящее время осуществляются отделочные работы и благоустройство территории</t>
  </si>
  <si>
    <t xml:space="preserve">Управление Судебного департамента при Верховном Суде Российской Федерации в Мурманской области, 
г. Мурманск </t>
  </si>
  <si>
    <t xml:space="preserve">ФЦП "Развитие судебной системы России" на 2013-2020 годы </t>
  </si>
  <si>
    <t>Осуществляются работы по предотвращению истощения, ликвидации загрязнения и засорения реки Сайда, а также строительный контроль и авторский надзор за выполнением данных работ. Планируется до конца 2016 года начать работы по предотвращению истощения, ликвидации загрязнения и засорения реки Малая Лавна</t>
  </si>
  <si>
    <t xml:space="preserve">Министерство природных ресурсов и экологии Мурманской области
</t>
  </si>
  <si>
    <t>3.1.1</t>
  </si>
  <si>
    <t>Осуществлялась реализация мероприятий по восстановлению гидрологических постов: выполнялись землеустроительные работы и постановка на государственный кадастровый учет земельных участков. Приобретались приборы и оборудование для осуществления гидрохимического мониторинга, а также гидрологические приборы и оборудование. Выполнялись мероприятия по восстановлению и модернизации государственной наблюдательной сети</t>
  </si>
  <si>
    <t>ФГБУ "Мурманское управление по гидрометеорологии и мониторингу окружающей среды"</t>
  </si>
  <si>
    <t>4.1.1</t>
  </si>
  <si>
    <t>В 2014 году продолжались начатые в 2013 году работы по берегоукреплению российского берега р.Ворьема в Печенгском районе Мурманской области на российско-норвежском участке границы. В 2014 году проведена корректировка (уменьшение) объема средств федерального бюджета по фактически сложившимся расходам. На объекте проведены работы на 5 участках береговой полосы протяженностью 1,5 тыс. метров. Работы завершены в ноябре 2014 года</t>
  </si>
  <si>
    <t>Федеральное государственное учреждение по водному хозяйству "Двинарегионводхоз", г.Архангельск (объект ФАИП)</t>
  </si>
  <si>
    <t>ФЦП "Развитие водохозяйственного комплекса Российской Федерации в 2012-2020 годах"</t>
  </si>
  <si>
    <t>3.1</t>
  </si>
  <si>
    <t>ГП "Воспроизводство и использование природных ресурсов"</t>
  </si>
  <si>
    <t>IX.</t>
  </si>
  <si>
    <t>Внебюджетные источники</t>
  </si>
  <si>
    <t>Бюджеты субъектов Федерации</t>
  </si>
  <si>
    <t xml:space="preserve">в т.ч. Федеральный бюджет </t>
  </si>
  <si>
    <t>Строительство специализированного аварийно-спасательного центра, г.Мурманск перенесено на 2014-2016 годы. В настоящее время Министерством экономического развития Российской Федерации подготовлены соответствующие изменения в ФАИП</t>
  </si>
  <si>
    <t>Северо-Западный региональный центр по делам гражданской обороны, чрезвычайным ситуациям и ликвидации последствий стихийных бедствий, г.Санкт-Петербург (объект ФАИП)</t>
  </si>
  <si>
    <t>13.2.</t>
  </si>
  <si>
    <t xml:space="preserve">В рамках программы было предусмотрено строительство и реконструкция объекта учебно-материальной базы Северо-Западного регионального поисково-спасательного отряда МЧС России с филиалами по адресу: Мурманская область,
г. Кировск, ул. Советской Конституции, д. 3. 
Электронный аукцион на выполнение работ по объекту, объявленный в июне 2015 года, не состоялся. Все денежные средства (142 242,1 тыс.рублей), выделенные в 2015 году на строительство, отозваны Северо-Западным региональным центром в
г. Санкт-Петербурге
</t>
  </si>
  <si>
    <t>Главное управление МЧС России по Мурманской области</t>
  </si>
  <si>
    <t>ФЦП "Снижение рисков и смягчение последствий чрезвычайных ситуаций природного и техногенного характера в Российской Федерации до 2015 года"</t>
  </si>
  <si>
    <t>Звонили: нет денег и не будет в 2016 году</t>
  </si>
  <si>
    <t>ГП "Защита населения и территорий от чрезвычайных ситуаций, обеспечение пожарной безопасности и безопасности людей на водных объектах"</t>
  </si>
  <si>
    <t xml:space="preserve">Прочие нужды </t>
  </si>
  <si>
    <t xml:space="preserve">В 2016 году за счет средств федерального бюджета будет обеспечено жильем 3 семьи </t>
  </si>
  <si>
    <t>Генеральная прокуратура РФ ,                                        Министерство внутренних дел РФ</t>
  </si>
  <si>
    <t>Подпрограмма  "Выполнение государственных обязательств по обеспечению жильем категорий граждан, установленных федеральным законодательством"</t>
  </si>
  <si>
    <t>2.3.2</t>
  </si>
  <si>
    <t xml:space="preserve">Список молодых семей-претендентов на получение социальной выплаты в 2016 году состоит из 114 семей. Согласно распоряжению Правительства Российской Федерации от 22.02.2016 № 275-р финансирование из федерального бюджета в 2016 году для Мурманской области составляет 17,3 млн. рублей. Заключено Соглашение Правительства Мурманской области с Минстроем России от 06.04.2016 № 05-171/с. По состоянию на 01.04.2016 подготовлен проект постановления Правительства Мурманской области "О распределении в 2016 году субсидий из областного бюджета бюджетам муниципальных образований на софинансирование расходных обязательств муниципальных образований по предоставлению социальных выплат молодым семьям на приобретение (строительство) жилых помещений"
</t>
  </si>
  <si>
    <t>Подпрограмма "Обеспечение жильем молодых семей"</t>
  </si>
  <si>
    <t>2.3.1</t>
  </si>
  <si>
    <t xml:space="preserve"> ФЦП "Жилище" на 2015-2020 годы</t>
  </si>
  <si>
    <t>2.3</t>
  </si>
  <si>
    <t>В краткосрочный план на 2016 год включены 338 многоквартирных домов (МКД) (в т.ч. 148 МКД, капитальный ремонт в которых не выполнен в 2015 году). На проведение капитального ремонта МКД предусмотрены средства областного бюджета в сумме 119 642,00 тыс. руб. (в т.ч. субсидия Мурманской области на оплату взноса на капремонт за жилые помещения - 
71 888 тыс. рублей, взнос на обеспечение деятельности регионального оператора - 47 754  тыс.рублей). 
Выделено 14 300 тыс. рублей на обеспечение деятельности регионального оператора.                                                                                                                                                                                                                                                                                                                                                            За 1 квартал 2016 года отремонтировано 13 МКД на общую сумму - 26 643 тыс. рублей (средства собственников помещений, формирующий фонд капитального ремонта на счете регионального оператора)</t>
  </si>
  <si>
    <t xml:space="preserve">Министерство энергетики и жилищно-коммунального хозяйства Мурманской области </t>
  </si>
  <si>
    <t>Подпрограмма "Создание условий для обеспечения качественными услугами ЖКХ граждан России"</t>
  </si>
  <si>
    <t>2.2</t>
  </si>
  <si>
    <t>В рамках подпрограммы предусмотрено получение из федерального бюджета межбюджетных трансфертов на переселение граждан из закрытых административно-территориальных образований. В I квартале средства не поступали</t>
  </si>
  <si>
    <t>Переселение граждан из закрытых административно-территориальных образований</t>
  </si>
  <si>
    <t>2.1.3</t>
  </si>
  <si>
    <t>За I квартал 2016 года расселено 8,1 тыс. кв. м, переселено 439 человек из 227 аварийных жилых помещений, введен в эксплуатацию 1 дом в г.п. Кандалакша.В рамках подпрограммы использовались средства, привлеченные в 2015 году</t>
  </si>
  <si>
    <t>Министерство строительства и территориального развития Мурманской области</t>
  </si>
  <si>
    <t xml:space="preserve">Переселение граждан из аварийного жилищного фонда
</t>
  </si>
  <si>
    <t>2.1.2</t>
  </si>
  <si>
    <t>Обеспечение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t>
  </si>
  <si>
    <t>Обеспечение жильем отдельных категорий граждан, установленных Федеральным законом от 12.01.1995 № 5-ФЗ"О ветеранах", в соответствии с Указом Президента РФ от 07.05.2008 № 714 "Об обеспечении жильем ветеранов Великой Отечественной войны 1941-1945 годов"</t>
  </si>
  <si>
    <t>В том числе:</t>
  </si>
  <si>
    <t>Основное мероприятие 1.3."Обеспечение жильем, оказание содействия для приобретения жилья отдельным категориям граждан</t>
  </si>
  <si>
    <t>5.1.1</t>
  </si>
  <si>
    <t xml:space="preserve">В рамках подпрограммы предусмотрено обеспечение жильем отдельных категорий граждан, установленных Федеральным законом от 12.01.1995 № 5-ФЗ "О ветеранах",  от 24.11.1995 № 181-ФЗ "О социальной защите инвалидов в Российской Федерации" и в соответствии с Указом Президента РФ от 07.05.2008 № 714 "Об обеспечении жильем ветеранов Великой Отечественной войны 1941-1945 годов". Запрошены учетные дела 10 граждан данной категории для рассмотрения и выдачи единовременной денежной выплаты. 
Проводится работа по рассмотрению учетных дел двух очередников (ветеранов ВОВ) для предоставления единовременной денежной выплаты
</t>
  </si>
  <si>
    <t>Обеспечение жильем отдельных категорий граждан</t>
  </si>
  <si>
    <t>2.1.1</t>
  </si>
  <si>
    <t>Подпрограмма "Создание условий для обеспечения доступным и комфортным жильем граждан России"</t>
  </si>
  <si>
    <t>2.1</t>
  </si>
  <si>
    <t>ГП "Обеспечение доступным и комфортным жильем и коммунальными услугами граждан Российской Федерации"</t>
  </si>
  <si>
    <t>VIII.</t>
  </si>
  <si>
    <t>Увеличение стоимости основных средств         (ст. 310) :</t>
  </si>
  <si>
    <t>Осуществляется приобретение расходного медицинского имущества и лекарственных средств для спецконтингента</t>
  </si>
  <si>
    <t>Федеральная служба исполнения наказаний (подпрограмма "Сахарный диабет")</t>
  </si>
  <si>
    <t>12.2.</t>
  </si>
  <si>
    <t>В рамках программы из федерального бюджета выделена субсидия на софинансирование объекта "Комплекс работ по реконструкции стационара областного противотуберкулезного диспансера по адресу: г. Мурманск, ул. Лобова, 12. Главный корпус". По состоянию на 01.01.2013: надстроен 4 этаж, выполнены работы по устройству монолитного пояса и дублирующего перекрытия 3 этажа, установлены оконные блоки 4 этажа, закончены работы по устройству стропильной системы кровли, кирпичной кладке лифтовых шахт, венткамер, выполняются работы по устройству покрытия кровли (металлочерепица), устройству вентилируемого фасада, продолжаются работы по прокладке внутренних инженерных сетей электроснабжения, водопровода, канализации, отопления, приступили к прокладке внутренних инженерных сетей пожарной сигнализации, видеонаблюдения, локальных сетей, вентиляции), продолжаются штукатурные работы и работы по устройству наливных полов, начаты работы по устройству монолитных лестничных маршей, монтажу перегородок по металлическому каркасу, заканчиваются работы по прокладке участка наружной теплосети и обвязке теплового узла.
Низкое освоение средств областного бюджета (50,6 %) связано с поздним заключением дополнительного соглашения с подрядной организацией на выполнение работ (16.05.2012). Решение о возобновлении реконструкции принято в мае 2012 года</t>
  </si>
  <si>
    <t>12.1.</t>
  </si>
  <si>
    <t>ФЦП "Предупреждение и борьба с социально значимыми заболеваниями (2007-2012 годы)" (объект ФАИП)</t>
  </si>
  <si>
    <t>Строительство 85-квартирного жилого дома для молодых ученых в г. Апатиты Мурманской области.
Наружные работы на объекте выполнены на 80 %, внутреннее обустройство дома - на 40 %, монтаж инженерных сетей и коммуникаций, а также внешнее благоустройство - на 100 %</t>
  </si>
  <si>
    <t>Федеральное государственное бюджетное учреждение науки Кольский научный центр Российской академии наук, г. Апатиты, Мурманская область</t>
  </si>
  <si>
    <t>Мероприятия по обеспечению жильем отдельных категорий граждан (объект ФАИП)</t>
  </si>
  <si>
    <t>Из аварийного жилья переселено 18 человек в г. Мончегорске, площадь расселения аварийного жилья составила 551,86 кв.м. Финансирование мероприятий за счет средств областного бюджета осуществляется в рамках адресных программ Мурманской области по переселению граждан из аварийного жилищного фонда с учетом необходимости развития малоэтажного жилищного строительства и ДЦП"Переселение граждан из аварийного жилищного фонда в Мурманской области" на 2013–2015 годы.
Средства в сумме 168,8 млн. рублей за счет внебюджетных источников - средства Фонда содействия реформированию жилищно-коммунального хозяйства</t>
  </si>
  <si>
    <t>Переселение граждан из аварийного жилищного фонда</t>
  </si>
  <si>
    <t xml:space="preserve"> Средства предусмотрены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В I квартале т.г. обеспечено жильем 2 ветерана ВОВ. Всего 2013 году в рамках ДЦП "Поддержка и стимулирование жилищного строительства в Мурманской области" на 2011-2015 годы за счет средств федерального бюджета планируется обеспечить жильем 4 ветеранов ВОВ, 19 ветеранов боевых действий и инвалидов</t>
  </si>
  <si>
    <t>Обеспечение жильем ВОВ, инвалидов, ветеранов боевых действий и семей, имеющих детей - инвалидов</t>
  </si>
  <si>
    <t>2)</t>
  </si>
  <si>
    <t>VII.</t>
  </si>
  <si>
    <t>Консолидированный бюджет субъекта</t>
  </si>
  <si>
    <t>Строительство здания производственного комплекса по переработке рыбы и других морепродуктов, добываемых в акваториях, прилегающих к архипелагу Шпицберген</t>
  </si>
  <si>
    <t>ФГУП "Нацрыбресурс"</t>
  </si>
  <si>
    <t>8.2.</t>
  </si>
  <si>
    <t>Работы по реконструкции здания моторной станции Зональной гидрометеорологической обсерватории под лабораторный корпус № 2 Российского научного центра, пос. Баренцбург, архипелаг Шпицберген завершены.
30.11.2013 объект введен в действие</t>
  </si>
  <si>
    <t>Подпрограмма "Освоение и использование Арктики" (объект ФАИП)</t>
  </si>
  <si>
    <t>ФЦП "Мировой океан"</t>
  </si>
  <si>
    <t>ГП "Развитие науки и технологий"</t>
  </si>
  <si>
    <t>VI.</t>
  </si>
  <si>
    <t>Увеличение стоимости основных средств     
(ст. 310) :</t>
  </si>
  <si>
    <t xml:space="preserve">Заключен договор с ФГБУ "НПО "Тайфун" № ОЗ-36/12 от 01.10.2012 на поставку стационарного поста радиационного контроля приземного слоя воздуха (установка воздухо - фильтрующая и домик защитный) на сумму 1400 тыс.руб. </t>
  </si>
  <si>
    <t>ГП "Развитие атомного энергопромышленного комплекса"</t>
  </si>
  <si>
    <t>V.</t>
  </si>
  <si>
    <t>Капитальный ремонт (ст.225) :</t>
  </si>
  <si>
    <t>Из прочих нужд:</t>
  </si>
  <si>
    <t>Увеличение стоимости основных средств  
(ст. 310) :</t>
  </si>
  <si>
    <t xml:space="preserve">Комитет сельского хозяйства МО                 </t>
  </si>
  <si>
    <t>ФЦП "Сохранение и восстановление плодородия почв земель сельскохозяйственного назначения и агроландшафтов как национального достояния России на 2006-2010 годы"и на период до 2012 года</t>
  </si>
  <si>
    <t>Аттестация объекта информатизации, монтаж средств защиты, спец проверка и спец. Исследование технических средств; первоочередные работы по подключению вычислительного и сетевого оборудования</t>
  </si>
  <si>
    <t>Пожарное депо Специального управления федеральной противопожарной службы № 48, реконструкция, проектные и изыскательские работы</t>
  </si>
  <si>
    <t>Государственное учреждение Северо-Западный региональный центр по делам гражданской обороны, чрезвычайным ситуациям и ликвидации последствий стихийных бедствий, г. Санкт-Петербург (объект ФАИП)</t>
  </si>
  <si>
    <t>ФЦП "Пожарная безопасность в Российской Федерации на период до 2012 года"</t>
  </si>
  <si>
    <t>Прочие нужды (капремонт, НИОКР) :</t>
  </si>
  <si>
    <t>В соответствии с распоряжением Правительства РФ от 26.03.2013 № 439-р Мурманской области в 2013 году предусмотрена субсидия из федерального бюджета на софинансирование расходных обязательств, связанных с реализацией мероприятий по улучшению жилищных условий граждан, проживающих в сельской местности, в том числе молодых семей и молодых специалистов, в сумме 3 278 тыс. рублей.
Заявка на перечисление субсидии находится на рассмотрении в Минсельхозе России.
За счет средств областного бюджета выплачены субсидии в сумме 583,2 тыс. рублей двум семьям, ведущим строительство индивидуальных жилых домов в 
с. Варзуга Терского района.
За счет средств областного бюджета мероприятия финансируются в рамках ДЦП "Социальное развитие села Мурманской области" на 2009-2013 годы</t>
  </si>
  <si>
    <t>Комитет по агропромышленному комплексу и продовольственному рынку Мурманской области</t>
  </si>
  <si>
    <t>ФЦП "Социальное развитие села до 2013 года"</t>
  </si>
  <si>
    <t xml:space="preserve">ГП развития сельского хозяйства и регулирования рынков сельскохозяйственной продукции, сырья и продовольствия
на 2013 - 2020 годы
</t>
  </si>
  <si>
    <t>IV.</t>
  </si>
  <si>
    <t xml:space="preserve">Увеличение стоимости основных средств                  </t>
  </si>
  <si>
    <t>Комплексы измерения скорости движения транспортных средств фоторадарные "КРИС" - 10 штук</t>
  </si>
  <si>
    <t>Оснащение техническими комплексами подразделений, осуществляющих контрольные и надзорные функции в области обеспечения безопасности дорожного движения:</t>
  </si>
  <si>
    <t/>
  </si>
  <si>
    <t>Министерство внутренних дел Российской Федерации, г.Москва (объект ФАИП)</t>
  </si>
  <si>
    <t>5.2.</t>
  </si>
  <si>
    <t>Увеличение стоимости основных средств                  
(ст. 310) :</t>
  </si>
  <si>
    <t>Устройство искусственного электроосвещения на автодороге М-18 "Кола" на участках н.п. Дровяное, Титовка, Спутник, Заполярный</t>
  </si>
  <si>
    <t>Федеральное казенное учреждение "Управление автомобильной магистрали Санкт-Петербург - Мурманск Федерального дорожного агентства", г.Петрозаводск (объект ФАИП)</t>
  </si>
  <si>
    <t>5.1.</t>
  </si>
  <si>
    <t xml:space="preserve">ФЦП "Повышение безопасности дорожного движения в 2006 - 2012 годах"
</t>
  </si>
  <si>
    <t xml:space="preserve">Увеличение стоимости основных средств
</t>
  </si>
  <si>
    <t xml:space="preserve">Отказ ОАО "Концерн ПВО "Алмаз-Антей" от подписания государственного контракта и предложение Росавиации по исключению данного мероприятия из закона о Федеральном бюджете на 2015 год </t>
  </si>
  <si>
    <t>Федеральное казенное учреждение "Северо-Западный авиационный поисково-спасательный центр", г. Санкт-Петербург (объект ФАИП)</t>
  </si>
  <si>
    <t>Нет и в 2016 году не запланировано</t>
  </si>
  <si>
    <t xml:space="preserve">ФЦП "Модернизация Единой системы организации воздушного движения Российской Федерации (2009 - 2020 годы)"
</t>
  </si>
  <si>
    <t>1.3</t>
  </si>
  <si>
    <t>Увеличение стоимости основных средств
(ст. 310) :</t>
  </si>
  <si>
    <t xml:space="preserve">В рамках подпрограммы предусмотрены работы по объекту "Реконструкция здания морского вокзала". Проектом реконструкции предусматривается надстройка 3-го этажа и обустройство пассажирского участка пункта пропуска через государственную границу РФ.
В настоящее время проводятся работы по реконструкции здания морского вокзала.
Обустройство пассажирского участка пункта пропуска (оснащение участка пункта пропуска комплексом информационно-технических средств и средствами связи) выполняется по отдельному проекту по заказу Росграницы
</t>
  </si>
  <si>
    <t>Федеральное государственное унитарное предприятие "Росморпорт" (объект ФАИП)</t>
  </si>
  <si>
    <t>Подпрограмма "Морской транспорт"</t>
  </si>
  <si>
    <t>1.2.3</t>
  </si>
  <si>
    <t xml:space="preserve">В рамках проекта "Комплексное развитие Мурманского транспортного узла" 
АО "Ямалтрансстрой" по договору с ООО "Стройгазконсалтинг" велись работы в районе г.п. Молочный по строительству автодорожного путепровода и строительству объездной автомобильной дороги.
Кроме того велись буровзрывные работы на следующих участках:
-10 км Автодороги Мурмаши-ж.д. ст. Пяйве, 
-8-9 км автодороги Кола-Мурмаши,
-10 км автодороги "Лотта"
</t>
  </si>
  <si>
    <t>Комплексное развитие Мурманского транспортного узла (объект ФАИП)</t>
  </si>
  <si>
    <t>ФКУ "Ространсмодернизация"</t>
  </si>
  <si>
    <t>Подпрограмма "Развитие экспорта транспортных услуг"</t>
  </si>
  <si>
    <t>1.2.2</t>
  </si>
  <si>
    <t>В рамках заключенного 28.03.2013 Соглашения между Правительством Мурманской области и Федеральным дорожным агентством в 2013 году предусмотрено предоставление субсидии из федерального бюджета бюджету Мурманской области на строительство и реконструкцию автомобильных дорог общего пользования (реконструкция автомобильного подъезда к селу Ковдозеро от автомобильной дороги Кандалакша-Зареченск). Мероприятие из областного бюджета софинансируется в рамках ДЦП "Развитие транспортной инфраструктуры Мурманской области" на 2012-2015 годы</t>
  </si>
  <si>
    <t>3.1.2.</t>
  </si>
  <si>
    <t xml:space="preserve">Продолжалась реконструкция автомобильной дороги Р-21 "Кола". Проводились разборка существующих конструкций и мостовых сооружений, буровзрывные работы, устройство земляного полотна. Продолжались работы по устройству нижних и верхних слоев щебеночных оснований, покрытия, строительство линий наружного освещения, дождевой канализации, устройство подпорных стенок, благоустройство. Осуществлялось строительство путепроводов, арочных труб, мостов, пешеходного перехода.
Завершены работы по текущему ремонту участков автомобильной дороги 
Р-21 "Кола" протяженностью 25,244 км
</t>
  </si>
  <si>
    <t>ФГУ "Управление  автомобильной дороги Санкт-Петербург-Мурманск Федерального дорожного агентства", г.Петрозаводск (объекты ФАИП, прочие работы)</t>
  </si>
  <si>
    <t>Подпрограмма "Автомобильные дороги"</t>
  </si>
  <si>
    <t>1.2.1</t>
  </si>
  <si>
    <t>ФЦП "Развитие транспортной системы России (2010-2020 годы)"</t>
  </si>
  <si>
    <t>1.2</t>
  </si>
  <si>
    <t>Проектом постановления Правительства РФ предусмотрено предоставление иных межбюджетных трансфертов на реализацию мероприятий государственной программы Мурманской области в сфере дорожного хозяйства в размере 321 688,38 тыс. рублей.
Объекты и содержание работ (новое строительство и реконструкция, приведение в нормативное состояние и т.д.) будут определены по мере заключения Соглашения о предоставлении в 2016 году иных межбюджетных трансфертов из федерального бюджета бюджету Мурманской области на реализацию мероприятий региональных программ в сфере дорожного хозяйства по решениям Правительства Российской Федерации в рамках подпрограммы "Дорожное хозяйство" государственной программы Российской Федерации "Развитие транспортной системы"</t>
  </si>
  <si>
    <t xml:space="preserve"> Подпрограмма "Дорожное хозяйство" </t>
  </si>
  <si>
    <t>1.1</t>
  </si>
  <si>
    <t>ГП "Развитие транспортной системы"</t>
  </si>
  <si>
    <t xml:space="preserve">1. </t>
  </si>
  <si>
    <t>ВСЕГО</t>
  </si>
  <si>
    <t>кассовые расходы</t>
  </si>
  <si>
    <t>выполнено</t>
  </si>
  <si>
    <t>профинансировано</t>
  </si>
  <si>
    <t>Количество и наименование проведенных мероприятий за отчетный период</t>
  </si>
  <si>
    <t>Степень освоения</t>
  </si>
  <si>
    <t>За отчетный период, тыс.рублей</t>
  </si>
  <si>
    <t>Доведенные лимиты</t>
  </si>
  <si>
    <t>Утверждено на 2016 год</t>
  </si>
  <si>
    <t>Наименование программы, источники финансирования и направления расходования средств</t>
  </si>
  <si>
    <t>№ п/п</t>
  </si>
  <si>
    <t>Объемы финансирования государственных программ РФ, федеральных целевых программ, мероприятий непрограммной части ФАИП, 
реализуемых на территории Мурманской области за I квартал 2016 года</t>
  </si>
  <si>
    <t>Заместитель начальника управления стратегического планирования и реализации государственной политики в Арктике</t>
  </si>
  <si>
    <t>В.В. Швец</t>
  </si>
</sst>
</file>

<file path=xl/styles.xml><?xml version="1.0" encoding="utf-8"?>
<styleSheet xmlns="http://schemas.openxmlformats.org/spreadsheetml/2006/main">
  <numFmts count="9">
    <numFmt numFmtId="43" formatCode="_-* #,##0.00_р_._-;\-* #,##0.00_р_._-;_-* &quot;-&quot;??_р_._-;_-@_-"/>
    <numFmt numFmtId="164" formatCode="_-* #,##0.0_р_._-;\-* #,##0.0_р_._-;_-* &quot;-&quot;?_р_._-;_-@_-"/>
    <numFmt numFmtId="165" formatCode="#,##0.0"/>
    <numFmt numFmtId="166" formatCode="#,##0.0_ ;\-#,##0.0\ "/>
    <numFmt numFmtId="167" formatCode="0.0"/>
    <numFmt numFmtId="168" formatCode="#,##0.0_р_.;\-#,##0.0_р_."/>
    <numFmt numFmtId="169" formatCode="#,##0.000"/>
    <numFmt numFmtId="170" formatCode="#,##0.00000"/>
    <numFmt numFmtId="171" formatCode="_-* #,##0.00_р_._-;\-* #,##0.00_р_._-;_-* &quot;-&quot;?_р_._-;_-@_-"/>
  </numFmts>
  <fonts count="43">
    <font>
      <sz val="11"/>
      <color theme="1"/>
      <name val="Calibri"/>
      <family val="2"/>
      <charset val="204"/>
      <scheme val="minor"/>
    </font>
    <font>
      <sz val="10"/>
      <name val="Arial Cyr"/>
      <charset val="204"/>
    </font>
    <font>
      <sz val="16"/>
      <name val="Arial Cyr"/>
      <charset val="204"/>
    </font>
    <font>
      <sz val="16"/>
      <name val="Times New Roman CYR"/>
      <family val="1"/>
      <charset val="204"/>
    </font>
    <font>
      <sz val="12"/>
      <name val="Times New Roman Cyr"/>
      <family val="1"/>
      <charset val="204"/>
    </font>
    <font>
      <sz val="12"/>
      <name val="Times New Roman Cyr"/>
      <charset val="204"/>
    </font>
    <font>
      <b/>
      <sz val="12"/>
      <name val="Times New Roman Cyr"/>
      <charset val="204"/>
    </font>
    <font>
      <sz val="12"/>
      <name val="Arial Cyr"/>
      <charset val="204"/>
    </font>
    <font>
      <b/>
      <sz val="12"/>
      <name val="Arial Cyr"/>
      <charset val="204"/>
    </font>
    <font>
      <sz val="12"/>
      <color rgb="FF0070C0"/>
      <name val="Times New Roman Cyr"/>
      <family val="1"/>
      <charset val="204"/>
    </font>
    <font>
      <sz val="12"/>
      <name val="Times New Roman"/>
      <family val="1"/>
      <charset val="204"/>
    </font>
    <font>
      <b/>
      <sz val="12"/>
      <name val="Times New Roman"/>
      <family val="1"/>
      <charset val="204"/>
    </font>
    <font>
      <i/>
      <sz val="12"/>
      <name val="Times New Roman"/>
      <family val="1"/>
      <charset val="204"/>
    </font>
    <font>
      <b/>
      <sz val="12"/>
      <name val="Times New Roman"/>
      <family val="1"/>
    </font>
    <font>
      <b/>
      <sz val="12"/>
      <name val="Times New Roman Cyr"/>
      <family val="1"/>
      <charset val="204"/>
    </font>
    <font>
      <sz val="12"/>
      <color rgb="FFFF0000"/>
      <name val="Arial Cyr"/>
      <charset val="204"/>
    </font>
    <font>
      <b/>
      <sz val="12"/>
      <color rgb="FFFF0000"/>
      <name val="Times New Roman Cyr"/>
      <charset val="204"/>
    </font>
    <font>
      <b/>
      <sz val="12"/>
      <color rgb="FFFF0000"/>
      <name val="Times New Roman"/>
      <family val="1"/>
      <charset val="204"/>
    </font>
    <font>
      <sz val="12"/>
      <color rgb="FFFF0000"/>
      <name val="Times New Roman Cyr"/>
      <family val="1"/>
      <charset val="204"/>
    </font>
    <font>
      <i/>
      <sz val="12"/>
      <color rgb="FFFF0000"/>
      <name val="Times New Roman"/>
      <family val="1"/>
    </font>
    <font>
      <b/>
      <i/>
      <sz val="12"/>
      <name val="Times New Roman Cyr"/>
      <family val="1"/>
      <charset val="204"/>
    </font>
    <font>
      <i/>
      <sz val="12"/>
      <name val="Times New Roman CYR"/>
      <charset val="204"/>
    </font>
    <font>
      <i/>
      <sz val="12"/>
      <name val="Times New Roman"/>
      <family val="1"/>
    </font>
    <font>
      <sz val="11"/>
      <name val="Times New Roman"/>
      <family val="1"/>
      <charset val="204"/>
    </font>
    <font>
      <sz val="10"/>
      <name val="Times New Roman"/>
      <family val="1"/>
      <charset val="204"/>
    </font>
    <font>
      <sz val="12"/>
      <color rgb="FFFF0000"/>
      <name val="Times New Roman Cyr"/>
      <charset val="204"/>
    </font>
    <font>
      <b/>
      <sz val="12"/>
      <color rgb="FFFF0000"/>
      <name val="Times New Roman Cyr"/>
      <family val="1"/>
      <charset val="204"/>
    </font>
    <font>
      <b/>
      <sz val="12"/>
      <color indexed="10"/>
      <name val="Times New Roman Cyr"/>
      <charset val="204"/>
    </font>
    <font>
      <b/>
      <sz val="10"/>
      <name val="Times New Roman"/>
      <family val="1"/>
      <charset val="204"/>
    </font>
    <font>
      <sz val="10"/>
      <color rgb="FFFF0000"/>
      <name val="Arial Cyr"/>
      <charset val="204"/>
    </font>
    <font>
      <sz val="12"/>
      <color rgb="FFFF0000"/>
      <name val="Times New Roman"/>
      <family val="1"/>
      <charset val="204"/>
    </font>
    <font>
      <i/>
      <sz val="12"/>
      <color rgb="FFFF0000"/>
      <name val="Times New Roman CYR"/>
      <charset val="204"/>
    </font>
    <font>
      <u/>
      <sz val="7.5"/>
      <color indexed="12"/>
      <name val="Arial Cyr"/>
      <charset val="204"/>
    </font>
    <font>
      <b/>
      <i/>
      <u/>
      <sz val="12"/>
      <name val="Times New Roman Cyr"/>
      <charset val="204"/>
    </font>
    <font>
      <b/>
      <sz val="12"/>
      <color rgb="FFFF0000"/>
      <name val="Times New Roman"/>
      <family val="1"/>
    </font>
    <font>
      <sz val="11"/>
      <color rgb="FFFF0000"/>
      <name val="Times New Roman"/>
      <family val="1"/>
      <charset val="204"/>
    </font>
    <font>
      <i/>
      <sz val="12"/>
      <color rgb="FFFF0000"/>
      <name val="Times New Roman"/>
      <family val="1"/>
      <charset val="204"/>
    </font>
    <font>
      <b/>
      <u/>
      <sz val="12"/>
      <name val="Times New Roman Cyr"/>
      <charset val="204"/>
    </font>
    <font>
      <b/>
      <u/>
      <sz val="12"/>
      <name val="Times New Roman"/>
      <family val="1"/>
      <charset val="204"/>
    </font>
    <font>
      <sz val="12"/>
      <name val="Times New Roman"/>
      <family val="1"/>
    </font>
    <font>
      <b/>
      <i/>
      <u/>
      <sz val="12"/>
      <name val="Times New Roman"/>
      <family val="1"/>
      <charset val="204"/>
    </font>
    <font>
      <sz val="12"/>
      <name val="Arial Cyr"/>
      <family val="2"/>
      <charset val="204"/>
    </font>
    <font>
      <b/>
      <sz val="14"/>
      <name val="Times New Roman Cyr"/>
      <family val="1"/>
      <charset val="204"/>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7"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diagonal/>
    </border>
    <border>
      <left/>
      <right/>
      <top style="hair">
        <color indexed="64"/>
      </top>
      <bottom style="hair">
        <color indexed="64"/>
      </bottom>
      <diagonal/>
    </border>
    <border>
      <left/>
      <right/>
      <top style="thin">
        <color indexed="64"/>
      </top>
      <bottom style="hair">
        <color indexed="64"/>
      </bottom>
      <diagonal/>
    </border>
  </borders>
  <cellStyleXfs count="4">
    <xf numFmtId="0" fontId="0" fillId="0" borderId="0"/>
    <xf numFmtId="0" fontId="1" fillId="0" borderId="0"/>
    <xf numFmtId="0" fontId="32" fillId="0" borderId="0" applyNumberFormat="0" applyFill="0" applyBorder="0" applyAlignment="0" applyProtection="0">
      <alignment vertical="top"/>
      <protection locked="0"/>
    </xf>
    <xf numFmtId="43" fontId="1" fillId="0" borderId="0" applyFont="0" applyFill="0" applyBorder="0" applyAlignment="0" applyProtection="0"/>
  </cellStyleXfs>
  <cellXfs count="605">
    <xf numFmtId="0" fontId="0" fillId="0" borderId="0" xfId="0"/>
    <xf numFmtId="0" fontId="1" fillId="0" borderId="0" xfId="1" applyFont="1" applyFill="1"/>
    <xf numFmtId="0" fontId="1" fillId="0" borderId="0" xfId="1" applyFont="1" applyFill="1" applyAlignment="1">
      <alignment vertical="top"/>
    </xf>
    <xf numFmtId="164" fontId="1" fillId="0" borderId="0" xfId="1" applyNumberFormat="1" applyFont="1" applyFill="1" applyAlignment="1">
      <alignment vertical="center"/>
    </xf>
    <xf numFmtId="49" fontId="1" fillId="0" borderId="0" xfId="1" applyNumberFormat="1" applyFont="1" applyFill="1" applyAlignment="1">
      <alignment vertical="center"/>
    </xf>
    <xf numFmtId="0" fontId="2" fillId="0" borderId="0" xfId="1" applyFont="1" applyFill="1" applyBorder="1" applyAlignment="1"/>
    <xf numFmtId="164" fontId="3" fillId="0" borderId="0" xfId="1" applyNumberFormat="1" applyFont="1" applyFill="1" applyBorder="1" applyAlignment="1">
      <alignment horizontal="center" vertical="center"/>
    </xf>
    <xf numFmtId="0" fontId="1" fillId="0" borderId="1" xfId="1" applyFont="1" applyFill="1" applyBorder="1" applyAlignment="1">
      <alignment vertical="top"/>
    </xf>
    <xf numFmtId="165" fontId="4" fillId="0" borderId="1" xfId="1" applyNumberFormat="1" applyFont="1" applyFill="1" applyBorder="1" applyAlignment="1">
      <alignment horizontal="center" vertical="center"/>
    </xf>
    <xf numFmtId="165" fontId="5" fillId="0" borderId="1" xfId="1" applyNumberFormat="1" applyFont="1" applyFill="1" applyBorder="1" applyAlignment="1">
      <alignment horizontal="center" vertical="center"/>
    </xf>
    <xf numFmtId="49" fontId="1" fillId="0" borderId="1" xfId="1" applyNumberFormat="1" applyFont="1" applyFill="1" applyBorder="1" applyAlignment="1">
      <alignment vertical="center"/>
    </xf>
    <xf numFmtId="165" fontId="6" fillId="2" borderId="1" xfId="1" applyNumberFormat="1" applyFont="1" applyFill="1" applyBorder="1" applyAlignment="1">
      <alignment horizontal="center" vertical="center"/>
    </xf>
    <xf numFmtId="165" fontId="4" fillId="3" borderId="1" xfId="1" applyNumberFormat="1" applyFont="1" applyFill="1" applyBorder="1" applyAlignment="1">
      <alignment horizontal="center" vertical="center"/>
    </xf>
    <xf numFmtId="165" fontId="4" fillId="2"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0" fontId="7" fillId="0" borderId="0" xfId="1" applyFont="1" applyFill="1"/>
    <xf numFmtId="0" fontId="7" fillId="0" borderId="1" xfId="1" applyFont="1" applyFill="1" applyBorder="1" applyAlignment="1"/>
    <xf numFmtId="164" fontId="5" fillId="0" borderId="1" xfId="1" applyNumberFormat="1" applyFont="1" applyFill="1" applyBorder="1" applyAlignment="1">
      <alignment horizontal="center" vertical="center"/>
    </xf>
    <xf numFmtId="164" fontId="4" fillId="0" borderId="1" xfId="1" applyNumberFormat="1" applyFont="1" applyFill="1" applyBorder="1" applyAlignment="1">
      <alignment horizontal="center" vertical="center"/>
    </xf>
    <xf numFmtId="0" fontId="8" fillId="0" borderId="1" xfId="1" applyFont="1" applyFill="1" applyBorder="1"/>
    <xf numFmtId="0" fontId="9" fillId="0" borderId="1" xfId="1" applyFont="1" applyFill="1" applyBorder="1"/>
    <xf numFmtId="0" fontId="10" fillId="0" borderId="2" xfId="1" applyFont="1" applyFill="1" applyBorder="1" applyAlignment="1">
      <alignment horizontal="left" vertical="top"/>
    </xf>
    <xf numFmtId="166" fontId="5" fillId="0" borderId="1" xfId="1" applyNumberFormat="1" applyFont="1" applyFill="1" applyBorder="1" applyAlignment="1">
      <alignment horizontal="center" vertical="center"/>
    </xf>
    <xf numFmtId="166" fontId="4" fillId="0" borderId="1" xfId="1" applyNumberFormat="1" applyFont="1" applyFill="1" applyBorder="1" applyAlignment="1">
      <alignment horizontal="center" vertical="center"/>
    </xf>
    <xf numFmtId="0" fontId="10" fillId="0" borderId="1" xfId="1" applyFont="1" applyFill="1" applyBorder="1"/>
    <xf numFmtId="0" fontId="11" fillId="0" borderId="1" xfId="1" applyFont="1" applyFill="1" applyBorder="1"/>
    <xf numFmtId="0" fontId="10" fillId="0" borderId="3" xfId="1" applyFont="1" applyFill="1" applyBorder="1" applyAlignment="1">
      <alignment horizontal="left" vertical="top"/>
    </xf>
    <xf numFmtId="0" fontId="11" fillId="0" borderId="1" xfId="1" applyFont="1" applyFill="1" applyBorder="1" applyAlignment="1">
      <alignment horizontal="left" vertical="top" wrapText="1"/>
    </xf>
    <xf numFmtId="0" fontId="10" fillId="0" borderId="4" xfId="1" applyFont="1" applyFill="1" applyBorder="1" applyAlignment="1">
      <alignment horizontal="left" vertical="top"/>
    </xf>
    <xf numFmtId="0" fontId="12" fillId="0" borderId="0" xfId="1" applyFont="1" applyAlignment="1">
      <alignment wrapText="1"/>
    </xf>
    <xf numFmtId="0" fontId="7" fillId="4" borderId="1" xfId="1" applyFont="1" applyFill="1" applyBorder="1" applyAlignment="1"/>
    <xf numFmtId="166" fontId="5" fillId="4" borderId="1" xfId="1" applyNumberFormat="1" applyFont="1" applyFill="1" applyBorder="1" applyAlignment="1">
      <alignment horizontal="center" vertical="center"/>
    </xf>
    <xf numFmtId="166" fontId="6" fillId="4" borderId="1" xfId="1" applyNumberFormat="1" applyFont="1" applyFill="1" applyBorder="1" applyAlignment="1">
      <alignment horizontal="center" vertical="center"/>
    </xf>
    <xf numFmtId="0" fontId="11" fillId="4" borderId="1" xfId="1" applyFont="1" applyFill="1" applyBorder="1" applyAlignment="1">
      <alignment horizontal="left" vertical="center" wrapText="1"/>
    </xf>
    <xf numFmtId="0" fontId="11" fillId="4" borderId="1" xfId="1" applyFont="1" applyFill="1" applyBorder="1" applyAlignment="1">
      <alignment horizontal="center" vertical="center"/>
    </xf>
    <xf numFmtId="0" fontId="10" fillId="0" borderId="2" xfId="1" applyFont="1" applyFill="1" applyBorder="1" applyAlignment="1">
      <alignment horizontal="left" vertical="top" wrapText="1"/>
    </xf>
    <xf numFmtId="0" fontId="4" fillId="0" borderId="1" xfId="1" applyFont="1" applyFill="1" applyBorder="1"/>
    <xf numFmtId="0" fontId="10" fillId="0" borderId="3" xfId="1" applyFont="1" applyFill="1" applyBorder="1" applyAlignment="1">
      <alignment horizontal="left" vertical="top" wrapText="1"/>
    </xf>
    <xf numFmtId="166" fontId="6" fillId="0" borderId="1" xfId="1" applyNumberFormat="1" applyFont="1" applyFill="1" applyBorder="1" applyAlignment="1">
      <alignment horizontal="center" vertical="center"/>
    </xf>
    <xf numFmtId="0" fontId="13" fillId="0" borderId="1" xfId="1" applyFont="1" applyFill="1" applyBorder="1" applyAlignment="1">
      <alignment horizontal="left" vertical="top" wrapText="1"/>
    </xf>
    <xf numFmtId="0" fontId="14" fillId="0" borderId="1" xfId="1" applyFont="1" applyFill="1" applyBorder="1"/>
    <xf numFmtId="0" fontId="10" fillId="0" borderId="4" xfId="1" applyFont="1" applyFill="1" applyBorder="1" applyAlignment="1">
      <alignment horizontal="left" vertical="top" wrapText="1"/>
    </xf>
    <xf numFmtId="0" fontId="12" fillId="0" borderId="0" xfId="1" applyFont="1" applyAlignment="1">
      <alignment vertical="center" wrapText="1"/>
    </xf>
    <xf numFmtId="0" fontId="11" fillId="4" borderId="1" xfId="1" applyFont="1" applyFill="1" applyBorder="1" applyAlignment="1">
      <alignment vertical="center" wrapText="1"/>
    </xf>
    <xf numFmtId="164" fontId="5" fillId="0" borderId="1" xfId="1" applyNumberFormat="1" applyFont="1" applyFill="1" applyBorder="1" applyAlignment="1">
      <alignment horizontal="right" vertical="center"/>
    </xf>
    <xf numFmtId="164" fontId="4" fillId="0" borderId="1" xfId="1" applyNumberFormat="1" applyFont="1" applyFill="1" applyBorder="1" applyAlignment="1">
      <alignment horizontal="right" vertical="center"/>
    </xf>
    <xf numFmtId="164" fontId="6" fillId="0" borderId="1" xfId="1" applyNumberFormat="1" applyFont="1" applyFill="1" applyBorder="1" applyAlignment="1">
      <alignment horizontal="center" vertical="center"/>
    </xf>
    <xf numFmtId="164" fontId="6" fillId="0" borderId="1" xfId="1" applyNumberFormat="1" applyFont="1" applyFill="1" applyBorder="1" applyAlignment="1">
      <alignment horizontal="right" vertical="center"/>
    </xf>
    <xf numFmtId="164" fontId="14" fillId="0" borderId="1" xfId="1" applyNumberFormat="1" applyFont="1" applyFill="1" applyBorder="1" applyAlignment="1">
      <alignment horizontal="center" vertical="center"/>
    </xf>
    <xf numFmtId="164" fontId="14" fillId="0" borderId="1" xfId="1" applyNumberFormat="1" applyFont="1" applyFill="1" applyBorder="1" applyAlignment="1">
      <alignment horizontal="right" vertical="center"/>
    </xf>
    <xf numFmtId="164" fontId="14" fillId="0" borderId="1" xfId="1" applyNumberFormat="1" applyFont="1" applyFill="1" applyBorder="1" applyAlignment="1">
      <alignment vertical="center"/>
    </xf>
    <xf numFmtId="164" fontId="10" fillId="0" borderId="1" xfId="1" applyNumberFormat="1" applyFont="1" applyFill="1" applyBorder="1" applyAlignment="1">
      <alignment horizontal="right" vertical="center" wrapText="1"/>
    </xf>
    <xf numFmtId="0" fontId="12" fillId="0" borderId="1" xfId="1" applyFont="1" applyFill="1" applyBorder="1" applyAlignment="1">
      <alignment vertical="top" wrapText="1"/>
    </xf>
    <xf numFmtId="0" fontId="15" fillId="4" borderId="1" xfId="1" applyFont="1" applyFill="1" applyBorder="1" applyAlignment="1">
      <alignment vertical="top" wrapText="1"/>
    </xf>
    <xf numFmtId="164" fontId="16" fillId="4" borderId="1" xfId="1" applyNumberFormat="1" applyFont="1" applyFill="1" applyBorder="1" applyAlignment="1">
      <alignment horizontal="center" vertical="center"/>
    </xf>
    <xf numFmtId="164" fontId="17" fillId="4" borderId="1" xfId="1" applyNumberFormat="1" applyFont="1" applyFill="1" applyBorder="1" applyAlignment="1" applyProtection="1">
      <alignment horizontal="center" vertical="center" wrapText="1"/>
      <protection locked="0"/>
    </xf>
    <xf numFmtId="164" fontId="17" fillId="4" borderId="1" xfId="1" applyNumberFormat="1" applyFont="1" applyFill="1" applyBorder="1" applyAlignment="1" applyProtection="1">
      <alignment horizontal="right" vertical="center" wrapText="1"/>
      <protection locked="0"/>
    </xf>
    <xf numFmtId="0" fontId="17" fillId="4" borderId="1" xfId="1" applyFont="1" applyFill="1" applyBorder="1" applyAlignment="1">
      <alignment vertical="center" wrapText="1"/>
    </xf>
    <xf numFmtId="0" fontId="17" fillId="4" borderId="1" xfId="1" applyFont="1" applyFill="1" applyBorder="1" applyAlignment="1">
      <alignment horizontal="center" vertical="center"/>
    </xf>
    <xf numFmtId="165" fontId="4" fillId="0" borderId="1" xfId="1" applyNumberFormat="1" applyFont="1" applyFill="1" applyBorder="1" applyAlignment="1">
      <alignment horizontal="left" vertical="top"/>
    </xf>
    <xf numFmtId="0" fontId="13" fillId="0" borderId="1" xfId="1" applyFont="1" applyFill="1" applyBorder="1" applyAlignment="1">
      <alignment horizontal="left"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165" fontId="6" fillId="0" borderId="1" xfId="1" applyNumberFormat="1" applyFont="1" applyFill="1" applyBorder="1" applyAlignment="1">
      <alignment horizontal="center" vertical="center"/>
    </xf>
    <xf numFmtId="165" fontId="14" fillId="0" borderId="1" xfId="1" applyNumberFormat="1" applyFont="1" applyFill="1" applyBorder="1" applyAlignment="1">
      <alignment horizontal="center" vertical="center"/>
    </xf>
    <xf numFmtId="0" fontId="4" fillId="0" borderId="4" xfId="1" applyFont="1" applyFill="1" applyBorder="1" applyAlignment="1">
      <alignment horizontal="left" vertical="top" wrapText="1"/>
    </xf>
    <xf numFmtId="165" fontId="10" fillId="0" borderId="1" xfId="1" applyNumberFormat="1" applyFont="1" applyFill="1" applyBorder="1" applyAlignment="1">
      <alignment horizontal="center" vertical="center" wrapText="1"/>
    </xf>
    <xf numFmtId="0" fontId="12" fillId="0" borderId="1" xfId="1" applyFont="1" applyFill="1" applyBorder="1"/>
    <xf numFmtId="0" fontId="7" fillId="4" borderId="1" xfId="1" applyFont="1" applyFill="1" applyBorder="1"/>
    <xf numFmtId="165" fontId="6" fillId="4" borderId="1" xfId="1" applyNumberFormat="1" applyFont="1" applyFill="1" applyBorder="1" applyAlignment="1">
      <alignment horizontal="center" vertical="center"/>
    </xf>
    <xf numFmtId="165" fontId="11" fillId="4" borderId="1" xfId="1" applyNumberFormat="1" applyFont="1" applyFill="1" applyBorder="1" applyAlignment="1" applyProtection="1">
      <alignment horizontal="center" vertical="center" wrapText="1"/>
      <protection locked="0"/>
    </xf>
    <xf numFmtId="0" fontId="7" fillId="0" borderId="1" xfId="1" applyFont="1" applyFill="1" applyBorder="1" applyAlignment="1">
      <alignment vertical="top"/>
    </xf>
    <xf numFmtId="166" fontId="14" fillId="0" borderId="1" xfId="1" applyNumberFormat="1" applyFont="1" applyFill="1" applyBorder="1" applyAlignment="1">
      <alignment horizontal="center" vertical="center"/>
    </xf>
    <xf numFmtId="0" fontId="10" fillId="0" borderId="1" xfId="1" applyFont="1" applyFill="1" applyBorder="1" applyAlignment="1">
      <alignment vertical="top" wrapText="1"/>
    </xf>
    <xf numFmtId="0" fontId="10" fillId="0" borderId="1" xfId="1" applyFont="1" applyFill="1" applyBorder="1" applyAlignment="1">
      <alignment horizontal="left" vertical="top" wrapText="1"/>
    </xf>
    <xf numFmtId="165" fontId="5" fillId="0" borderId="1" xfId="1" applyNumberFormat="1" applyFont="1" applyFill="1" applyBorder="1" applyAlignment="1">
      <alignment horizontal="center" vertical="top"/>
    </xf>
    <xf numFmtId="165" fontId="4" fillId="0" borderId="1" xfId="1" applyNumberFormat="1" applyFont="1" applyFill="1" applyBorder="1" applyAlignment="1">
      <alignment horizontal="center" vertical="top"/>
    </xf>
    <xf numFmtId="0" fontId="4" fillId="0" borderId="1" xfId="1" applyFont="1" applyFill="1" applyBorder="1" applyAlignment="1">
      <alignment vertical="top"/>
    </xf>
    <xf numFmtId="0" fontId="4" fillId="0" borderId="1" xfId="1" applyFont="1" applyFill="1" applyBorder="1" applyAlignment="1">
      <alignment vertical="top" wrapText="1"/>
    </xf>
    <xf numFmtId="165" fontId="14" fillId="0" borderId="1" xfId="1" applyNumberFormat="1" applyFont="1" applyFill="1" applyBorder="1" applyAlignment="1">
      <alignment vertical="center"/>
    </xf>
    <xf numFmtId="0" fontId="10" fillId="0" borderId="1" xfId="1" applyFont="1" applyFill="1" applyBorder="1" applyAlignment="1">
      <alignment vertical="top"/>
    </xf>
    <xf numFmtId="164" fontId="4" fillId="0" borderId="1" xfId="1" applyNumberFormat="1" applyFont="1" applyFill="1" applyBorder="1" applyAlignment="1">
      <alignment vertical="center"/>
    </xf>
    <xf numFmtId="0" fontId="4" fillId="0" borderId="1" xfId="1" applyFont="1" applyFill="1" applyBorder="1" applyAlignment="1">
      <alignment vertical="center"/>
    </xf>
    <xf numFmtId="0" fontId="11" fillId="0" borderId="1" xfId="1" applyFont="1" applyFill="1" applyBorder="1" applyAlignment="1">
      <alignment horizontal="justify"/>
    </xf>
    <xf numFmtId="0" fontId="18" fillId="0" borderId="1" xfId="1" applyFont="1" applyFill="1" applyBorder="1" applyAlignment="1">
      <alignment vertical="top" wrapText="1"/>
    </xf>
    <xf numFmtId="164" fontId="5" fillId="0" borderId="1" xfId="1" applyNumberFormat="1" applyFont="1" applyFill="1" applyBorder="1" applyAlignment="1">
      <alignment vertical="center"/>
    </xf>
    <xf numFmtId="164" fontId="10" fillId="0" borderId="1" xfId="1" applyNumberFormat="1" applyFont="1" applyFill="1" applyBorder="1" applyAlignment="1">
      <alignment horizontal="center" vertical="center" wrapText="1"/>
    </xf>
    <xf numFmtId="0" fontId="19" fillId="0" borderId="1" xfId="1" applyFont="1" applyFill="1" applyBorder="1" applyAlignment="1">
      <alignment vertical="top" wrapText="1"/>
    </xf>
    <xf numFmtId="0" fontId="15" fillId="4" borderId="1" xfId="1" applyFont="1" applyFill="1" applyBorder="1" applyAlignment="1">
      <alignment vertical="center"/>
    </xf>
    <xf numFmtId="164" fontId="6" fillId="4" borderId="1" xfId="1" applyNumberFormat="1" applyFont="1" applyFill="1" applyBorder="1" applyAlignment="1">
      <alignment horizontal="center" vertical="center"/>
    </xf>
    <xf numFmtId="164" fontId="11" fillId="4" borderId="1" xfId="1" applyNumberFormat="1" applyFont="1" applyFill="1" applyBorder="1" applyAlignment="1" applyProtection="1">
      <alignment horizontal="center" vertical="center" wrapText="1"/>
      <protection locked="0"/>
    </xf>
    <xf numFmtId="0" fontId="17" fillId="4" borderId="1" xfId="1" applyFont="1" applyFill="1" applyBorder="1" applyAlignment="1">
      <alignment horizontal="center" vertical="center" wrapText="1"/>
    </xf>
    <xf numFmtId="2" fontId="4" fillId="5" borderId="1" xfId="1" applyNumberFormat="1" applyFont="1" applyFill="1" applyBorder="1" applyAlignment="1">
      <alignment horizontal="left" vertical="top" wrapText="1"/>
    </xf>
    <xf numFmtId="166" fontId="6" fillId="5" borderId="1" xfId="1" applyNumberFormat="1" applyFont="1" applyFill="1" applyBorder="1" applyAlignment="1">
      <alignment horizontal="center" vertical="center"/>
    </xf>
    <xf numFmtId="0" fontId="20" fillId="5" borderId="1" xfId="1" applyFont="1" applyFill="1" applyBorder="1" applyAlignment="1">
      <alignment horizontal="left" vertical="center"/>
    </xf>
    <xf numFmtId="49" fontId="14" fillId="5" borderId="1" xfId="1" applyNumberFormat="1" applyFont="1" applyFill="1" applyBorder="1"/>
    <xf numFmtId="0" fontId="8" fillId="6" borderId="2" xfId="1" applyFont="1" applyFill="1" applyBorder="1" applyAlignment="1">
      <alignment horizontal="center" vertical="center"/>
    </xf>
    <xf numFmtId="49" fontId="14" fillId="6" borderId="2" xfId="1" applyNumberFormat="1" applyFont="1" applyFill="1" applyBorder="1" applyAlignment="1">
      <alignment horizontal="center" vertical="center"/>
    </xf>
    <xf numFmtId="49" fontId="4" fillId="0" borderId="1" xfId="1" applyNumberFormat="1" applyFont="1" applyFill="1" applyBorder="1" applyAlignment="1">
      <alignment vertical="center"/>
    </xf>
    <xf numFmtId="0" fontId="14" fillId="0" borderId="1" xfId="1" applyFont="1" applyFill="1" applyBorder="1" applyAlignment="1">
      <alignment vertical="top"/>
    </xf>
    <xf numFmtId="0" fontId="14" fillId="0" borderId="1" xfId="1" applyFont="1" applyFill="1" applyBorder="1" applyAlignment="1">
      <alignment vertical="top" wrapText="1"/>
    </xf>
    <xf numFmtId="165" fontId="5" fillId="0" borderId="2" xfId="1" applyNumberFormat="1" applyFont="1" applyFill="1" applyBorder="1" applyAlignment="1">
      <alignment horizontal="center" vertical="center"/>
    </xf>
    <xf numFmtId="165" fontId="4" fillId="0" borderId="2" xfId="1" applyNumberFormat="1" applyFont="1" applyFill="1" applyBorder="1" applyAlignment="1">
      <alignment horizontal="center" vertical="center"/>
    </xf>
    <xf numFmtId="0" fontId="21" fillId="0" borderId="2" xfId="1" applyFont="1" applyFill="1" applyBorder="1" applyAlignment="1">
      <alignment vertical="top" wrapText="1"/>
    </xf>
    <xf numFmtId="49" fontId="4" fillId="0" borderId="2" xfId="1" applyNumberFormat="1" applyFont="1" applyFill="1" applyBorder="1" applyAlignment="1">
      <alignment vertical="center"/>
    </xf>
    <xf numFmtId="0" fontId="1" fillId="0" borderId="0" xfId="1" applyFont="1" applyFill="1" applyBorder="1"/>
    <xf numFmtId="0" fontId="10" fillId="6" borderId="0" xfId="1" applyFont="1" applyFill="1" applyBorder="1" applyAlignment="1">
      <alignment horizontal="left" vertical="top" wrapText="1"/>
    </xf>
    <xf numFmtId="0" fontId="1" fillId="6" borderId="0" xfId="1" applyFont="1" applyFill="1" applyBorder="1"/>
    <xf numFmtId="0" fontId="1" fillId="6" borderId="1" xfId="1" applyFont="1" applyFill="1" applyBorder="1" applyAlignment="1">
      <alignment vertical="top" wrapText="1"/>
    </xf>
    <xf numFmtId="165" fontId="6" fillId="6" borderId="1" xfId="1" applyNumberFormat="1" applyFont="1" applyFill="1" applyBorder="1" applyAlignment="1">
      <alignment horizontal="center" vertical="center"/>
    </xf>
    <xf numFmtId="0" fontId="6" fillId="6" borderId="1" xfId="1" applyFont="1" applyFill="1" applyBorder="1" applyAlignment="1">
      <alignment horizontal="left" vertical="center"/>
    </xf>
    <xf numFmtId="49" fontId="6" fillId="6" borderId="1" xfId="1" applyNumberFormat="1" applyFont="1" applyFill="1" applyBorder="1" applyAlignment="1">
      <alignment horizontal="center" vertical="center"/>
    </xf>
    <xf numFmtId="0" fontId="1" fillId="7" borderId="5" xfId="1" applyFont="1" applyFill="1" applyBorder="1" applyAlignment="1">
      <alignment vertical="top" wrapText="1"/>
    </xf>
    <xf numFmtId="165" fontId="6" fillId="7" borderId="4" xfId="1" applyNumberFormat="1" applyFont="1" applyFill="1" applyBorder="1" applyAlignment="1">
      <alignment horizontal="center" vertical="center"/>
    </xf>
    <xf numFmtId="0" fontId="6" fillId="7" borderId="1" xfId="1" applyFont="1" applyFill="1" applyBorder="1" applyAlignment="1">
      <alignment vertical="center" wrapText="1"/>
    </xf>
    <xf numFmtId="49" fontId="6" fillId="6" borderId="4" xfId="1" applyNumberFormat="1" applyFont="1" applyFill="1" applyBorder="1" applyAlignment="1">
      <alignment horizontal="center" vertical="center"/>
    </xf>
    <xf numFmtId="165" fontId="5" fillId="0" borderId="4" xfId="1" applyNumberFormat="1" applyFont="1" applyFill="1" applyBorder="1" applyAlignment="1">
      <alignment horizontal="center" vertical="top"/>
    </xf>
    <xf numFmtId="165" fontId="4" fillId="0" borderId="4" xfId="1" applyNumberFormat="1" applyFont="1" applyFill="1" applyBorder="1" applyAlignment="1">
      <alignment horizontal="center" vertical="top"/>
    </xf>
    <xf numFmtId="0" fontId="4" fillId="0" borderId="4" xfId="1" applyFont="1" applyFill="1" applyBorder="1" applyAlignment="1">
      <alignment vertical="top"/>
    </xf>
    <xf numFmtId="49" fontId="4" fillId="0" borderId="4" xfId="1" applyNumberFormat="1" applyFont="1" applyFill="1" applyBorder="1" applyAlignment="1">
      <alignment vertical="center"/>
    </xf>
    <xf numFmtId="165" fontId="5" fillId="0" borderId="1" xfId="1" applyNumberFormat="1" applyFont="1" applyFill="1" applyBorder="1" applyAlignment="1">
      <alignment horizontal="right" vertical="center"/>
    </xf>
    <xf numFmtId="165" fontId="4" fillId="0" borderId="1" xfId="1" applyNumberFormat="1" applyFont="1" applyFill="1" applyBorder="1" applyAlignment="1">
      <alignment vertical="center"/>
    </xf>
    <xf numFmtId="0" fontId="1" fillId="0" borderId="2" xfId="1" applyFill="1" applyBorder="1" applyAlignment="1">
      <alignment vertical="top" wrapText="1"/>
    </xf>
    <xf numFmtId="0" fontId="22" fillId="0" borderId="2" xfId="1" applyFont="1" applyFill="1" applyBorder="1" applyAlignment="1">
      <alignment vertical="center" wrapText="1"/>
    </xf>
    <xf numFmtId="165" fontId="6" fillId="8" borderId="2" xfId="1" applyNumberFormat="1" applyFont="1" applyFill="1" applyBorder="1" applyAlignment="1">
      <alignment horizontal="center" vertical="center"/>
    </xf>
    <xf numFmtId="0" fontId="6" fillId="8" borderId="2" xfId="1" applyFont="1" applyFill="1" applyBorder="1" applyAlignment="1">
      <alignment horizontal="left" vertical="center" wrapText="1"/>
    </xf>
    <xf numFmtId="49" fontId="6" fillId="8" borderId="1" xfId="1" applyNumberFormat="1" applyFont="1" applyFill="1" applyBorder="1" applyAlignment="1">
      <alignment horizontal="center" vertical="center" wrapText="1"/>
    </xf>
    <xf numFmtId="0" fontId="6" fillId="6" borderId="1" xfId="1" applyFont="1" applyFill="1" applyBorder="1" applyAlignment="1">
      <alignment horizontal="left" vertical="center" wrapText="1"/>
    </xf>
    <xf numFmtId="49" fontId="6" fillId="6" borderId="1" xfId="1" applyNumberFormat="1" applyFont="1" applyFill="1" applyBorder="1" applyAlignment="1">
      <alignment horizontal="center" vertical="center" wrapText="1"/>
    </xf>
    <xf numFmtId="0" fontId="1" fillId="0" borderId="3" xfId="1" applyFill="1" applyBorder="1" applyAlignment="1">
      <alignment vertical="top" wrapText="1"/>
    </xf>
    <xf numFmtId="0" fontId="10" fillId="0" borderId="2" xfId="1" applyFont="1" applyFill="1" applyBorder="1" applyAlignment="1">
      <alignment vertical="top" wrapText="1"/>
    </xf>
    <xf numFmtId="0" fontId="10" fillId="0" borderId="3" xfId="1" applyFont="1" applyFill="1" applyBorder="1" applyAlignment="1">
      <alignment vertical="top" wrapText="1"/>
    </xf>
    <xf numFmtId="164" fontId="6" fillId="0" borderId="1" xfId="1" applyNumberFormat="1" applyFont="1" applyFill="1" applyBorder="1" applyAlignment="1">
      <alignment vertical="center"/>
    </xf>
    <xf numFmtId="0" fontId="10" fillId="0" borderId="4" xfId="1" applyFont="1" applyFill="1" applyBorder="1" applyAlignment="1">
      <alignment vertical="top" wrapText="1"/>
    </xf>
    <xf numFmtId="164" fontId="5" fillId="0" borderId="2" xfId="1" applyNumberFormat="1" applyFont="1" applyFill="1" applyBorder="1" applyAlignment="1">
      <alignment horizontal="right" vertical="center"/>
    </xf>
    <xf numFmtId="164" fontId="4" fillId="0" borderId="2" xfId="1" applyNumberFormat="1" applyFont="1" applyFill="1" applyBorder="1" applyAlignment="1">
      <alignment vertical="center"/>
    </xf>
    <xf numFmtId="0" fontId="7" fillId="8" borderId="6" xfId="1" applyFont="1" applyFill="1" applyBorder="1" applyAlignment="1">
      <alignment vertical="center" wrapText="1"/>
    </xf>
    <xf numFmtId="164" fontId="6" fillId="8" borderId="1" xfId="1" applyNumberFormat="1" applyFont="1" applyFill="1" applyBorder="1" applyAlignment="1">
      <alignment horizontal="right" vertical="center"/>
    </xf>
    <xf numFmtId="0" fontId="6" fillId="8" borderId="1" xfId="1" applyFont="1" applyFill="1" applyBorder="1" applyAlignment="1">
      <alignment horizontal="left" vertical="center" wrapText="1"/>
    </xf>
    <xf numFmtId="0" fontId="7" fillId="6" borderId="1" xfId="1" applyFont="1" applyFill="1" applyBorder="1" applyAlignment="1">
      <alignment vertical="center" wrapText="1"/>
    </xf>
    <xf numFmtId="164" fontId="6" fillId="6" borderId="1" xfId="1" applyNumberFormat="1" applyFont="1" applyFill="1" applyBorder="1" applyAlignment="1">
      <alignment horizontal="right" vertical="center"/>
    </xf>
    <xf numFmtId="164" fontId="5" fillId="0" borderId="6" xfId="1" applyNumberFormat="1" applyFont="1" applyFill="1" applyBorder="1" applyAlignment="1">
      <alignment horizontal="right" vertical="center"/>
    </xf>
    <xf numFmtId="164" fontId="10" fillId="0" borderId="1" xfId="1" applyNumberFormat="1" applyFont="1" applyFill="1" applyBorder="1" applyAlignment="1" applyProtection="1">
      <alignment horizontal="right" vertical="center" wrapText="1"/>
      <protection locked="0"/>
    </xf>
    <xf numFmtId="165" fontId="5" fillId="0" borderId="6" xfId="1" applyNumberFormat="1" applyFont="1" applyFill="1" applyBorder="1" applyAlignment="1">
      <alignment horizontal="center" vertical="center"/>
    </xf>
    <xf numFmtId="165" fontId="10" fillId="0" borderId="1" xfId="1" applyNumberFormat="1" applyFont="1" applyFill="1" applyBorder="1" applyAlignment="1" applyProtection="1">
      <alignment horizontal="center" vertical="center" wrapText="1"/>
      <protection locked="0"/>
    </xf>
    <xf numFmtId="165" fontId="6" fillId="0" borderId="6" xfId="1" applyNumberFormat="1" applyFont="1" applyFill="1" applyBorder="1" applyAlignment="1">
      <alignment horizontal="center" vertical="center"/>
    </xf>
    <xf numFmtId="165" fontId="11" fillId="0" borderId="1" xfId="1" applyNumberFormat="1" applyFont="1" applyFill="1" applyBorder="1" applyAlignment="1" applyProtection="1">
      <alignment horizontal="center" vertical="center" wrapText="1"/>
      <protection locked="0"/>
    </xf>
    <xf numFmtId="164" fontId="6" fillId="0" borderId="6" xfId="1" applyNumberFormat="1" applyFont="1" applyFill="1" applyBorder="1" applyAlignment="1">
      <alignment horizontal="right" vertical="center"/>
    </xf>
    <xf numFmtId="164" fontId="11" fillId="0" borderId="1" xfId="1" applyNumberFormat="1" applyFont="1" applyFill="1" applyBorder="1" applyAlignment="1" applyProtection="1">
      <alignment horizontal="right" vertical="center" wrapText="1"/>
      <protection locked="0"/>
    </xf>
    <xf numFmtId="164" fontId="10" fillId="0" borderId="6" xfId="1" applyNumberFormat="1" applyFont="1" applyFill="1" applyBorder="1" applyAlignment="1" applyProtection="1">
      <alignment horizontal="right" vertical="center" wrapText="1"/>
      <protection locked="0"/>
    </xf>
    <xf numFmtId="166" fontId="5" fillId="0" borderId="6" xfId="1" applyNumberFormat="1" applyFont="1" applyFill="1" applyBorder="1" applyAlignment="1">
      <alignment horizontal="center" vertical="center"/>
    </xf>
    <xf numFmtId="166" fontId="10" fillId="0" borderId="1" xfId="1" applyNumberFormat="1" applyFont="1" applyFill="1" applyBorder="1" applyAlignment="1" applyProtection="1">
      <alignment horizontal="center" vertical="center" wrapText="1"/>
      <protection locked="0"/>
    </xf>
    <xf numFmtId="166" fontId="6" fillId="0" borderId="2" xfId="1" applyNumberFormat="1" applyFont="1" applyFill="1" applyBorder="1" applyAlignment="1">
      <alignment horizontal="center" vertical="center"/>
    </xf>
    <xf numFmtId="166" fontId="11" fillId="0" borderId="2" xfId="1" applyNumberFormat="1" applyFont="1" applyFill="1" applyBorder="1" applyAlignment="1" applyProtection="1">
      <alignment horizontal="center" vertical="center" wrapText="1"/>
      <protection locked="0"/>
    </xf>
    <xf numFmtId="49" fontId="5" fillId="3" borderId="1" xfId="1" applyNumberFormat="1" applyFont="1" applyFill="1" applyBorder="1" applyAlignment="1">
      <alignment vertical="center"/>
    </xf>
    <xf numFmtId="0" fontId="10" fillId="0" borderId="4" xfId="1" applyFont="1" applyFill="1" applyBorder="1" applyAlignment="1">
      <alignment horizontal="left" vertical="top" wrapText="1"/>
    </xf>
    <xf numFmtId="0" fontId="10" fillId="0" borderId="1" xfId="1" applyFont="1" applyFill="1" applyBorder="1" applyAlignment="1" applyProtection="1">
      <alignment horizontal="left" vertical="top" wrapText="1"/>
      <protection locked="0"/>
    </xf>
    <xf numFmtId="0" fontId="1" fillId="0" borderId="2" xfId="1" applyFill="1" applyBorder="1" applyAlignment="1">
      <alignment vertical="top" wrapText="1"/>
    </xf>
    <xf numFmtId="0" fontId="1" fillId="0" borderId="3" xfId="1" applyFill="1" applyBorder="1" applyAlignment="1">
      <alignment vertical="top" wrapText="1"/>
    </xf>
    <xf numFmtId="0" fontId="11" fillId="0" borderId="1" xfId="1" applyFont="1" applyFill="1" applyBorder="1" applyAlignment="1" applyProtection="1">
      <alignment vertical="top" wrapText="1"/>
      <protection locked="0"/>
    </xf>
    <xf numFmtId="49" fontId="4" fillId="8" borderId="1" xfId="1" applyNumberFormat="1" applyFont="1" applyFill="1" applyBorder="1" applyAlignment="1">
      <alignment vertical="center"/>
    </xf>
    <xf numFmtId="0" fontId="1" fillId="8" borderId="2" xfId="1" applyFill="1" applyBorder="1" applyAlignment="1">
      <alignment vertical="top" wrapText="1"/>
    </xf>
    <xf numFmtId="166" fontId="6" fillId="8" borderId="1" xfId="1" applyNumberFormat="1" applyFont="1" applyFill="1" applyBorder="1" applyAlignment="1">
      <alignment horizontal="center" vertical="center"/>
    </xf>
    <xf numFmtId="0" fontId="14" fillId="8" borderId="1" xfId="1" applyFont="1" applyFill="1" applyBorder="1" applyAlignment="1">
      <alignment vertical="center" wrapText="1"/>
    </xf>
    <xf numFmtId="49" fontId="6" fillId="8" borderId="1" xfId="1" applyNumberFormat="1" applyFont="1" applyFill="1" applyBorder="1" applyAlignment="1">
      <alignment horizontal="center" vertical="center"/>
    </xf>
    <xf numFmtId="165" fontId="10" fillId="0" borderId="1" xfId="1" applyNumberFormat="1" applyFont="1" applyFill="1" applyBorder="1" applyAlignment="1" applyProtection="1">
      <alignment horizontal="center" vertical="top" wrapText="1"/>
      <protection locked="0"/>
    </xf>
    <xf numFmtId="165" fontId="6" fillId="0" borderId="1" xfId="1" applyNumberFormat="1" applyFont="1" applyFill="1" applyBorder="1" applyAlignment="1">
      <alignment horizontal="center" vertical="top"/>
    </xf>
    <xf numFmtId="0" fontId="1" fillId="0" borderId="7" xfId="1" applyFont="1" applyFill="1" applyBorder="1" applyAlignment="1">
      <alignment vertical="top" wrapText="1"/>
    </xf>
    <xf numFmtId="0" fontId="22" fillId="0" borderId="1" xfId="1" applyFont="1" applyFill="1" applyBorder="1" applyAlignment="1">
      <alignment vertical="top" wrapText="1"/>
    </xf>
    <xf numFmtId="0" fontId="23" fillId="0" borderId="0" xfId="1" applyFont="1" applyAlignment="1" applyProtection="1">
      <alignment horizontal="center"/>
      <protection locked="0"/>
    </xf>
    <xf numFmtId="0" fontId="7" fillId="8" borderId="1" xfId="1" applyFont="1" applyFill="1" applyBorder="1" applyAlignment="1">
      <alignment vertical="center" wrapText="1"/>
    </xf>
    <xf numFmtId="165" fontId="6" fillId="8" borderId="1" xfId="1" applyNumberFormat="1" applyFont="1" applyFill="1" applyBorder="1" applyAlignment="1">
      <alignment horizontal="center" vertical="center"/>
    </xf>
    <xf numFmtId="0" fontId="7" fillId="0" borderId="1" xfId="1" applyFont="1" applyFill="1" applyBorder="1" applyAlignment="1">
      <alignment vertical="center" wrapText="1"/>
    </xf>
    <xf numFmtId="49" fontId="6" fillId="0" borderId="1" xfId="1" applyNumberFormat="1" applyFont="1" applyFill="1" applyBorder="1" applyAlignment="1">
      <alignment horizontal="center" vertical="center" wrapText="1"/>
    </xf>
    <xf numFmtId="166" fontId="6" fillId="6" borderId="1" xfId="1" applyNumberFormat="1" applyFont="1" applyFill="1" applyBorder="1" applyAlignment="1">
      <alignment horizontal="center" vertical="center"/>
    </xf>
    <xf numFmtId="2" fontId="10" fillId="0" borderId="4" xfId="1" applyNumberFormat="1" applyFont="1" applyFill="1" applyBorder="1" applyAlignment="1" applyProtection="1">
      <alignment horizontal="left" vertical="top" wrapText="1"/>
      <protection locked="0"/>
    </xf>
    <xf numFmtId="49" fontId="10" fillId="0" borderId="1" xfId="1" applyNumberFormat="1" applyFont="1" applyFill="1" applyBorder="1" applyAlignment="1" applyProtection="1">
      <alignment horizontal="center" vertical="center" wrapText="1"/>
      <protection locked="0"/>
    </xf>
    <xf numFmtId="0" fontId="1" fillId="0" borderId="2" xfId="1" applyFill="1" applyBorder="1" applyAlignment="1">
      <alignment horizontal="left" vertical="top" wrapText="1"/>
    </xf>
    <xf numFmtId="0" fontId="1" fillId="0" borderId="3" xfId="1" applyFill="1" applyBorder="1" applyAlignment="1">
      <alignment horizontal="left" vertical="top" wrapText="1"/>
    </xf>
    <xf numFmtId="0" fontId="14" fillId="0" borderId="1" xfId="1" applyFont="1" applyFill="1" applyBorder="1" applyAlignment="1">
      <alignment horizontal="left" vertical="top"/>
    </xf>
    <xf numFmtId="2" fontId="10" fillId="0" borderId="3" xfId="1" applyNumberFormat="1" applyFont="1" applyFill="1" applyBorder="1" applyAlignment="1" applyProtection="1">
      <alignment horizontal="left" vertical="top" wrapText="1"/>
      <protection locked="0"/>
    </xf>
    <xf numFmtId="165" fontId="5" fillId="0" borderId="6" xfId="1" applyNumberFormat="1" applyFont="1" applyFill="1" applyBorder="1" applyAlignment="1">
      <alignment vertical="center"/>
    </xf>
    <xf numFmtId="2" fontId="10" fillId="0" borderId="4" xfId="1" applyNumberFormat="1" applyFont="1" applyFill="1" applyBorder="1" applyAlignment="1" applyProtection="1">
      <alignment horizontal="left" vertical="top" wrapText="1"/>
      <protection locked="0"/>
    </xf>
    <xf numFmtId="0" fontId="1" fillId="8" borderId="2" xfId="1" applyFill="1" applyBorder="1" applyAlignment="1">
      <alignment horizontal="left" vertical="top" wrapText="1"/>
    </xf>
    <xf numFmtId="0" fontId="14" fillId="8" borderId="1" xfId="1" applyFont="1" applyFill="1" applyBorder="1" applyAlignment="1">
      <alignment horizontal="left" vertical="center" wrapText="1"/>
    </xf>
    <xf numFmtId="0" fontId="7" fillId="0" borderId="7" xfId="1" applyFont="1" applyFill="1" applyBorder="1" applyAlignment="1">
      <alignment vertical="top" wrapText="1"/>
    </xf>
    <xf numFmtId="164" fontId="5" fillId="0" borderId="6" xfId="1" applyNumberFormat="1" applyFont="1" applyFill="1" applyBorder="1" applyAlignment="1">
      <alignment vertical="center"/>
    </xf>
    <xf numFmtId="164" fontId="6" fillId="0" borderId="6" xfId="1" applyNumberFormat="1" applyFont="1" applyFill="1" applyBorder="1" applyAlignment="1">
      <alignment vertical="center"/>
    </xf>
    <xf numFmtId="166" fontId="6" fillId="0" borderId="6" xfId="1" applyNumberFormat="1" applyFont="1" applyFill="1" applyBorder="1" applyAlignment="1">
      <alignment horizontal="center" vertical="center"/>
    </xf>
    <xf numFmtId="0" fontId="15" fillId="8" borderId="1" xfId="1" applyFont="1" applyFill="1" applyBorder="1" applyAlignment="1">
      <alignment vertical="center" wrapText="1"/>
    </xf>
    <xf numFmtId="0" fontId="16" fillId="8" borderId="1" xfId="1" applyFont="1" applyFill="1" applyBorder="1" applyAlignment="1">
      <alignment horizontal="left" vertical="center" wrapText="1"/>
    </xf>
    <xf numFmtId="49" fontId="16" fillId="8" borderId="1" xfId="1" applyNumberFormat="1" applyFont="1" applyFill="1" applyBorder="1" applyAlignment="1">
      <alignment horizontal="center" vertical="center"/>
    </xf>
    <xf numFmtId="2" fontId="10" fillId="0" borderId="2" xfId="1" applyNumberFormat="1" applyFont="1" applyFill="1" applyBorder="1" applyAlignment="1" applyProtection="1">
      <alignment horizontal="left" vertical="top" wrapText="1"/>
      <protection locked="0"/>
    </xf>
    <xf numFmtId="164" fontId="6" fillId="0" borderId="6" xfId="1" applyNumberFormat="1" applyFont="1" applyFill="1" applyBorder="1" applyAlignment="1">
      <alignment horizontal="center" vertical="center"/>
    </xf>
    <xf numFmtId="49" fontId="11" fillId="0" borderId="1" xfId="1" applyNumberFormat="1" applyFont="1" applyFill="1" applyBorder="1" applyAlignment="1" applyProtection="1">
      <alignment horizontal="center" vertical="center" wrapText="1"/>
      <protection locked="0"/>
    </xf>
    <xf numFmtId="0" fontId="23" fillId="0" borderId="0" xfId="1" applyFont="1" applyFill="1" applyAlignment="1" applyProtection="1">
      <alignment horizontal="center"/>
      <protection locked="0"/>
    </xf>
    <xf numFmtId="0" fontId="4" fillId="5" borderId="1" xfId="1" applyFont="1" applyFill="1" applyBorder="1" applyAlignment="1"/>
    <xf numFmtId="0" fontId="14" fillId="5" borderId="1" xfId="1" applyFont="1" applyFill="1" applyBorder="1" applyAlignment="1">
      <alignment vertical="center" wrapText="1"/>
    </xf>
    <xf numFmtId="49" fontId="14" fillId="5" borderId="1" xfId="1" applyNumberFormat="1" applyFont="1" applyFill="1" applyBorder="1" applyAlignment="1">
      <alignment horizontal="center" vertical="center" wrapText="1"/>
    </xf>
    <xf numFmtId="165" fontId="10" fillId="0" borderId="6" xfId="1" applyNumberFormat="1" applyFont="1" applyFill="1" applyBorder="1" applyAlignment="1" applyProtection="1">
      <alignment horizontal="center" vertical="center" wrapText="1"/>
      <protection locked="0"/>
    </xf>
    <xf numFmtId="165" fontId="24" fillId="0" borderId="1" xfId="1" applyNumberFormat="1" applyFont="1" applyFill="1" applyBorder="1" applyAlignment="1" applyProtection="1">
      <alignment horizontal="center" vertical="center" wrapText="1"/>
      <protection locked="0"/>
    </xf>
    <xf numFmtId="165" fontId="5" fillId="0" borderId="6" xfId="1" applyNumberFormat="1" applyFont="1" applyFill="1" applyBorder="1" applyAlignment="1">
      <alignment horizontal="right" vertical="center"/>
    </xf>
    <xf numFmtId="165" fontId="10" fillId="0" borderId="1" xfId="1" applyNumberFormat="1" applyFont="1" applyFill="1" applyBorder="1" applyAlignment="1" applyProtection="1">
      <alignment horizontal="right" vertical="center" wrapText="1"/>
      <protection locked="0"/>
    </xf>
    <xf numFmtId="165" fontId="24" fillId="0" borderId="6" xfId="1" applyNumberFormat="1" applyFont="1" applyFill="1" applyBorder="1" applyAlignment="1" applyProtection="1">
      <alignment horizontal="center" vertical="center" wrapText="1"/>
      <protection locked="0"/>
    </xf>
    <xf numFmtId="166" fontId="11" fillId="0" borderId="1" xfId="1" applyNumberFormat="1" applyFont="1" applyFill="1" applyBorder="1" applyAlignment="1" applyProtection="1">
      <alignment horizontal="center" vertical="center" wrapText="1"/>
      <protection locked="0"/>
    </xf>
    <xf numFmtId="0" fontId="1" fillId="0" borderId="2" xfId="1" applyFill="1" applyBorder="1" applyAlignment="1">
      <alignment horizontal="left" vertical="top" wrapText="1"/>
    </xf>
    <xf numFmtId="0" fontId="12" fillId="0" borderId="1" xfId="1" applyFont="1" applyFill="1" applyBorder="1" applyAlignment="1" applyProtection="1">
      <alignment horizontal="left" vertical="top" wrapText="1"/>
      <protection locked="0"/>
    </xf>
    <xf numFmtId="49" fontId="10" fillId="3" borderId="1" xfId="1" applyNumberFormat="1" applyFont="1" applyFill="1" applyBorder="1" applyAlignment="1" applyProtection="1">
      <alignment horizontal="center" vertical="center" wrapText="1"/>
      <protection locked="0"/>
    </xf>
    <xf numFmtId="49" fontId="10" fillId="8" borderId="1" xfId="1" applyNumberFormat="1" applyFont="1" applyFill="1" applyBorder="1" applyAlignment="1" applyProtection="1">
      <alignment horizontal="center" vertical="center" wrapText="1"/>
      <protection locked="0"/>
    </xf>
    <xf numFmtId="2" fontId="10" fillId="0" borderId="1" xfId="1" applyNumberFormat="1" applyFont="1" applyFill="1" applyBorder="1" applyAlignment="1" applyProtection="1">
      <alignment horizontal="left" vertical="top" wrapText="1"/>
      <protection locked="0"/>
    </xf>
    <xf numFmtId="0" fontId="1" fillId="0" borderId="2" xfId="1" applyFont="1" applyFill="1" applyBorder="1" applyAlignment="1">
      <alignment vertical="top" wrapText="1"/>
    </xf>
    <xf numFmtId="0" fontId="1" fillId="0" borderId="3" xfId="1" applyFont="1" applyFill="1" applyBorder="1" applyAlignment="1">
      <alignment vertical="top" wrapText="1"/>
    </xf>
    <xf numFmtId="166" fontId="6" fillId="8" borderId="6" xfId="1" applyNumberFormat="1" applyFont="1" applyFill="1" applyBorder="1" applyAlignment="1">
      <alignment horizontal="center" vertical="center"/>
    </xf>
    <xf numFmtId="0" fontId="6" fillId="0" borderId="1" xfId="1" applyFont="1" applyFill="1" applyBorder="1" applyAlignment="1">
      <alignment horizontal="left" vertical="center" wrapText="1"/>
    </xf>
    <xf numFmtId="0" fontId="15" fillId="6" borderId="1" xfId="1" applyFont="1" applyFill="1" applyBorder="1" applyAlignment="1">
      <alignment vertical="center" wrapText="1"/>
    </xf>
    <xf numFmtId="0" fontId="11" fillId="0" borderId="1" xfId="1" applyFont="1" applyFill="1" applyBorder="1" applyAlignment="1" applyProtection="1">
      <alignment horizontal="left" vertical="top" wrapText="1"/>
      <protection locked="0"/>
    </xf>
    <xf numFmtId="164" fontId="10" fillId="0" borderId="1" xfId="1" applyNumberFormat="1" applyFont="1" applyFill="1" applyBorder="1" applyAlignment="1" applyProtection="1">
      <alignment horizontal="right" vertical="center"/>
      <protection locked="0"/>
    </xf>
    <xf numFmtId="49" fontId="10" fillId="0" borderId="1" xfId="1" applyNumberFormat="1" applyFont="1" applyFill="1" applyBorder="1" applyAlignment="1" applyProtection="1">
      <alignment horizontal="center" vertical="center"/>
      <protection locked="0"/>
    </xf>
    <xf numFmtId="49" fontId="10" fillId="0" borderId="1" xfId="1" applyNumberFormat="1" applyFont="1" applyFill="1" applyBorder="1" applyAlignment="1" applyProtection="1">
      <alignment vertical="center"/>
      <protection locked="0"/>
    </xf>
    <xf numFmtId="49" fontId="11" fillId="0" borderId="1" xfId="1" applyNumberFormat="1" applyFont="1" applyFill="1" applyBorder="1" applyAlignment="1" applyProtection="1">
      <alignment horizontal="center" vertical="center"/>
      <protection locked="0"/>
    </xf>
    <xf numFmtId="0" fontId="1" fillId="0" borderId="2" xfId="1" applyFill="1" applyBorder="1" applyAlignment="1"/>
    <xf numFmtId="165" fontId="1" fillId="0" borderId="1" xfId="1" applyNumberFormat="1" applyFill="1" applyBorder="1" applyAlignment="1">
      <alignment horizontal="center" vertical="top"/>
    </xf>
    <xf numFmtId="0" fontId="1" fillId="0" borderId="3" xfId="1" applyFill="1" applyBorder="1" applyAlignment="1"/>
    <xf numFmtId="165" fontId="4" fillId="0" borderId="7" xfId="1" applyNumberFormat="1" applyFont="1" applyFill="1" applyBorder="1" applyAlignment="1">
      <alignment vertical="center"/>
    </xf>
    <xf numFmtId="164" fontId="18" fillId="0" borderId="2" xfId="1" applyNumberFormat="1" applyFont="1" applyFill="1" applyBorder="1" applyAlignment="1">
      <alignment vertical="center"/>
    </xf>
    <xf numFmtId="164" fontId="18" fillId="0" borderId="1" xfId="1" applyNumberFormat="1" applyFont="1" applyFill="1" applyBorder="1" applyAlignment="1">
      <alignment vertical="center"/>
    </xf>
    <xf numFmtId="0" fontId="18" fillId="0" borderId="1" xfId="1" applyFont="1" applyFill="1" applyBorder="1" applyAlignment="1">
      <alignment vertical="top"/>
    </xf>
    <xf numFmtId="49" fontId="18" fillId="0" borderId="1" xfId="1" applyNumberFormat="1" applyFont="1" applyFill="1" applyBorder="1" applyAlignment="1">
      <alignment vertical="center"/>
    </xf>
    <xf numFmtId="166" fontId="25" fillId="0" borderId="6" xfId="1" applyNumberFormat="1" applyFont="1" applyFill="1" applyBorder="1" applyAlignment="1">
      <alignment horizontal="center" vertical="center"/>
    </xf>
    <xf numFmtId="166" fontId="18" fillId="0" borderId="1" xfId="1" applyNumberFormat="1" applyFont="1" applyFill="1" applyBorder="1" applyAlignment="1">
      <alignment horizontal="center" vertical="center"/>
    </xf>
    <xf numFmtId="166" fontId="16" fillId="0" borderId="6" xfId="1" applyNumberFormat="1" applyFont="1" applyFill="1" applyBorder="1" applyAlignment="1">
      <alignment horizontal="center" vertical="center"/>
    </xf>
    <xf numFmtId="166" fontId="16" fillId="0" borderId="1" xfId="1" applyNumberFormat="1" applyFont="1" applyFill="1" applyBorder="1" applyAlignment="1">
      <alignment horizontal="center" vertical="center"/>
    </xf>
    <xf numFmtId="0" fontId="26" fillId="0" borderId="1" xfId="1" applyFont="1" applyFill="1" applyBorder="1" applyAlignment="1">
      <alignment vertical="top"/>
    </xf>
    <xf numFmtId="164" fontId="16" fillId="0" borderId="6" xfId="1" applyNumberFormat="1" applyFont="1" applyFill="1" applyBorder="1" applyAlignment="1">
      <alignment vertical="center"/>
    </xf>
    <xf numFmtId="164" fontId="25" fillId="0" borderId="6" xfId="1" applyNumberFormat="1" applyFont="1" applyFill="1" applyBorder="1" applyAlignment="1">
      <alignment vertical="center"/>
    </xf>
    <xf numFmtId="164" fontId="18" fillId="0" borderId="1" xfId="1" applyNumberFormat="1" applyFont="1" applyFill="1" applyBorder="1" applyAlignment="1">
      <alignment horizontal="right" vertical="center"/>
    </xf>
    <xf numFmtId="164" fontId="16" fillId="0" borderId="1" xfId="1" applyNumberFormat="1" applyFont="1" applyFill="1" applyBorder="1" applyAlignment="1">
      <alignment vertical="center"/>
    </xf>
    <xf numFmtId="0" fontId="26" fillId="0" borderId="1" xfId="1" applyFont="1" applyFill="1" applyBorder="1" applyAlignment="1">
      <alignment vertical="top" wrapText="1"/>
    </xf>
    <xf numFmtId="0" fontId="4" fillId="0" borderId="4" xfId="1" applyFont="1" applyFill="1" applyBorder="1" applyAlignment="1">
      <alignment vertical="top" wrapText="1"/>
    </xf>
    <xf numFmtId="166" fontId="18" fillId="0" borderId="4" xfId="1" applyNumberFormat="1" applyFont="1" applyFill="1" applyBorder="1" applyAlignment="1">
      <alignment horizontal="center" vertical="center"/>
    </xf>
    <xf numFmtId="49" fontId="18" fillId="0" borderId="1" xfId="1" applyNumberFormat="1" applyFont="1" applyFill="1" applyBorder="1" applyAlignment="1">
      <alignment horizontal="center" vertical="center"/>
    </xf>
    <xf numFmtId="0" fontId="18" fillId="5" borderId="1" xfId="1" applyFont="1" applyFill="1" applyBorder="1" applyAlignment="1"/>
    <xf numFmtId="166" fontId="16" fillId="5" borderId="1" xfId="1" applyNumberFormat="1" applyFont="1" applyFill="1" applyBorder="1" applyAlignment="1">
      <alignment horizontal="center" vertical="center"/>
    </xf>
    <xf numFmtId="0" fontId="26" fillId="5" borderId="1" xfId="1" applyFont="1" applyFill="1" applyBorder="1" applyAlignment="1">
      <alignment vertical="center" wrapText="1"/>
    </xf>
    <xf numFmtId="49" fontId="26" fillId="5" borderId="1" xfId="1" applyNumberFormat="1" applyFont="1" applyFill="1" applyBorder="1" applyAlignment="1">
      <alignment horizontal="center" vertical="center" wrapText="1"/>
    </xf>
    <xf numFmtId="0" fontId="15" fillId="0" borderId="2" xfId="1" applyFont="1" applyFill="1" applyBorder="1" applyAlignment="1">
      <alignment horizontal="left" vertical="top" wrapText="1"/>
    </xf>
    <xf numFmtId="165" fontId="5" fillId="0" borderId="7" xfId="1" applyNumberFormat="1" applyFont="1" applyFill="1" applyBorder="1" applyAlignment="1">
      <alignment horizontal="center" vertical="top"/>
    </xf>
    <xf numFmtId="165" fontId="5" fillId="0" borderId="2" xfId="1" applyNumberFormat="1" applyFont="1" applyFill="1" applyBorder="1" applyAlignment="1">
      <alignment horizontal="center" vertical="top"/>
    </xf>
    <xf numFmtId="0" fontId="5" fillId="0" borderId="1" xfId="1" applyFont="1" applyFill="1" applyBorder="1" applyAlignment="1">
      <alignment vertical="top"/>
    </xf>
    <xf numFmtId="0" fontId="15" fillId="0" borderId="3" xfId="1" applyFont="1" applyFill="1" applyBorder="1" applyAlignment="1">
      <alignment horizontal="left" vertical="top" wrapText="1"/>
    </xf>
    <xf numFmtId="165" fontId="6" fillId="0" borderId="2" xfId="1" applyNumberFormat="1" applyFont="1" applyFill="1" applyBorder="1" applyAlignment="1">
      <alignment horizontal="center" vertical="center"/>
    </xf>
    <xf numFmtId="0" fontId="6" fillId="0" borderId="1" xfId="1" applyFont="1" applyFill="1" applyBorder="1" applyAlignment="1">
      <alignment vertical="top"/>
    </xf>
    <xf numFmtId="165" fontId="5" fillId="0" borderId="7" xfId="1" applyNumberFormat="1" applyFont="1" applyFill="1" applyBorder="1" applyAlignment="1">
      <alignment horizontal="center" vertical="center"/>
    </xf>
    <xf numFmtId="0" fontId="6" fillId="0" borderId="1" xfId="1" applyFont="1" applyFill="1" applyBorder="1" applyAlignment="1">
      <alignment vertical="top" wrapText="1"/>
    </xf>
    <xf numFmtId="165" fontId="6" fillId="0" borderId="7" xfId="1" applyNumberFormat="1" applyFont="1" applyFill="1" applyBorder="1" applyAlignment="1">
      <alignment horizontal="right" vertical="center"/>
    </xf>
    <xf numFmtId="165" fontId="6" fillId="0" borderId="2" xfId="1" applyNumberFormat="1" applyFont="1" applyFill="1" applyBorder="1" applyAlignment="1">
      <alignment horizontal="right" vertical="center"/>
    </xf>
    <xf numFmtId="0" fontId="21" fillId="0" borderId="2" xfId="1" applyFont="1" applyFill="1" applyBorder="1" applyAlignment="1">
      <alignment horizontal="left" vertical="center" wrapText="1"/>
    </xf>
    <xf numFmtId="0" fontId="24" fillId="0" borderId="0" xfId="1" applyFont="1" applyFill="1" applyProtection="1">
      <protection locked="0"/>
    </xf>
    <xf numFmtId="0" fontId="28" fillId="0" borderId="0" xfId="1" applyFont="1" applyFill="1" applyProtection="1">
      <protection locked="0"/>
    </xf>
    <xf numFmtId="0" fontId="10" fillId="0" borderId="4" xfId="1" applyFont="1" applyFill="1" applyBorder="1" applyAlignment="1" applyProtection="1">
      <alignment horizontal="left" vertical="top" wrapText="1"/>
      <protection locked="0"/>
    </xf>
    <xf numFmtId="0" fontId="23" fillId="0" borderId="1" xfId="1" applyFont="1" applyFill="1" applyBorder="1" applyAlignment="1" applyProtection="1">
      <alignment horizontal="center"/>
      <protection locked="0"/>
    </xf>
    <xf numFmtId="164" fontId="23" fillId="0" borderId="1" xfId="1" applyNumberFormat="1" applyFont="1" applyFill="1" applyBorder="1" applyAlignment="1" applyProtection="1">
      <alignment horizontal="right" vertical="center" wrapText="1"/>
      <protection locked="0"/>
    </xf>
    <xf numFmtId="164" fontId="6" fillId="5" borderId="1" xfId="1" applyNumberFormat="1" applyFont="1" applyFill="1" applyBorder="1" applyAlignment="1">
      <alignment horizontal="center" vertical="center"/>
    </xf>
    <xf numFmtId="0" fontId="10" fillId="0" borderId="3" xfId="1" applyFont="1" applyFill="1" applyBorder="1" applyAlignment="1" applyProtection="1">
      <alignment horizontal="left" vertical="top" wrapText="1"/>
      <protection locked="0"/>
    </xf>
    <xf numFmtId="164" fontId="6" fillId="8" borderId="1" xfId="1" applyNumberFormat="1" applyFont="1" applyFill="1" applyBorder="1" applyAlignment="1">
      <alignment vertical="center"/>
    </xf>
    <xf numFmtId="49" fontId="14" fillId="8" borderId="1" xfId="1" applyNumberFormat="1" applyFont="1" applyFill="1" applyBorder="1" applyAlignment="1">
      <alignment horizontal="center" vertical="center" wrapText="1"/>
    </xf>
    <xf numFmtId="167" fontId="5" fillId="0" borderId="1" xfId="1" applyNumberFormat="1" applyFont="1" applyFill="1" applyBorder="1" applyAlignment="1">
      <alignment horizontal="center" vertical="center"/>
    </xf>
    <xf numFmtId="167" fontId="6" fillId="0" borderId="1" xfId="1" applyNumberFormat="1" applyFont="1" applyFill="1" applyBorder="1" applyAlignment="1">
      <alignment horizontal="center" vertical="center"/>
    </xf>
    <xf numFmtId="168" fontId="10" fillId="0" borderId="1" xfId="1" applyNumberFormat="1" applyFont="1" applyFill="1" applyBorder="1" applyAlignment="1" applyProtection="1">
      <alignment horizontal="center" vertical="center" wrapText="1"/>
      <protection locked="0"/>
    </xf>
    <xf numFmtId="168" fontId="11" fillId="0" borderId="1" xfId="1" applyNumberFormat="1" applyFont="1" applyFill="1" applyBorder="1" applyAlignment="1" applyProtection="1">
      <alignment horizontal="center" vertical="center" wrapText="1"/>
      <protection locked="0"/>
    </xf>
    <xf numFmtId="167" fontId="5" fillId="0" borderId="1" xfId="1" applyNumberFormat="1" applyFont="1" applyFill="1" applyBorder="1" applyAlignment="1">
      <alignment vertical="center"/>
    </xf>
    <xf numFmtId="166" fontId="5" fillId="8" borderId="1" xfId="1" applyNumberFormat="1" applyFont="1" applyFill="1" applyBorder="1" applyAlignment="1">
      <alignment horizontal="center" vertical="center"/>
    </xf>
    <xf numFmtId="168" fontId="4" fillId="0" borderId="1" xfId="1" applyNumberFormat="1" applyFont="1" applyFill="1" applyBorder="1" applyAlignment="1">
      <alignment horizontal="center" vertical="center"/>
    </xf>
    <xf numFmtId="0" fontId="24" fillId="0" borderId="0" xfId="1" applyFont="1" applyProtection="1">
      <protection locked="0"/>
    </xf>
    <xf numFmtId="165" fontId="6" fillId="0" borderId="1" xfId="1" applyNumberFormat="1" applyFont="1" applyFill="1" applyBorder="1" applyAlignment="1">
      <alignment vertical="center"/>
    </xf>
    <xf numFmtId="0" fontId="28" fillId="0" borderId="0" xfId="1" applyFont="1" applyProtection="1">
      <protection locked="0"/>
    </xf>
    <xf numFmtId="165" fontId="4" fillId="0" borderId="1" xfId="1" applyNumberFormat="1" applyFont="1" applyFill="1" applyBorder="1" applyAlignment="1">
      <alignment horizontal="center"/>
    </xf>
    <xf numFmtId="165" fontId="5" fillId="0" borderId="8" xfId="1" applyNumberFormat="1" applyFont="1" applyFill="1" applyBorder="1" applyAlignment="1">
      <alignment horizontal="center" vertical="center"/>
    </xf>
    <xf numFmtId="0" fontId="10" fillId="0" borderId="4" xfId="1" applyFont="1" applyFill="1" applyBorder="1" applyAlignment="1" applyProtection="1">
      <alignment horizontal="left" vertical="top" wrapText="1"/>
      <protection locked="0"/>
    </xf>
    <xf numFmtId="165" fontId="11" fillId="0" borderId="2" xfId="1" applyNumberFormat="1" applyFont="1" applyFill="1" applyBorder="1" applyAlignment="1" applyProtection="1">
      <alignment horizontal="center" vertical="center" wrapText="1"/>
      <protection locked="0"/>
    </xf>
    <xf numFmtId="49" fontId="11" fillId="0" borderId="2" xfId="1" applyNumberFormat="1" applyFont="1" applyFill="1" applyBorder="1" applyAlignment="1" applyProtection="1">
      <alignment horizontal="center" vertical="center"/>
      <protection locked="0"/>
    </xf>
    <xf numFmtId="166" fontId="5" fillId="0" borderId="2" xfId="1" applyNumberFormat="1" applyFont="1" applyFill="1" applyBorder="1" applyAlignment="1">
      <alignment horizontal="center" vertical="center"/>
    </xf>
    <xf numFmtId="49" fontId="6" fillId="0" borderId="1" xfId="1" applyNumberFormat="1" applyFont="1" applyFill="1" applyBorder="1" applyAlignment="1">
      <alignment horizontal="center" vertical="center"/>
    </xf>
    <xf numFmtId="0" fontId="1" fillId="0" borderId="5" xfId="1" applyFont="1" applyFill="1" applyBorder="1" applyAlignment="1">
      <alignment vertical="top" wrapText="1"/>
    </xf>
    <xf numFmtId="0" fontId="5" fillId="0" borderId="2" xfId="1" applyNumberFormat="1" applyFont="1" applyFill="1" applyBorder="1" applyAlignment="1">
      <alignment horizontal="center" vertical="center"/>
    </xf>
    <xf numFmtId="164" fontId="5" fillId="0" borderId="1" xfId="1" applyNumberFormat="1" applyFont="1" applyFill="1" applyBorder="1" applyAlignment="1">
      <alignment horizontal="right" vertical="top"/>
    </xf>
    <xf numFmtId="164" fontId="4" fillId="0" borderId="1" xfId="1" applyNumberFormat="1" applyFont="1" applyFill="1" applyBorder="1" applyAlignment="1">
      <alignment vertical="top"/>
    </xf>
    <xf numFmtId="49" fontId="14" fillId="0" borderId="1" xfId="1" applyNumberFormat="1" applyFont="1" applyFill="1" applyBorder="1" applyAlignment="1">
      <alignment horizontal="center" vertical="center"/>
    </xf>
    <xf numFmtId="0" fontId="29" fillId="0" borderId="2" xfId="1" applyFont="1" applyFill="1" applyBorder="1" applyAlignment="1">
      <alignment wrapText="1"/>
    </xf>
    <xf numFmtId="0" fontId="29" fillId="5" borderId="1" xfId="1" applyFont="1" applyFill="1" applyBorder="1" applyAlignment="1"/>
    <xf numFmtId="0" fontId="16" fillId="5" borderId="1" xfId="1" applyFont="1" applyFill="1" applyBorder="1" applyAlignment="1">
      <alignment vertical="center" wrapText="1"/>
    </xf>
    <xf numFmtId="0" fontId="1" fillId="0" borderId="2" xfId="1" applyFill="1" applyBorder="1" applyAlignment="1">
      <alignment wrapText="1"/>
    </xf>
    <xf numFmtId="165" fontId="4" fillId="0" borderId="6" xfId="1" applyNumberFormat="1" applyFont="1" applyFill="1" applyBorder="1" applyAlignment="1">
      <alignment horizontal="center" vertical="top"/>
    </xf>
    <xf numFmtId="0" fontId="1" fillId="0" borderId="3" xfId="1" applyFill="1" applyBorder="1" applyAlignment="1">
      <alignment wrapText="1"/>
    </xf>
    <xf numFmtId="165" fontId="4" fillId="0" borderId="6" xfId="1" applyNumberFormat="1" applyFont="1" applyFill="1" applyBorder="1" applyAlignment="1">
      <alignment horizontal="center" vertical="center"/>
    </xf>
    <xf numFmtId="165" fontId="6" fillId="0" borderId="7" xfId="1" applyNumberFormat="1" applyFont="1" applyFill="1" applyBorder="1" applyAlignment="1">
      <alignment horizontal="center" vertical="center"/>
    </xf>
    <xf numFmtId="0" fontId="4" fillId="0" borderId="2" xfId="1" applyFont="1" applyFill="1" applyBorder="1" applyAlignment="1">
      <alignment vertical="top"/>
    </xf>
    <xf numFmtId="49" fontId="14" fillId="0" borderId="2" xfId="1" applyNumberFormat="1" applyFont="1" applyFill="1" applyBorder="1" applyAlignment="1">
      <alignment horizontal="center" vertical="center"/>
    </xf>
    <xf numFmtId="0" fontId="4" fillId="0" borderId="4" xfId="1" applyFont="1" applyFill="1" applyBorder="1" applyAlignment="1"/>
    <xf numFmtId="0" fontId="21" fillId="0" borderId="1" xfId="1" applyFont="1" applyFill="1" applyBorder="1" applyAlignment="1">
      <alignment vertical="top" wrapText="1"/>
    </xf>
    <xf numFmtId="49" fontId="14" fillId="0" borderId="2" xfId="1" applyNumberFormat="1" applyFont="1" applyFill="1" applyBorder="1" applyAlignment="1">
      <alignment horizontal="center" vertical="center" wrapText="1"/>
    </xf>
    <xf numFmtId="165" fontId="6" fillId="5" borderId="1" xfId="1" applyNumberFormat="1" applyFont="1" applyFill="1" applyBorder="1" applyAlignment="1">
      <alignment horizontal="center" vertical="center"/>
    </xf>
    <xf numFmtId="0" fontId="7" fillId="0" borderId="2" xfId="1" applyFont="1" applyFill="1" applyBorder="1" applyAlignment="1">
      <alignment vertical="top" wrapText="1"/>
    </xf>
    <xf numFmtId="49" fontId="14" fillId="0" borderId="1" xfId="1" applyNumberFormat="1" applyFont="1" applyFill="1" applyBorder="1"/>
    <xf numFmtId="0" fontId="7" fillId="0" borderId="3" xfId="1" applyFont="1" applyFill="1" applyBorder="1" applyAlignment="1">
      <alignment vertical="top" wrapText="1"/>
    </xf>
    <xf numFmtId="0" fontId="15" fillId="0" borderId="2" xfId="1" applyFont="1" applyFill="1" applyBorder="1" applyAlignment="1">
      <alignment vertical="top" wrapText="1"/>
    </xf>
    <xf numFmtId="164" fontId="16" fillId="0" borderId="1" xfId="1" applyNumberFormat="1" applyFont="1" applyFill="1" applyBorder="1" applyAlignment="1">
      <alignment horizontal="right" vertical="center"/>
    </xf>
    <xf numFmtId="0" fontId="18" fillId="0" borderId="1" xfId="1" applyFont="1" applyFill="1" applyBorder="1"/>
    <xf numFmtId="49" fontId="26" fillId="0" borderId="1" xfId="1" applyNumberFormat="1" applyFont="1" applyFill="1" applyBorder="1"/>
    <xf numFmtId="0" fontId="30" fillId="0" borderId="3" xfId="1" applyFont="1" applyFill="1" applyBorder="1" applyAlignment="1">
      <alignment horizontal="left" vertical="top" wrapText="1"/>
    </xf>
    <xf numFmtId="164" fontId="25" fillId="0" borderId="1" xfId="1" applyNumberFormat="1" applyFont="1" applyFill="1" applyBorder="1" applyAlignment="1">
      <alignment horizontal="right" vertical="center"/>
    </xf>
    <xf numFmtId="0" fontId="16" fillId="0" borderId="1" xfId="1" applyFont="1" applyFill="1" applyBorder="1" applyAlignment="1">
      <alignment vertical="top" wrapText="1"/>
    </xf>
    <xf numFmtId="0" fontId="16" fillId="0" borderId="1" xfId="1" applyFont="1" applyFill="1" applyBorder="1" applyAlignment="1">
      <alignment vertical="top"/>
    </xf>
    <xf numFmtId="0" fontId="30" fillId="0" borderId="4" xfId="1" applyFont="1" applyFill="1" applyBorder="1" applyAlignment="1">
      <alignment horizontal="left" vertical="top" wrapText="1"/>
    </xf>
    <xf numFmtId="0" fontId="30" fillId="0" borderId="1" xfId="1" applyFont="1" applyFill="1" applyBorder="1" applyAlignment="1">
      <alignment horizontal="left" vertical="top" wrapText="1"/>
    </xf>
    <xf numFmtId="0" fontId="31" fillId="0" borderId="1" xfId="1" applyFont="1" applyFill="1" applyBorder="1" applyAlignment="1">
      <alignment horizontal="left" vertical="center" wrapText="1"/>
    </xf>
    <xf numFmtId="0" fontId="15" fillId="5" borderId="1" xfId="1" applyFont="1" applyFill="1" applyBorder="1" applyAlignment="1">
      <alignment horizontal="left" vertical="top" wrapText="1"/>
    </xf>
    <xf numFmtId="164" fontId="16" fillId="5" borderId="1" xfId="1" applyNumberFormat="1" applyFont="1" applyFill="1" applyBorder="1" applyAlignment="1">
      <alignment horizontal="right" vertical="center"/>
    </xf>
    <xf numFmtId="0" fontId="17" fillId="5" borderId="1" xfId="2" applyFont="1" applyFill="1" applyBorder="1" applyAlignment="1" applyProtection="1">
      <alignment vertical="top" wrapText="1"/>
    </xf>
    <xf numFmtId="49" fontId="16" fillId="5" borderId="1" xfId="1" applyNumberFormat="1" applyFont="1" applyFill="1" applyBorder="1" applyAlignment="1">
      <alignment horizontal="center" vertical="center"/>
    </xf>
    <xf numFmtId="0" fontId="15" fillId="6" borderId="1" xfId="1" applyFont="1" applyFill="1" applyBorder="1" applyAlignment="1">
      <alignment horizontal="left" vertical="center" wrapText="1"/>
    </xf>
    <xf numFmtId="164" fontId="16" fillId="6" borderId="1" xfId="1" applyNumberFormat="1" applyFont="1" applyFill="1" applyBorder="1" applyAlignment="1">
      <alignment horizontal="right" vertical="center"/>
    </xf>
    <xf numFmtId="0" fontId="16" fillId="6" borderId="1" xfId="1" applyFont="1" applyFill="1" applyBorder="1" applyAlignment="1">
      <alignment horizontal="left" vertical="center"/>
    </xf>
    <xf numFmtId="49" fontId="16" fillId="6" borderId="1" xfId="1" applyNumberFormat="1" applyFont="1" applyFill="1" applyBorder="1" applyAlignment="1">
      <alignment horizontal="center" vertical="center"/>
    </xf>
    <xf numFmtId="0" fontId="7" fillId="0" borderId="1" xfId="1" applyFont="1" applyFill="1" applyBorder="1" applyAlignment="1">
      <alignment horizontal="left" vertical="top" wrapText="1"/>
    </xf>
    <xf numFmtId="0" fontId="4" fillId="0" borderId="1" xfId="1" applyFont="1" applyFill="1" applyBorder="1" applyAlignment="1">
      <alignment horizontal="left" vertical="center"/>
    </xf>
    <xf numFmtId="0" fontId="7" fillId="7" borderId="1" xfId="1" applyFont="1" applyFill="1" applyBorder="1" applyAlignment="1">
      <alignment horizontal="left" vertical="top" wrapText="1"/>
    </xf>
    <xf numFmtId="164" fontId="6" fillId="7" borderId="1" xfId="1" applyNumberFormat="1" applyFont="1" applyFill="1" applyBorder="1" applyAlignment="1">
      <alignment horizontal="right" vertical="center"/>
    </xf>
    <xf numFmtId="0" fontId="33" fillId="7" borderId="1" xfId="1" applyFont="1" applyFill="1" applyBorder="1" applyAlignment="1">
      <alignment horizontal="left" vertical="center"/>
    </xf>
    <xf numFmtId="49" fontId="6" fillId="7" borderId="1" xfId="1" applyNumberFormat="1" applyFont="1" applyFill="1" applyBorder="1" applyAlignment="1">
      <alignment horizontal="center" vertical="center"/>
    </xf>
    <xf numFmtId="0" fontId="1" fillId="0" borderId="2" xfId="1" applyFont="1" applyFill="1" applyBorder="1" applyAlignment="1">
      <alignment horizontal="left" vertical="top" wrapText="1"/>
    </xf>
    <xf numFmtId="0" fontId="1" fillId="0" borderId="3" xfId="1" applyFont="1" applyFill="1" applyBorder="1" applyAlignment="1">
      <alignment horizontal="left" vertical="top" wrapText="1"/>
    </xf>
    <xf numFmtId="2" fontId="4" fillId="0" borderId="3" xfId="1" applyNumberFormat="1" applyFont="1" applyFill="1" applyBorder="1" applyAlignment="1">
      <alignment horizontal="left" vertical="top" wrapText="1"/>
    </xf>
    <xf numFmtId="2" fontId="4" fillId="0" borderId="4" xfId="1" applyNumberFormat="1" applyFont="1" applyFill="1" applyBorder="1" applyAlignment="1">
      <alignment horizontal="left" vertical="top" wrapText="1"/>
    </xf>
    <xf numFmtId="2" fontId="4" fillId="0" borderId="1" xfId="1" applyNumberFormat="1" applyFont="1" applyFill="1" applyBorder="1" applyAlignment="1">
      <alignment horizontal="left" vertical="top" wrapText="1"/>
    </xf>
    <xf numFmtId="0" fontId="21" fillId="0" borderId="1" xfId="1" applyFont="1" applyFill="1" applyBorder="1" applyAlignment="1">
      <alignment horizontal="left" vertical="center" wrapText="1"/>
    </xf>
    <xf numFmtId="2" fontId="4" fillId="5" borderId="1" xfId="1" applyNumberFormat="1" applyFont="1" applyFill="1" applyBorder="1" applyAlignment="1">
      <alignment horizontal="left" vertical="center" wrapText="1"/>
    </xf>
    <xf numFmtId="0" fontId="11" fillId="5" borderId="1" xfId="2" applyFont="1" applyFill="1" applyBorder="1" applyAlignment="1" applyProtection="1">
      <alignment vertical="center" wrapText="1"/>
    </xf>
    <xf numFmtId="49" fontId="6" fillId="5" borderId="1" xfId="1" applyNumberFormat="1" applyFont="1" applyFill="1" applyBorder="1" applyAlignment="1">
      <alignment horizontal="center" vertical="center"/>
    </xf>
    <xf numFmtId="2" fontId="4" fillId="0" borderId="2" xfId="1" applyNumberFormat="1" applyFont="1" applyFill="1" applyBorder="1" applyAlignment="1">
      <alignment horizontal="left" vertical="top" wrapText="1"/>
    </xf>
    <xf numFmtId="166" fontId="4" fillId="0" borderId="2" xfId="1" applyNumberFormat="1" applyFont="1" applyFill="1" applyBorder="1" applyAlignment="1">
      <alignment horizontal="center" vertical="center"/>
    </xf>
    <xf numFmtId="166" fontId="6" fillId="8" borderId="2" xfId="1" applyNumberFormat="1" applyFont="1" applyFill="1" applyBorder="1" applyAlignment="1">
      <alignment horizontal="center" vertical="center"/>
    </xf>
    <xf numFmtId="2" fontId="18" fillId="6" borderId="1" xfId="1" applyNumberFormat="1" applyFont="1" applyFill="1" applyBorder="1" applyAlignment="1">
      <alignment horizontal="left" vertical="top" wrapText="1"/>
    </xf>
    <xf numFmtId="2" fontId="4" fillId="0" borderId="1" xfId="1" applyNumberFormat="1" applyFont="1" applyFill="1" applyBorder="1" applyAlignment="1">
      <alignment horizontal="left" vertical="top" wrapText="1"/>
    </xf>
    <xf numFmtId="0" fontId="4" fillId="0" borderId="1" xfId="1" applyFont="1" applyFill="1" applyBorder="1" applyAlignment="1">
      <alignment horizontal="left" vertical="top"/>
    </xf>
    <xf numFmtId="0" fontId="12" fillId="0" borderId="1" xfId="1" applyFont="1" applyFill="1" applyBorder="1" applyAlignment="1">
      <alignment wrapText="1"/>
    </xf>
    <xf numFmtId="0" fontId="4" fillId="5" borderId="1" xfId="1" applyFont="1" applyFill="1" applyBorder="1"/>
    <xf numFmtId="0" fontId="6" fillId="5" borderId="1" xfId="1" applyFont="1" applyFill="1" applyBorder="1" applyAlignment="1">
      <alignment vertical="center" wrapText="1"/>
    </xf>
    <xf numFmtId="0" fontId="1" fillId="3" borderId="7" xfId="1" applyFont="1" applyFill="1" applyBorder="1" applyAlignment="1">
      <alignment vertical="top" wrapText="1"/>
    </xf>
    <xf numFmtId="165" fontId="5" fillId="3" borderId="1" xfId="1" applyNumberFormat="1" applyFont="1" applyFill="1" applyBorder="1" applyAlignment="1">
      <alignment horizontal="center" vertical="center"/>
    </xf>
    <xf numFmtId="0" fontId="22" fillId="3" borderId="1" xfId="1" applyFont="1" applyFill="1" applyBorder="1" applyAlignment="1">
      <alignment vertical="top" wrapText="1"/>
    </xf>
    <xf numFmtId="49" fontId="5" fillId="6" borderId="1" xfId="1" applyNumberFormat="1" applyFont="1" applyFill="1" applyBorder="1" applyAlignment="1">
      <alignment horizontal="center" vertical="center" wrapText="1"/>
    </xf>
    <xf numFmtId="0" fontId="4" fillId="0" borderId="3" xfId="1" applyFont="1" applyFill="1" applyBorder="1" applyAlignment="1">
      <alignment vertical="top"/>
    </xf>
    <xf numFmtId="0" fontId="4" fillId="3" borderId="1" xfId="1" applyFont="1" applyFill="1" applyBorder="1" applyAlignment="1">
      <alignment vertical="top"/>
    </xf>
    <xf numFmtId="165" fontId="6" fillId="3" borderId="1" xfId="1" applyNumberFormat="1" applyFont="1" applyFill="1" applyBorder="1" applyAlignment="1">
      <alignment horizontal="center" vertical="center"/>
    </xf>
    <xf numFmtId="49" fontId="5" fillId="3" borderId="1" xfId="1" applyNumberFormat="1" applyFont="1" applyFill="1" applyBorder="1" applyAlignment="1">
      <alignment horizontal="center" vertical="center"/>
    </xf>
    <xf numFmtId="0" fontId="7" fillId="0" borderId="2" xfId="1" applyFont="1" applyFill="1" applyBorder="1" applyAlignment="1">
      <alignment vertical="top"/>
    </xf>
    <xf numFmtId="0" fontId="7" fillId="0" borderId="3" xfId="1" applyFont="1" applyFill="1" applyBorder="1" applyAlignment="1">
      <alignment vertical="top"/>
    </xf>
    <xf numFmtId="0" fontId="4" fillId="2" borderId="3" xfId="1" applyFont="1" applyFill="1" applyBorder="1" applyAlignment="1">
      <alignment horizontal="left" vertical="top" wrapText="1"/>
    </xf>
    <xf numFmtId="0" fontId="4" fillId="2" borderId="1" xfId="1" applyFont="1" applyFill="1" applyBorder="1"/>
    <xf numFmtId="0" fontId="6" fillId="2" borderId="1" xfId="1" applyFont="1" applyFill="1" applyBorder="1" applyAlignment="1">
      <alignment vertical="top" wrapText="1"/>
    </xf>
    <xf numFmtId="0" fontId="6" fillId="2" borderId="1" xfId="1" applyFont="1" applyFill="1" applyBorder="1" applyAlignment="1">
      <alignment vertical="top"/>
    </xf>
    <xf numFmtId="165" fontId="5" fillId="2" borderId="1" xfId="1" applyNumberFormat="1" applyFont="1" applyFill="1" applyBorder="1" applyAlignment="1">
      <alignment horizontal="center" vertical="center"/>
    </xf>
    <xf numFmtId="0" fontId="4" fillId="2" borderId="4" xfId="1" applyFont="1" applyFill="1" applyBorder="1" applyAlignment="1">
      <alignment horizontal="left" vertical="top" wrapText="1"/>
    </xf>
    <xf numFmtId="0" fontId="4" fillId="8" borderId="1" xfId="1" applyFont="1" applyFill="1" applyBorder="1" applyAlignment="1">
      <alignment vertical="top"/>
    </xf>
    <xf numFmtId="165" fontId="4" fillId="8" borderId="1" xfId="1" applyNumberFormat="1" applyFont="1" applyFill="1" applyBorder="1" applyAlignment="1">
      <alignment horizontal="center" vertical="center"/>
    </xf>
    <xf numFmtId="0" fontId="12" fillId="8" borderId="1" xfId="1" applyFont="1" applyFill="1" applyBorder="1" applyAlignment="1">
      <alignment vertical="center" wrapText="1"/>
    </xf>
    <xf numFmtId="0" fontId="4" fillId="5" borderId="1" xfId="1" applyFont="1" applyFill="1" applyBorder="1" applyAlignment="1">
      <alignment vertical="top"/>
    </xf>
    <xf numFmtId="0" fontId="6" fillId="5" borderId="1" xfId="1" applyFont="1" applyFill="1" applyBorder="1" applyAlignment="1">
      <alignment vertical="top" wrapText="1"/>
    </xf>
    <xf numFmtId="0" fontId="7" fillId="6" borderId="1" xfId="1" applyFont="1" applyFill="1" applyBorder="1" applyAlignment="1">
      <alignment vertical="top"/>
    </xf>
    <xf numFmtId="0" fontId="7" fillId="0" borderId="1" xfId="1" applyFont="1" applyFill="1" applyBorder="1" applyAlignment="1">
      <alignment vertical="top"/>
    </xf>
    <xf numFmtId="0" fontId="7" fillId="7" borderId="1" xfId="1" applyFont="1" applyFill="1" applyBorder="1" applyAlignment="1">
      <alignment vertical="top"/>
    </xf>
    <xf numFmtId="0" fontId="33" fillId="7" borderId="1" xfId="1" applyFont="1" applyFill="1" applyBorder="1" applyAlignment="1">
      <alignment vertical="top" wrapText="1"/>
    </xf>
    <xf numFmtId="0" fontId="1" fillId="0" borderId="1" xfId="1" applyBorder="1"/>
    <xf numFmtId="164" fontId="4" fillId="8" borderId="1" xfId="1" applyNumberFormat="1" applyFont="1" applyFill="1" applyBorder="1" applyAlignment="1">
      <alignment horizontal="right" vertical="center"/>
    </xf>
    <xf numFmtId="0" fontId="10" fillId="0" borderId="1" xfId="1" applyFont="1" applyFill="1" applyBorder="1" applyAlignment="1">
      <alignment vertical="top" wrapText="1"/>
    </xf>
    <xf numFmtId="164" fontId="6" fillId="9" borderId="1" xfId="1" applyNumberFormat="1" applyFont="1" applyFill="1" applyBorder="1" applyAlignment="1">
      <alignment horizontal="right" vertical="center"/>
    </xf>
    <xf numFmtId="164" fontId="4" fillId="9" borderId="1" xfId="1" applyNumberFormat="1" applyFont="1" applyFill="1" applyBorder="1" applyAlignment="1">
      <alignment horizontal="right" vertical="center"/>
    </xf>
    <xf numFmtId="0" fontId="4" fillId="9" borderId="1" xfId="1" applyFont="1" applyFill="1" applyBorder="1" applyAlignment="1">
      <alignment vertical="top"/>
    </xf>
    <xf numFmtId="0" fontId="30" fillId="0" borderId="1" xfId="1" applyFont="1" applyFill="1" applyBorder="1" applyAlignment="1">
      <alignment horizontal="left" vertical="top" wrapText="1"/>
    </xf>
    <xf numFmtId="0" fontId="31" fillId="0" borderId="1" xfId="1" applyFont="1" applyFill="1" applyBorder="1" applyAlignment="1">
      <alignment vertical="top" wrapText="1"/>
    </xf>
    <xf numFmtId="49" fontId="16" fillId="0" borderId="1" xfId="1" applyNumberFormat="1" applyFont="1" applyFill="1" applyBorder="1" applyAlignment="1">
      <alignment horizontal="center" vertical="center"/>
    </xf>
    <xf numFmtId="0" fontId="15" fillId="0" borderId="0" xfId="1" applyFont="1" applyFill="1"/>
    <xf numFmtId="0" fontId="18" fillId="5" borderId="1" xfId="1" applyFont="1" applyFill="1" applyBorder="1" applyAlignment="1">
      <alignment vertical="top"/>
    </xf>
    <xf numFmtId="0" fontId="16" fillId="5" borderId="1" xfId="1" applyFont="1" applyFill="1" applyBorder="1" applyAlignment="1">
      <alignment vertical="top" wrapText="1"/>
    </xf>
    <xf numFmtId="0" fontId="18" fillId="6" borderId="1" xfId="1" applyFont="1" applyFill="1" applyBorder="1"/>
    <xf numFmtId="0" fontId="16" fillId="6" borderId="1" xfId="1" applyFont="1" applyFill="1" applyBorder="1" applyAlignment="1">
      <alignment horizontal="left" vertical="center" wrapText="1"/>
    </xf>
    <xf numFmtId="0" fontId="4" fillId="0" borderId="1" xfId="1" applyFont="1" applyFill="1" applyBorder="1" applyAlignment="1">
      <alignment horizontal="left" vertical="top" wrapText="1"/>
    </xf>
    <xf numFmtId="0" fontId="7" fillId="8" borderId="1" xfId="1" applyFont="1" applyFill="1" applyBorder="1" applyAlignment="1">
      <alignment vertical="top" wrapText="1"/>
    </xf>
    <xf numFmtId="0" fontId="11" fillId="8" borderId="1" xfId="1" applyFont="1" applyFill="1" applyBorder="1" applyAlignment="1">
      <alignment vertical="center" wrapText="1"/>
    </xf>
    <xf numFmtId="0" fontId="10" fillId="0" borderId="2" xfId="1" applyFont="1" applyFill="1" applyBorder="1" applyAlignment="1">
      <alignment vertical="top"/>
    </xf>
    <xf numFmtId="0" fontId="10" fillId="0" borderId="3" xfId="1" applyFont="1" applyFill="1" applyBorder="1" applyAlignment="1">
      <alignment vertical="top"/>
    </xf>
    <xf numFmtId="49" fontId="4" fillId="0" borderId="1" xfId="1" applyNumberFormat="1" applyFont="1" applyFill="1" applyBorder="1" applyAlignment="1">
      <alignment horizontal="center" vertical="center"/>
    </xf>
    <xf numFmtId="0" fontId="10" fillId="0" borderId="4" xfId="1" applyFont="1" applyFill="1" applyBorder="1" applyAlignment="1">
      <alignment vertical="top" wrapText="1"/>
    </xf>
    <xf numFmtId="0" fontId="1" fillId="0" borderId="8" xfId="1" applyFont="1" applyFill="1" applyBorder="1" applyAlignment="1">
      <alignment vertical="top" wrapText="1"/>
    </xf>
    <xf numFmtId="49" fontId="6" fillId="0" borderId="2" xfId="1" applyNumberFormat="1" applyFont="1" applyFill="1" applyBorder="1" applyAlignment="1">
      <alignment horizontal="center" vertical="center"/>
    </xf>
    <xf numFmtId="0" fontId="29" fillId="0" borderId="0" xfId="1" applyFont="1" applyFill="1"/>
    <xf numFmtId="0" fontId="29" fillId="0" borderId="2" xfId="1" applyFont="1" applyFill="1" applyBorder="1" applyAlignment="1">
      <alignment vertical="top" wrapText="1"/>
    </xf>
    <xf numFmtId="165" fontId="25" fillId="0" borderId="1" xfId="1" applyNumberFormat="1" applyFont="1" applyFill="1" applyBorder="1" applyAlignment="1">
      <alignment horizontal="center" vertical="center"/>
    </xf>
    <xf numFmtId="165" fontId="18" fillId="0" borderId="1" xfId="1" applyNumberFormat="1" applyFont="1" applyFill="1" applyBorder="1" applyAlignment="1">
      <alignment horizontal="center" vertical="center"/>
    </xf>
    <xf numFmtId="0" fontId="18" fillId="0" borderId="4" xfId="1" applyFont="1" applyFill="1" applyBorder="1" applyAlignment="1">
      <alignment vertical="top"/>
    </xf>
    <xf numFmtId="0" fontId="29" fillId="0" borderId="3" xfId="1" applyFont="1" applyFill="1" applyBorder="1" applyAlignment="1">
      <alignment vertical="top" wrapText="1"/>
    </xf>
    <xf numFmtId="165" fontId="16" fillId="0" borderId="1" xfId="1" applyNumberFormat="1" applyFont="1" applyFill="1" applyBorder="1" applyAlignment="1">
      <alignment horizontal="center" vertical="center"/>
    </xf>
    <xf numFmtId="0" fontId="34" fillId="0" borderId="1" xfId="1" applyFont="1" applyFill="1" applyBorder="1" applyAlignment="1">
      <alignment horizontal="left" vertical="top" wrapText="1"/>
    </xf>
    <xf numFmtId="0" fontId="35" fillId="0" borderId="0" xfId="1" applyFont="1" applyAlignment="1" applyProtection="1">
      <alignment horizontal="center"/>
      <protection locked="0"/>
    </xf>
    <xf numFmtId="0" fontId="15" fillId="0" borderId="4" xfId="1" applyFont="1" applyFill="1" applyBorder="1" applyAlignment="1">
      <alignment vertical="center" wrapText="1"/>
    </xf>
    <xf numFmtId="0" fontId="36" fillId="0" borderId="1" xfId="1" applyFont="1" applyFill="1" applyBorder="1" applyAlignment="1">
      <alignment vertical="top" wrapText="1"/>
    </xf>
    <xf numFmtId="165" fontId="16" fillId="8" borderId="1" xfId="1" applyNumberFormat="1" applyFont="1" applyFill="1" applyBorder="1" applyAlignment="1">
      <alignment horizontal="center" vertical="center"/>
    </xf>
    <xf numFmtId="0" fontId="26" fillId="8" borderId="1" xfId="1" applyFont="1" applyFill="1" applyBorder="1" applyAlignment="1">
      <alignment vertical="center" wrapText="1"/>
    </xf>
    <xf numFmtId="4" fontId="10" fillId="0" borderId="1" xfId="1" applyNumberFormat="1" applyFont="1" applyFill="1" applyBorder="1" applyAlignment="1" applyProtection="1">
      <alignment horizontal="right" vertical="center" wrapText="1"/>
      <protection locked="0"/>
    </xf>
    <xf numFmtId="0" fontId="1" fillId="0" borderId="5" xfId="1" applyFont="1" applyFill="1" applyBorder="1" applyAlignment="1">
      <alignment vertical="top"/>
    </xf>
    <xf numFmtId="164" fontId="6" fillId="0" borderId="7" xfId="1" applyNumberFormat="1" applyFont="1" applyFill="1" applyBorder="1" applyAlignment="1">
      <alignment horizontal="right" vertical="center"/>
    </xf>
    <xf numFmtId="164" fontId="6" fillId="0" borderId="2" xfId="1" applyNumberFormat="1" applyFont="1" applyFill="1" applyBorder="1" applyAlignment="1">
      <alignment vertical="center"/>
    </xf>
    <xf numFmtId="0" fontId="12" fillId="0" borderId="2" xfId="1" applyFont="1" applyFill="1" applyBorder="1" applyAlignment="1">
      <alignment vertical="top" wrapText="1"/>
    </xf>
    <xf numFmtId="49" fontId="5" fillId="0" borderId="2" xfId="1" applyNumberFormat="1" applyFont="1" applyFill="1" applyBorder="1" applyAlignment="1">
      <alignment horizontal="center" vertical="center"/>
    </xf>
    <xf numFmtId="0" fontId="1" fillId="8" borderId="1" xfId="1" applyFont="1" applyFill="1" applyBorder="1" applyAlignment="1">
      <alignment vertical="top"/>
    </xf>
    <xf numFmtId="164" fontId="6" fillId="8" borderId="6" xfId="1" applyNumberFormat="1" applyFont="1" applyFill="1" applyBorder="1" applyAlignment="1">
      <alignment vertical="center"/>
    </xf>
    <xf numFmtId="0" fontId="6" fillId="8" borderId="1" xfId="1" applyFont="1" applyFill="1" applyBorder="1" applyAlignment="1">
      <alignment vertical="center" wrapText="1"/>
    </xf>
    <xf numFmtId="49" fontId="5" fillId="8" borderId="2" xfId="1" applyNumberFormat="1" applyFont="1" applyFill="1" applyBorder="1" applyAlignment="1">
      <alignment horizontal="center" vertical="center"/>
    </xf>
    <xf numFmtId="0" fontId="1" fillId="8" borderId="9" xfId="1" applyFont="1" applyFill="1" applyBorder="1" applyAlignment="1">
      <alignment vertical="top"/>
    </xf>
    <xf numFmtId="165" fontId="6" fillId="8" borderId="6" xfId="1" applyNumberFormat="1" applyFont="1" applyFill="1" applyBorder="1" applyAlignment="1">
      <alignment horizontal="center" vertical="center"/>
    </xf>
    <xf numFmtId="49" fontId="5" fillId="8" borderId="1" xfId="1" applyNumberFormat="1" applyFont="1" applyFill="1" applyBorder="1" applyAlignment="1">
      <alignment horizontal="center" vertical="center"/>
    </xf>
    <xf numFmtId="0" fontId="1" fillId="0" borderId="10" xfId="1" applyFont="1" applyFill="1" applyBorder="1" applyAlignment="1">
      <alignment vertical="top"/>
    </xf>
    <xf numFmtId="164" fontId="1" fillId="0" borderId="1" xfId="1" applyNumberFormat="1" applyFont="1" applyFill="1" applyBorder="1" applyAlignment="1">
      <alignment vertical="center"/>
    </xf>
    <xf numFmtId="164" fontId="1" fillId="0" borderId="4" xfId="1" applyNumberFormat="1" applyFont="1" applyFill="1" applyBorder="1" applyAlignment="1">
      <alignment horizontal="right" vertical="center"/>
    </xf>
    <xf numFmtId="164" fontId="4" fillId="0" borderId="4" xfId="1" applyNumberFormat="1" applyFont="1" applyFill="1" applyBorder="1" applyAlignment="1">
      <alignment horizontal="right" vertical="center"/>
    </xf>
    <xf numFmtId="49" fontId="1" fillId="0" borderId="11" xfId="1" applyNumberFormat="1" applyFont="1" applyFill="1" applyBorder="1" applyAlignment="1">
      <alignment vertical="center"/>
    </xf>
    <xf numFmtId="164" fontId="1" fillId="0" borderId="1" xfId="1" applyNumberFormat="1" applyFont="1" applyFill="1" applyBorder="1" applyAlignment="1">
      <alignment horizontal="right" vertical="center"/>
    </xf>
    <xf numFmtId="164" fontId="1" fillId="0" borderId="2" xfId="1" applyNumberFormat="1" applyFont="1" applyFill="1" applyBorder="1" applyAlignment="1">
      <alignment horizontal="right" vertical="center"/>
    </xf>
    <xf numFmtId="164" fontId="5" fillId="0" borderId="8" xfId="1" applyNumberFormat="1" applyFont="1" applyFill="1" applyBorder="1" applyAlignment="1">
      <alignment horizontal="right" vertical="center"/>
    </xf>
    <xf numFmtId="0" fontId="7" fillId="0" borderId="5" xfId="1" applyFont="1" applyFill="1" applyBorder="1" applyAlignment="1">
      <alignment vertical="top"/>
    </xf>
    <xf numFmtId="49" fontId="7" fillId="0" borderId="11" xfId="1" applyNumberFormat="1" applyFont="1" applyFill="1" applyBorder="1" applyAlignment="1">
      <alignment vertical="center"/>
    </xf>
    <xf numFmtId="0" fontId="10" fillId="0" borderId="5" xfId="1" applyFont="1" applyFill="1" applyBorder="1" applyAlignment="1">
      <alignment vertical="top"/>
    </xf>
    <xf numFmtId="164" fontId="10" fillId="0" borderId="1" xfId="1" applyNumberFormat="1" applyFont="1" applyFill="1" applyBorder="1" applyAlignment="1">
      <alignment vertical="center"/>
    </xf>
    <xf numFmtId="164" fontId="5" fillId="0" borderId="8" xfId="1" applyNumberFormat="1" applyFont="1" applyFill="1" applyBorder="1" applyAlignment="1">
      <alignment vertical="center"/>
    </xf>
    <xf numFmtId="49" fontId="10" fillId="0" borderId="1" xfId="1" applyNumberFormat="1" applyFont="1" applyFill="1" applyBorder="1" applyAlignment="1">
      <alignment vertical="center"/>
    </xf>
    <xf numFmtId="0" fontId="7" fillId="0" borderId="4" xfId="1" applyFont="1" applyFill="1" applyBorder="1" applyAlignment="1">
      <alignment vertical="center" wrapText="1"/>
    </xf>
    <xf numFmtId="0" fontId="7" fillId="8" borderId="4" xfId="1" applyFont="1" applyFill="1" applyBorder="1" applyAlignment="1">
      <alignment vertical="center" wrapText="1"/>
    </xf>
    <xf numFmtId="0" fontId="1" fillId="0" borderId="5" xfId="1" applyFont="1" applyFill="1" applyBorder="1" applyAlignment="1">
      <alignment horizontal="left" vertical="top" wrapText="1"/>
    </xf>
    <xf numFmtId="0" fontId="11" fillId="0" borderId="1" xfId="1" applyFont="1" applyFill="1" applyBorder="1" applyAlignment="1">
      <alignment vertical="top" wrapText="1"/>
    </xf>
    <xf numFmtId="0" fontId="4" fillId="7" borderId="1" xfId="1" applyFont="1" applyFill="1" applyBorder="1"/>
    <xf numFmtId="0" fontId="33" fillId="7" borderId="1" xfId="1" applyFont="1" applyFill="1" applyBorder="1" applyAlignment="1">
      <alignment vertical="center" wrapText="1"/>
    </xf>
    <xf numFmtId="0" fontId="7" fillId="0" borderId="1" xfId="1" applyFont="1" applyBorder="1" applyAlignment="1"/>
    <xf numFmtId="0" fontId="4" fillId="0" borderId="1" xfId="1" applyFont="1" applyFill="1" applyBorder="1" applyAlignment="1">
      <alignment horizontal="left" vertical="top" wrapText="1"/>
    </xf>
    <xf numFmtId="0" fontId="4" fillId="8" borderId="1" xfId="1" applyFont="1" applyFill="1" applyBorder="1" applyAlignment="1">
      <alignment horizontal="left" vertical="top" wrapText="1"/>
    </xf>
    <xf numFmtId="164" fontId="14" fillId="8" borderId="1" xfId="1" applyNumberFormat="1" applyFont="1" applyFill="1" applyBorder="1" applyAlignment="1">
      <alignment horizontal="right" vertical="center"/>
    </xf>
    <xf numFmtId="0" fontId="22" fillId="8" borderId="1" xfId="1" applyFont="1" applyFill="1" applyBorder="1" applyAlignment="1">
      <alignment vertical="top" wrapText="1"/>
    </xf>
    <xf numFmtId="0" fontId="4" fillId="0" borderId="1" xfId="1" applyFont="1" applyFill="1" applyBorder="1" applyAlignment="1">
      <alignment horizontal="left"/>
    </xf>
    <xf numFmtId="0" fontId="7" fillId="5" borderId="1" xfId="1" applyFont="1" applyFill="1" applyBorder="1"/>
    <xf numFmtId="164" fontId="6" fillId="5" borderId="1" xfId="1" applyNumberFormat="1" applyFont="1" applyFill="1" applyBorder="1" applyAlignment="1">
      <alignment horizontal="right" vertical="center"/>
    </xf>
    <xf numFmtId="0" fontId="11" fillId="5" borderId="1" xfId="1" applyFont="1" applyFill="1" applyBorder="1" applyAlignment="1">
      <alignment vertical="center" wrapText="1"/>
    </xf>
    <xf numFmtId="49" fontId="14" fillId="3" borderId="1" xfId="1" applyNumberFormat="1" applyFont="1" applyFill="1" applyBorder="1"/>
    <xf numFmtId="49" fontId="14" fillId="3" borderId="1" xfId="1" applyNumberFormat="1" applyFont="1" applyFill="1" applyBorder="1" applyAlignment="1">
      <alignment horizontal="center"/>
    </xf>
    <xf numFmtId="0" fontId="10" fillId="0" borderId="1" xfId="1" applyFont="1" applyFill="1" applyBorder="1" applyAlignment="1" applyProtection="1">
      <alignment vertical="top" wrapText="1"/>
      <protection locked="0"/>
    </xf>
    <xf numFmtId="0" fontId="10" fillId="2" borderId="1" xfId="1" applyFont="1" applyFill="1" applyBorder="1" applyAlignment="1">
      <alignment vertical="top" wrapText="1"/>
    </xf>
    <xf numFmtId="164" fontId="5" fillId="2" borderId="1" xfId="1" applyNumberFormat="1" applyFont="1" applyFill="1" applyBorder="1" applyAlignment="1">
      <alignment horizontal="right" vertical="center"/>
    </xf>
    <xf numFmtId="164" fontId="4" fillId="2" borderId="1" xfId="1" applyNumberFormat="1" applyFont="1" applyFill="1" applyBorder="1" applyAlignment="1">
      <alignment horizontal="right" vertical="center"/>
    </xf>
    <xf numFmtId="164" fontId="6" fillId="2" borderId="1" xfId="1" applyNumberFormat="1" applyFont="1" applyFill="1" applyBorder="1" applyAlignment="1">
      <alignment horizontal="right" vertical="center"/>
    </xf>
    <xf numFmtId="0" fontId="13" fillId="2" borderId="1" xfId="1" applyFont="1" applyFill="1" applyBorder="1" applyAlignment="1">
      <alignment horizontal="left" wrapText="1"/>
    </xf>
    <xf numFmtId="0" fontId="13" fillId="2" borderId="1" xfId="1" applyFont="1" applyFill="1" applyBorder="1" applyAlignment="1">
      <alignment horizontal="left" vertical="top" wrapText="1"/>
    </xf>
    <xf numFmtId="0" fontId="14" fillId="2" borderId="1" xfId="1" applyFont="1" applyFill="1" applyBorder="1"/>
    <xf numFmtId="0" fontId="37" fillId="0" borderId="1" xfId="1" applyFont="1" applyFill="1" applyBorder="1" applyAlignment="1">
      <alignment vertical="center"/>
    </xf>
    <xf numFmtId="0" fontId="4" fillId="2" borderId="1" xfId="1" applyFont="1" applyFill="1" applyBorder="1" applyAlignment="1">
      <alignment horizontal="left" vertical="top" wrapText="1"/>
    </xf>
    <xf numFmtId="0" fontId="38" fillId="8" borderId="1" xfId="1" applyFont="1" applyFill="1" applyBorder="1" applyAlignment="1">
      <alignment vertical="center" wrapText="1"/>
    </xf>
    <xf numFmtId="0" fontId="10" fillId="5" borderId="1" xfId="1" applyFont="1" applyFill="1" applyBorder="1" applyAlignment="1">
      <alignment vertical="top" wrapText="1"/>
    </xf>
    <xf numFmtId="0" fontId="10" fillId="7" borderId="1" xfId="1" applyFont="1" applyFill="1" applyBorder="1" applyAlignment="1">
      <alignment vertical="top" wrapText="1"/>
    </xf>
    <xf numFmtId="49" fontId="14" fillId="0" borderId="1" xfId="1" applyNumberFormat="1" applyFont="1" applyFill="1" applyBorder="1" applyAlignment="1">
      <alignment horizontal="center"/>
    </xf>
    <xf numFmtId="164" fontId="14" fillId="2" borderId="1" xfId="1" applyNumberFormat="1" applyFont="1" applyFill="1" applyBorder="1" applyAlignment="1">
      <alignment horizontal="right" vertical="center"/>
    </xf>
    <xf numFmtId="49" fontId="6" fillId="0" borderId="1" xfId="1" applyNumberFormat="1" applyFont="1" applyFill="1" applyBorder="1" applyAlignment="1">
      <alignment horizontal="center"/>
    </xf>
    <xf numFmtId="0" fontId="7" fillId="0" borderId="1" xfId="1" applyFont="1" applyFill="1" applyBorder="1"/>
    <xf numFmtId="164" fontId="7" fillId="0" borderId="1" xfId="1" applyNumberFormat="1" applyFont="1" applyFill="1" applyBorder="1" applyAlignment="1">
      <alignment horizontal="right" vertical="center"/>
    </xf>
    <xf numFmtId="0" fontId="22" fillId="0" borderId="1" xfId="1" applyFont="1" applyFill="1" applyBorder="1" applyAlignment="1">
      <alignment vertical="center" wrapText="1"/>
    </xf>
    <xf numFmtId="0" fontId="10" fillId="8" borderId="1" xfId="1" applyFont="1" applyFill="1" applyBorder="1" applyAlignment="1">
      <alignment vertical="top" wrapText="1"/>
    </xf>
    <xf numFmtId="0" fontId="39" fillId="5" borderId="1" xfId="1" applyFont="1" applyFill="1" applyBorder="1"/>
    <xf numFmtId="0" fontId="4" fillId="6" borderId="1" xfId="1" applyFont="1" applyFill="1" applyBorder="1" applyAlignment="1"/>
    <xf numFmtId="0" fontId="4" fillId="0" borderId="1" xfId="1" applyFont="1" applyFill="1" applyBorder="1" applyAlignment="1"/>
    <xf numFmtId="0" fontId="4" fillId="7" borderId="1" xfId="1" applyFont="1" applyFill="1" applyBorder="1" applyAlignment="1"/>
    <xf numFmtId="0" fontId="40" fillId="7" borderId="1" xfId="1" applyFont="1" applyFill="1" applyBorder="1" applyAlignment="1">
      <alignment vertical="center"/>
    </xf>
    <xf numFmtId="0" fontId="10" fillId="0" borderId="1" xfId="1" applyFont="1" applyFill="1" applyBorder="1" applyAlignment="1">
      <alignment wrapText="1"/>
    </xf>
    <xf numFmtId="0" fontId="4" fillId="8" borderId="1" xfId="1" applyFont="1" applyFill="1" applyBorder="1" applyAlignment="1"/>
    <xf numFmtId="0" fontId="4" fillId="3" borderId="1" xfId="1" applyFont="1" applyFill="1" applyBorder="1" applyAlignment="1"/>
    <xf numFmtId="164" fontId="4" fillId="3" borderId="1" xfId="1" applyNumberFormat="1" applyFont="1" applyFill="1" applyBorder="1" applyAlignment="1">
      <alignment horizontal="right" vertical="center"/>
    </xf>
    <xf numFmtId="0" fontId="4" fillId="3" borderId="1" xfId="1" applyFont="1" applyFill="1" applyBorder="1"/>
    <xf numFmtId="0" fontId="5" fillId="0" borderId="1" xfId="1" applyFont="1" applyFill="1" applyBorder="1" applyAlignment="1">
      <alignment horizontal="left" vertical="top" wrapText="1"/>
    </xf>
    <xf numFmtId="0" fontId="4" fillId="7" borderId="1" xfId="1" applyFont="1" applyFill="1" applyBorder="1" applyAlignment="1">
      <alignment horizontal="left" vertical="top" wrapText="1"/>
    </xf>
    <xf numFmtId="0" fontId="4" fillId="3" borderId="1" xfId="1" applyFont="1" applyFill="1" applyBorder="1" applyAlignment="1">
      <alignment horizontal="left" vertical="top" wrapText="1"/>
    </xf>
    <xf numFmtId="0" fontId="14" fillId="3" borderId="1" xfId="1" applyFont="1" applyFill="1" applyBorder="1"/>
    <xf numFmtId="164" fontId="10" fillId="3" borderId="1" xfId="1" applyNumberFormat="1" applyFont="1" applyFill="1" applyBorder="1" applyAlignment="1">
      <alignment horizontal="right" vertical="center"/>
    </xf>
    <xf numFmtId="164" fontId="11" fillId="3" borderId="1" xfId="1" applyNumberFormat="1" applyFont="1" applyFill="1" applyBorder="1" applyAlignment="1">
      <alignment horizontal="right" vertical="center"/>
    </xf>
    <xf numFmtId="0" fontId="13" fillId="3" borderId="1" xfId="1" applyFont="1" applyFill="1" applyBorder="1" applyAlignment="1">
      <alignment horizontal="left" vertical="top" wrapText="1"/>
    </xf>
    <xf numFmtId="0" fontId="13" fillId="3" borderId="1" xfId="1" applyFont="1" applyFill="1" applyBorder="1" applyAlignment="1">
      <alignment horizontal="left" wrapText="1"/>
    </xf>
    <xf numFmtId="0" fontId="10" fillId="3" borderId="1" xfId="1" applyFont="1" applyFill="1" applyBorder="1" applyAlignment="1">
      <alignment horizontal="justify"/>
    </xf>
    <xf numFmtId="0" fontId="7" fillId="2" borderId="1" xfId="1" applyFont="1" applyFill="1" applyBorder="1"/>
    <xf numFmtId="0" fontId="38" fillId="2" borderId="1" xfId="1" applyFont="1" applyFill="1" applyBorder="1" applyAlignment="1">
      <alignment wrapText="1"/>
    </xf>
    <xf numFmtId="49" fontId="6" fillId="2" borderId="1" xfId="1" applyNumberFormat="1" applyFont="1" applyFill="1" applyBorder="1" applyAlignment="1">
      <alignment horizontal="center" vertical="center"/>
    </xf>
    <xf numFmtId="0" fontId="39" fillId="0" borderId="1" xfId="1" applyFont="1" applyFill="1" applyBorder="1"/>
    <xf numFmtId="164" fontId="4" fillId="6" borderId="1" xfId="1" applyNumberFormat="1" applyFont="1" applyFill="1" applyBorder="1" applyAlignment="1">
      <alignment horizontal="right" vertical="center"/>
    </xf>
    <xf numFmtId="0" fontId="4" fillId="6" borderId="1" xfId="1" applyFont="1" applyFill="1" applyBorder="1"/>
    <xf numFmtId="49" fontId="14" fillId="6" borderId="1" xfId="1" applyNumberFormat="1" applyFont="1" applyFill="1" applyBorder="1" applyAlignment="1">
      <alignment horizontal="center"/>
    </xf>
    <xf numFmtId="0" fontId="10" fillId="0" borderId="1" xfId="1" applyFont="1" applyFill="1" applyBorder="1" applyAlignment="1"/>
    <xf numFmtId="0" fontId="7" fillId="0" borderId="1" xfId="1" applyFont="1" applyFill="1" applyBorder="1" applyAlignment="1">
      <alignment horizontal="left" vertical="top" wrapText="1"/>
    </xf>
    <xf numFmtId="0" fontId="4" fillId="5" borderId="1" xfId="1" applyFont="1" applyFill="1" applyBorder="1" applyAlignment="1" applyProtection="1">
      <alignment wrapText="1"/>
      <protection locked="0"/>
    </xf>
    <xf numFmtId="164" fontId="6" fillId="5" borderId="1" xfId="1" applyNumberFormat="1" applyFont="1" applyFill="1" applyBorder="1" applyAlignment="1" applyProtection="1">
      <alignment horizontal="right" vertical="center" wrapText="1"/>
      <protection locked="0"/>
    </xf>
    <xf numFmtId="0" fontId="37" fillId="5" borderId="1" xfId="1" applyFont="1" applyFill="1" applyBorder="1" applyAlignment="1" applyProtection="1">
      <alignment vertical="top" wrapText="1"/>
      <protection locked="0"/>
    </xf>
    <xf numFmtId="0" fontId="21" fillId="0" borderId="1" xfId="1" applyFont="1" applyFill="1" applyBorder="1" applyAlignment="1">
      <alignment wrapText="1"/>
    </xf>
    <xf numFmtId="0" fontId="38" fillId="5" borderId="1" xfId="1" applyFont="1" applyFill="1" applyBorder="1" applyAlignment="1">
      <alignment vertical="center" wrapText="1"/>
    </xf>
    <xf numFmtId="0" fontId="7" fillId="0" borderId="1" xfId="1" applyFont="1" applyFill="1" applyBorder="1" applyAlignment="1">
      <alignment vertical="top" wrapText="1"/>
    </xf>
    <xf numFmtId="0" fontId="7" fillId="7" borderId="1" xfId="1" applyFont="1" applyFill="1" applyBorder="1" applyAlignment="1">
      <alignment vertical="top" wrapText="1"/>
    </xf>
    <xf numFmtId="0" fontId="7" fillId="3" borderId="1" xfId="1" applyFont="1" applyFill="1" applyBorder="1" applyAlignment="1">
      <alignment vertical="top" wrapText="1"/>
    </xf>
    <xf numFmtId="164" fontId="14" fillId="3" borderId="1" xfId="1" applyNumberFormat="1" applyFont="1" applyFill="1" applyBorder="1" applyAlignment="1">
      <alignment horizontal="right" vertical="center"/>
    </xf>
    <xf numFmtId="0" fontId="10" fillId="0" borderId="1" xfId="1" applyFont="1" applyFill="1" applyBorder="1" applyAlignment="1">
      <alignment horizontal="left" vertical="center" wrapText="1"/>
    </xf>
    <xf numFmtId="0" fontId="10" fillId="0" borderId="1" xfId="1" applyFont="1" applyFill="1" applyBorder="1" applyAlignment="1">
      <alignment wrapText="1"/>
    </xf>
    <xf numFmtId="0" fontId="12" fillId="8" borderId="1" xfId="1" applyFont="1" applyFill="1" applyBorder="1" applyAlignment="1">
      <alignment wrapText="1"/>
    </xf>
    <xf numFmtId="0" fontId="7" fillId="0" borderId="1" xfId="1" applyFont="1" applyFill="1" applyBorder="1" applyAlignment="1">
      <alignment vertical="top" wrapText="1"/>
    </xf>
    <xf numFmtId="169" fontId="10" fillId="0" borderId="1" xfId="1" applyNumberFormat="1" applyFont="1" applyFill="1" applyBorder="1" applyAlignment="1">
      <alignment horizontal="left" vertical="top" wrapText="1"/>
    </xf>
    <xf numFmtId="49" fontId="4" fillId="8" borderId="1" xfId="1" applyNumberFormat="1" applyFont="1" applyFill="1" applyBorder="1" applyAlignment="1">
      <alignment horizontal="center"/>
    </xf>
    <xf numFmtId="0" fontId="4" fillId="5" borderId="1" xfId="1" applyFont="1" applyFill="1" applyBorder="1" applyAlignment="1" applyProtection="1">
      <alignment horizontal="left" wrapText="1"/>
      <protection locked="0"/>
    </xf>
    <xf numFmtId="0" fontId="37" fillId="5" borderId="1" xfId="1" applyFont="1" applyFill="1" applyBorder="1" applyAlignment="1" applyProtection="1">
      <alignment horizontal="left" vertical="top" wrapText="1"/>
      <protection locked="0"/>
    </xf>
    <xf numFmtId="0" fontId="10" fillId="0" borderId="1" xfId="1" applyFont="1" applyFill="1" applyBorder="1" applyAlignment="1">
      <alignment vertical="top"/>
    </xf>
    <xf numFmtId="0" fontId="30" fillId="0" borderId="2" xfId="1" applyFont="1" applyFill="1" applyBorder="1" applyAlignment="1">
      <alignment vertical="top" wrapText="1"/>
    </xf>
    <xf numFmtId="49" fontId="26" fillId="0" borderId="1" xfId="1" applyNumberFormat="1" applyFont="1" applyFill="1" applyBorder="1" applyAlignment="1">
      <alignment horizontal="center"/>
    </xf>
    <xf numFmtId="0" fontId="30" fillId="0" borderId="3" xfId="1" applyFont="1" applyFill="1" applyBorder="1" applyAlignment="1">
      <alignment vertical="top" wrapText="1"/>
    </xf>
    <xf numFmtId="0" fontId="26" fillId="0" borderId="1" xfId="1" applyFont="1" applyFill="1" applyBorder="1"/>
    <xf numFmtId="0" fontId="30" fillId="0" borderId="4" xfId="1" applyFont="1" applyFill="1" applyBorder="1" applyAlignment="1">
      <alignment vertical="top" wrapText="1"/>
    </xf>
    <xf numFmtId="0" fontId="30" fillId="5" borderId="1" xfId="1" applyFont="1" applyFill="1" applyBorder="1" applyAlignment="1">
      <alignment vertical="top"/>
    </xf>
    <xf numFmtId="164" fontId="16" fillId="5" borderId="1" xfId="1" applyNumberFormat="1" applyFont="1" applyFill="1" applyBorder="1" applyAlignment="1">
      <alignment horizontal="center" vertical="center"/>
    </xf>
    <xf numFmtId="49" fontId="26" fillId="5" borderId="1" xfId="1" applyNumberFormat="1" applyFont="1" applyFill="1" applyBorder="1" applyAlignment="1">
      <alignment horizontal="center" vertical="center"/>
    </xf>
    <xf numFmtId="165" fontId="14" fillId="0" borderId="1" xfId="1" applyNumberFormat="1" applyFont="1" applyFill="1" applyBorder="1" applyAlignment="1">
      <alignment horizontal="center" vertical="top"/>
    </xf>
    <xf numFmtId="0" fontId="30" fillId="8" borderId="1" xfId="1" applyFont="1" applyFill="1" applyBorder="1" applyAlignment="1">
      <alignment horizontal="left" vertical="center" wrapText="1"/>
    </xf>
    <xf numFmtId="164" fontId="16" fillId="8" borderId="1" xfId="1" applyNumberFormat="1" applyFont="1" applyFill="1" applyBorder="1" applyAlignment="1">
      <alignment horizontal="right" vertical="center"/>
    </xf>
    <xf numFmtId="164" fontId="18" fillId="8" borderId="1" xfId="1" applyNumberFormat="1" applyFont="1" applyFill="1" applyBorder="1" applyAlignment="1">
      <alignment horizontal="right" vertical="center"/>
    </xf>
    <xf numFmtId="0" fontId="10" fillId="0" borderId="1" xfId="1" applyFont="1" applyFill="1" applyBorder="1" applyAlignment="1">
      <alignment horizontal="left" vertical="top" wrapText="1"/>
    </xf>
    <xf numFmtId="0" fontId="12" fillId="0" borderId="1" xfId="1" applyFont="1" applyFill="1" applyBorder="1" applyAlignment="1">
      <alignment vertical="center" wrapText="1"/>
    </xf>
    <xf numFmtId="165" fontId="6" fillId="8" borderId="1" xfId="1" applyNumberFormat="1" applyFont="1" applyFill="1" applyBorder="1" applyAlignment="1">
      <alignment horizontal="center" vertical="top"/>
    </xf>
    <xf numFmtId="165" fontId="4" fillId="8" borderId="1" xfId="1" applyNumberFormat="1" applyFont="1" applyFill="1" applyBorder="1" applyAlignment="1">
      <alignment horizontal="center" vertical="top"/>
    </xf>
    <xf numFmtId="165" fontId="10" fillId="0" borderId="1" xfId="1" applyNumberFormat="1" applyFont="1" applyFill="1" applyBorder="1" applyAlignment="1">
      <alignment horizontal="center" vertical="center"/>
    </xf>
    <xf numFmtId="0" fontId="7" fillId="0" borderId="1" xfId="1" applyFont="1" applyFill="1" applyBorder="1" applyAlignment="1">
      <alignment wrapText="1"/>
    </xf>
    <xf numFmtId="49" fontId="14" fillId="5" borderId="1" xfId="1" applyNumberFormat="1" applyFont="1" applyFill="1" applyBorder="1" applyAlignment="1">
      <alignment horizontal="center" vertical="center"/>
    </xf>
    <xf numFmtId="0" fontId="7" fillId="5" borderId="1" xfId="1" applyFont="1" applyFill="1" applyBorder="1" applyAlignment="1">
      <alignment vertical="top" wrapText="1"/>
    </xf>
    <xf numFmtId="0" fontId="6" fillId="5" borderId="1" xfId="1" applyFont="1" applyFill="1" applyBorder="1" applyAlignment="1">
      <alignment horizontal="left" vertical="center"/>
    </xf>
    <xf numFmtId="0" fontId="7" fillId="6" borderId="1" xfId="1" applyFont="1" applyFill="1" applyBorder="1" applyAlignment="1">
      <alignment vertical="top" wrapText="1"/>
    </xf>
    <xf numFmtId="49" fontId="14" fillId="6" borderId="1" xfId="1" applyNumberFormat="1" applyFont="1" applyFill="1" applyBorder="1" applyAlignment="1">
      <alignment horizontal="center" vertical="center"/>
    </xf>
    <xf numFmtId="165" fontId="1" fillId="0" borderId="1" xfId="1" applyNumberFormat="1" applyFont="1" applyFill="1" applyBorder="1" applyAlignment="1">
      <alignment vertical="top"/>
    </xf>
    <xf numFmtId="164" fontId="5" fillId="0" borderId="7" xfId="1" applyNumberFormat="1" applyFont="1" applyFill="1" applyBorder="1" applyAlignment="1">
      <alignment vertical="center"/>
    </xf>
    <xf numFmtId="165" fontId="14" fillId="0" borderId="8" xfId="1" applyNumberFormat="1" applyFont="1" applyFill="1" applyBorder="1" applyAlignment="1">
      <alignment vertical="top"/>
    </xf>
    <xf numFmtId="166" fontId="5" fillId="0" borderId="7" xfId="1" applyNumberFormat="1" applyFont="1" applyFill="1" applyBorder="1" applyAlignment="1">
      <alignment horizontal="center" vertical="center"/>
    </xf>
    <xf numFmtId="165" fontId="5" fillId="0" borderId="4" xfId="1" applyNumberFormat="1" applyFont="1" applyFill="1" applyBorder="1" applyAlignment="1">
      <alignment horizontal="center" vertical="center"/>
    </xf>
    <xf numFmtId="0" fontId="5" fillId="0" borderId="4" xfId="1" applyFont="1" applyFill="1" applyBorder="1" applyAlignment="1">
      <alignment horizontal="left" vertical="top" indent="2"/>
    </xf>
    <xf numFmtId="49" fontId="14" fillId="0" borderId="4" xfId="1" applyNumberFormat="1" applyFont="1" applyFill="1" applyBorder="1" applyAlignment="1">
      <alignment horizontal="center" vertical="center"/>
    </xf>
    <xf numFmtId="0" fontId="8" fillId="0" borderId="0" xfId="1" applyFont="1" applyFill="1"/>
    <xf numFmtId="166" fontId="6" fillId="0" borderId="7" xfId="1" applyNumberFormat="1" applyFont="1" applyFill="1" applyBorder="1" applyAlignment="1">
      <alignment horizontal="center" vertical="center"/>
    </xf>
    <xf numFmtId="165" fontId="6" fillId="0" borderId="4" xfId="1" applyNumberFormat="1" applyFont="1" applyFill="1" applyBorder="1" applyAlignment="1">
      <alignment horizontal="center" vertical="center"/>
    </xf>
    <xf numFmtId="0" fontId="6" fillId="0" borderId="4" xfId="1" applyFont="1" applyFill="1" applyBorder="1" applyAlignment="1">
      <alignment horizontal="left" vertical="top" indent="1"/>
    </xf>
    <xf numFmtId="170" fontId="14" fillId="0" borderId="8" xfId="1" applyNumberFormat="1" applyFont="1" applyFill="1" applyBorder="1" applyAlignment="1">
      <alignment vertical="top"/>
    </xf>
    <xf numFmtId="0" fontId="5" fillId="0" borderId="2" xfId="1" applyFont="1" applyFill="1" applyBorder="1" applyAlignment="1">
      <alignment vertical="top"/>
    </xf>
    <xf numFmtId="49" fontId="4" fillId="0" borderId="2" xfId="1" applyNumberFormat="1" applyFont="1" applyFill="1" applyBorder="1" applyAlignment="1">
      <alignment horizontal="center" vertical="center"/>
    </xf>
    <xf numFmtId="171" fontId="6" fillId="4" borderId="7" xfId="1" applyNumberFormat="1" applyFont="1" applyFill="1" applyBorder="1" applyAlignment="1">
      <alignment vertical="top"/>
    </xf>
    <xf numFmtId="166" fontId="6" fillId="4" borderId="7" xfId="1" applyNumberFormat="1" applyFont="1" applyFill="1" applyBorder="1" applyAlignment="1">
      <alignment horizontal="center" vertical="center"/>
    </xf>
    <xf numFmtId="165" fontId="14" fillId="4" borderId="1" xfId="3" applyNumberFormat="1" applyFont="1" applyFill="1" applyBorder="1" applyAlignment="1">
      <alignment horizontal="center" vertical="center"/>
    </xf>
    <xf numFmtId="0" fontId="14" fillId="4" borderId="1" xfId="1" applyFont="1" applyFill="1" applyBorder="1" applyAlignment="1">
      <alignment vertical="center"/>
    </xf>
    <xf numFmtId="49" fontId="14" fillId="4" borderId="1" xfId="1" applyNumberFormat="1" applyFont="1" applyFill="1" applyBorder="1" applyAlignment="1">
      <alignment vertical="center"/>
    </xf>
    <xf numFmtId="0" fontId="4" fillId="0" borderId="8" xfId="1" applyFont="1" applyFill="1" applyBorder="1" applyAlignment="1">
      <alignment vertical="top"/>
    </xf>
    <xf numFmtId="164" fontId="4" fillId="6" borderId="4" xfId="1" applyNumberFormat="1" applyFont="1" applyFill="1" applyBorder="1" applyAlignment="1">
      <alignment vertical="center"/>
    </xf>
    <xf numFmtId="164" fontId="4" fillId="10" borderId="4" xfId="1" applyNumberFormat="1" applyFont="1" applyFill="1" applyBorder="1" applyAlignment="1">
      <alignment vertical="center"/>
    </xf>
    <xf numFmtId="0" fontId="4" fillId="6" borderId="4" xfId="1" applyFont="1" applyFill="1" applyBorder="1" applyAlignment="1">
      <alignment vertical="top"/>
    </xf>
    <xf numFmtId="0" fontId="4" fillId="0" borderId="6" xfId="1" applyFont="1" applyFill="1" applyBorder="1" applyAlignment="1">
      <alignment vertical="top"/>
    </xf>
    <xf numFmtId="164" fontId="4" fillId="6" borderId="1" xfId="1" applyNumberFormat="1" applyFont="1" applyFill="1" applyBorder="1" applyAlignment="1">
      <alignment vertical="center"/>
    </xf>
    <xf numFmtId="164" fontId="4" fillId="10" borderId="1" xfId="1" applyNumberFormat="1" applyFont="1" applyFill="1" applyBorder="1" applyAlignment="1">
      <alignment vertical="center"/>
    </xf>
    <xf numFmtId="0" fontId="4" fillId="6" borderId="1" xfId="1" applyFont="1" applyFill="1" applyBorder="1" applyAlignment="1">
      <alignment vertical="top"/>
    </xf>
    <xf numFmtId="164" fontId="14" fillId="6" borderId="1" xfId="1" applyNumberFormat="1" applyFont="1" applyFill="1" applyBorder="1" applyAlignment="1">
      <alignment vertical="center"/>
    </xf>
    <xf numFmtId="164" fontId="14" fillId="10" borderId="1" xfId="1" applyNumberFormat="1" applyFont="1" applyFill="1" applyBorder="1" applyAlignment="1">
      <alignment vertical="center"/>
    </xf>
    <xf numFmtId="0" fontId="13" fillId="6" borderId="1" xfId="1" applyFont="1" applyFill="1" applyBorder="1" applyAlignment="1">
      <alignment horizontal="left" vertical="top" wrapText="1"/>
    </xf>
    <xf numFmtId="0" fontId="4" fillId="0" borderId="6" xfId="1" applyFont="1" applyFill="1" applyBorder="1" applyAlignment="1">
      <alignment vertical="top" wrapText="1"/>
    </xf>
    <xf numFmtId="0" fontId="14" fillId="6" borderId="1" xfId="1" applyFont="1" applyFill="1" applyBorder="1" applyAlignment="1">
      <alignment vertical="top"/>
    </xf>
    <xf numFmtId="0" fontId="4" fillId="0" borderId="7" xfId="1" applyFont="1" applyFill="1" applyBorder="1" applyAlignment="1">
      <alignment horizontal="center" wrapText="1"/>
    </xf>
    <xf numFmtId="0" fontId="4" fillId="0" borderId="1" xfId="1" applyFont="1" applyFill="1" applyBorder="1" applyAlignment="1">
      <alignment horizontal="centerContinuous" vertical="center"/>
    </xf>
    <xf numFmtId="0" fontId="4" fillId="0" borderId="1" xfId="1" applyFont="1" applyFill="1" applyBorder="1" applyAlignment="1">
      <alignment horizontal="centerContinuous" vertical="top"/>
    </xf>
    <xf numFmtId="49" fontId="4" fillId="0" borderId="1" xfId="1" applyNumberFormat="1" applyFont="1" applyFill="1" applyBorder="1" applyAlignment="1">
      <alignment horizontal="centerContinuous" vertical="center"/>
    </xf>
    <xf numFmtId="0" fontId="41" fillId="0" borderId="0" xfId="1" applyFont="1" applyFill="1"/>
    <xf numFmtId="0" fontId="7" fillId="0" borderId="1" xfId="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164" fontId="4" fillId="0" borderId="12" xfId="1" applyNumberFormat="1" applyFont="1" applyFill="1" applyBorder="1" applyAlignment="1">
      <alignment horizontal="center" vertical="center" wrapText="1"/>
    </xf>
    <xf numFmtId="0" fontId="4" fillId="0" borderId="2" xfId="1" applyFont="1" applyFill="1" applyBorder="1" applyAlignment="1">
      <alignment horizontal="center" vertical="center" wrapText="1"/>
    </xf>
    <xf numFmtId="49" fontId="5" fillId="0" borderId="2"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164" fontId="5" fillId="0" borderId="4" xfId="1" applyNumberFormat="1" applyFont="1" applyFill="1" applyBorder="1" applyAlignment="1">
      <alignment horizontal="center" vertical="center" wrapText="1"/>
    </xf>
    <xf numFmtId="164" fontId="5" fillId="0" borderId="1" xfId="1" applyNumberFormat="1" applyFont="1" applyFill="1" applyBorder="1" applyAlignment="1">
      <alignment horizontal="center" vertical="center"/>
    </xf>
    <xf numFmtId="164" fontId="4" fillId="0" borderId="13" xfId="1" applyNumberFormat="1" applyFont="1" applyFill="1" applyBorder="1" applyAlignment="1">
      <alignment horizontal="center" vertical="center" wrapText="1"/>
    </xf>
    <xf numFmtId="0" fontId="4" fillId="0" borderId="4" xfId="1" applyFont="1" applyFill="1" applyBorder="1" applyAlignment="1">
      <alignment horizontal="center" vertical="center" wrapText="1"/>
    </xf>
    <xf numFmtId="49" fontId="5" fillId="0" borderId="4" xfId="1" applyNumberFormat="1" applyFont="1" applyFill="1" applyBorder="1" applyAlignment="1">
      <alignment horizontal="center" vertical="center" wrapText="1"/>
    </xf>
    <xf numFmtId="4" fontId="14" fillId="0" borderId="0" xfId="1" applyNumberFormat="1" applyFont="1" applyFill="1" applyAlignment="1">
      <alignment horizontal="center"/>
    </xf>
    <xf numFmtId="0" fontId="42" fillId="0" borderId="0" xfId="1" applyFont="1" applyFill="1" applyAlignment="1">
      <alignment horizontal="center"/>
    </xf>
    <xf numFmtId="0" fontId="42" fillId="0" borderId="0" xfId="1" applyFont="1" applyFill="1" applyAlignment="1">
      <alignment horizontal="center" wrapText="1"/>
    </xf>
    <xf numFmtId="0" fontId="4" fillId="0" borderId="0" xfId="1" applyFont="1" applyFill="1" applyAlignment="1">
      <alignment horizontal="right" vertical="top"/>
    </xf>
    <xf numFmtId="165" fontId="4" fillId="0" borderId="0" xfId="1" applyNumberFormat="1" applyFont="1" applyFill="1" applyAlignment="1">
      <alignment horizontal="right" vertical="center"/>
    </xf>
    <xf numFmtId="164" fontId="4" fillId="0" borderId="0" xfId="1" applyNumberFormat="1" applyFont="1" applyFill="1" applyAlignment="1">
      <alignment vertical="center"/>
    </xf>
    <xf numFmtId="164" fontId="4" fillId="0" borderId="0" xfId="1" applyNumberFormat="1" applyFont="1" applyFill="1" applyAlignment="1">
      <alignment vertical="center" wrapText="1"/>
    </xf>
    <xf numFmtId="0" fontId="4" fillId="0" borderId="0" xfId="1" applyFont="1" applyFill="1" applyAlignment="1">
      <alignment vertical="top"/>
    </xf>
    <xf numFmtId="49" fontId="4" fillId="0" borderId="0" xfId="1" applyNumberFormat="1" applyFont="1" applyFill="1" applyAlignment="1">
      <alignment vertical="center"/>
    </xf>
    <xf numFmtId="0" fontId="3" fillId="0" borderId="0" xfId="1" applyFont="1" applyFill="1" applyBorder="1" applyAlignment="1">
      <alignment wrapText="1"/>
    </xf>
    <xf numFmtId="165" fontId="3" fillId="0" borderId="0" xfId="1" applyNumberFormat="1" applyFont="1" applyFill="1" applyBorder="1" applyAlignment="1">
      <alignment horizontal="left"/>
    </xf>
    <xf numFmtId="165" fontId="14" fillId="0" borderId="0" xfId="1" applyNumberFormat="1" applyFont="1" applyFill="1" applyBorder="1" applyAlignment="1">
      <alignment vertical="top"/>
    </xf>
    <xf numFmtId="165" fontId="14" fillId="0" borderId="1" xfId="1" applyNumberFormat="1" applyFont="1" applyFill="1" applyBorder="1" applyAlignment="1">
      <alignment vertical="top"/>
    </xf>
  </cellXfs>
  <cellStyles count="4">
    <cellStyle name="Гиперссылка" xfId="2" builtinId="8"/>
    <cellStyle name="Обычный" xfId="0" builtinId="0"/>
    <cellStyle name="Обычный 2" xfId="1"/>
    <cellStyle name="Финансовый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ynyanova/Desktop/&#1054;&#1083;&#1103;/&#1054;&#1090;&#1095;&#1077;&#1090;%20&#1086;%20&#1093;&#1086;&#1076;&#1077;%20&#1088;&#1077;&#1072;&#1083;&#1080;&#1079;&#1072;&#1094;&#1080;&#1080;%20&#1043;&#1055;/&#1054;&#1090;&#1095;&#1077;&#1090;%20&#1079;&#1072;%201%20&#1082;&#1074;%202016%20&#1075;&#1086;&#1076;&#1072;/&#1054;&#1090;&#1095;&#1077;&#1090;/&#1055;&#1088;&#1080;&#1083;&#1086;&#1078;&#1077;&#1085;&#1080;&#1077;_&#1089;&#1074;&#1086;&#1076;_1&#1082;&#1074;%202016%20&#1054;&#1083;&#1103;%2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кв-л 2016 без МО  (4)"/>
      <sheetName val="1 кв-л 2016 МО   (4)"/>
      <sheetName val="1 кв-л свод 2016"/>
      <sheetName val="2015 без МО  (3)"/>
      <sheetName val="2015 МО   (3)"/>
      <sheetName val="2015 свод (3)"/>
      <sheetName val="9 мес 2015 без МО  (2)"/>
      <sheetName val="9 мес 2015 МО   (2)"/>
      <sheetName val="9 мес 2015 свод (2)"/>
      <sheetName val="1 полугод 2015 без МО "/>
      <sheetName val="1 полугод 2015 МО  "/>
      <sheetName val="1 полугод 2015 свод"/>
      <sheetName val="1 кв-л 2015 без МО "/>
      <sheetName val="1 кв-л 2015 МО "/>
      <sheetName val="1 кв-л 2015 свод "/>
      <sheetName val="год 2014 без МО    "/>
      <sheetName val="год 2014 МО "/>
      <sheetName val="год 2014 свод "/>
      <sheetName val="9 мес 2014 без МО   "/>
      <sheetName val="9 мес 2014 МО  "/>
      <sheetName val="9 мес 2014 свод "/>
      <sheetName val="1 полугод 14 без МО  "/>
      <sheetName val="1 полугод 2014 МО  "/>
      <sheetName val="1 полугод 2014 свод "/>
      <sheetName val="1 квартал 14 без МО "/>
      <sheetName val="1 кв-л 2014 МО "/>
      <sheetName val="1 кв-л 2014 свод  "/>
      <sheetName val="год. 2013"/>
      <sheetName val="9 мес 2013 "/>
      <sheetName val="1 полугод 2013 (2)"/>
      <sheetName val="1 кв-л 2013"/>
    </sheetNames>
    <sheetDataSet>
      <sheetData sheetId="0">
        <row r="9">
          <cell r="C9">
            <v>24923392.352000002</v>
          </cell>
          <cell r="D9">
            <v>21470205.952</v>
          </cell>
          <cell r="E9">
            <v>4239720.2520000003</v>
          </cell>
          <cell r="F9">
            <v>1130214.4680000001</v>
          </cell>
          <cell r="G9">
            <v>785654.7840000001</v>
          </cell>
        </row>
        <row r="10">
          <cell r="C10">
            <v>0</v>
          </cell>
          <cell r="D10">
            <v>0</v>
          </cell>
          <cell r="E10">
            <v>0</v>
          </cell>
          <cell r="F10">
            <v>0</v>
          </cell>
          <cell r="G10">
            <v>0</v>
          </cell>
        </row>
        <row r="11">
          <cell r="C11">
            <v>0</v>
          </cell>
          <cell r="D11">
            <v>0</v>
          </cell>
          <cell r="E11">
            <v>0</v>
          </cell>
          <cell r="F11">
            <v>0</v>
          </cell>
          <cell r="G11">
            <v>0</v>
          </cell>
        </row>
        <row r="12">
          <cell r="C12">
            <v>23377963.530000001</v>
          </cell>
          <cell r="D12">
            <v>19924777.130000003</v>
          </cell>
          <cell r="E12">
            <v>2694291.43</v>
          </cell>
          <cell r="F12">
            <v>637396.13400000008</v>
          </cell>
          <cell r="G12">
            <v>343555.27</v>
          </cell>
        </row>
        <row r="13">
          <cell r="C13">
            <v>23377963.530000001</v>
          </cell>
          <cell r="D13">
            <v>19924777.130000003</v>
          </cell>
          <cell r="E13">
            <v>2694291.43</v>
          </cell>
          <cell r="F13">
            <v>637396.13400000008</v>
          </cell>
          <cell r="G13">
            <v>343555.27</v>
          </cell>
        </row>
        <row r="14">
          <cell r="C14">
            <v>0</v>
          </cell>
          <cell r="D14">
            <v>0</v>
          </cell>
          <cell r="E14">
            <v>0</v>
          </cell>
          <cell r="F14">
            <v>0</v>
          </cell>
          <cell r="G14">
            <v>0</v>
          </cell>
        </row>
        <row r="15">
          <cell r="C15">
            <v>0</v>
          </cell>
          <cell r="D15">
            <v>0</v>
          </cell>
          <cell r="E15">
            <v>0</v>
          </cell>
          <cell r="F15">
            <v>0</v>
          </cell>
          <cell r="G15">
            <v>0</v>
          </cell>
        </row>
        <row r="16">
          <cell r="C16">
            <v>1545428.8219999999</v>
          </cell>
          <cell r="D16">
            <v>1545428.8219999999</v>
          </cell>
          <cell r="E16">
            <v>1545428.8219999999</v>
          </cell>
          <cell r="F16">
            <v>492818.33399999997</v>
          </cell>
          <cell r="G16">
            <v>442099.51400000002</v>
          </cell>
        </row>
        <row r="17">
          <cell r="C17">
            <v>1545428.8219999999</v>
          </cell>
          <cell r="D17">
            <v>1545428.8219999999</v>
          </cell>
          <cell r="E17">
            <v>1545428.8219999999</v>
          </cell>
          <cell r="F17">
            <v>492818.33399999997</v>
          </cell>
          <cell r="G17">
            <v>442099.51400000002</v>
          </cell>
        </row>
        <row r="18">
          <cell r="C18">
            <v>0</v>
          </cell>
          <cell r="D18">
            <v>0</v>
          </cell>
          <cell r="E18">
            <v>0</v>
          </cell>
          <cell r="F18">
            <v>0</v>
          </cell>
          <cell r="G18">
            <v>0</v>
          </cell>
        </row>
        <row r="19">
          <cell r="C19">
            <v>0</v>
          </cell>
          <cell r="D19">
            <v>0</v>
          </cell>
          <cell r="E19">
            <v>0</v>
          </cell>
          <cell r="F19">
            <v>0</v>
          </cell>
          <cell r="G19">
            <v>0</v>
          </cell>
        </row>
      </sheetData>
      <sheetData sheetId="1">
        <row r="8">
          <cell r="C8">
            <v>5575566.0700000003</v>
          </cell>
          <cell r="D8">
            <v>4328820.13</v>
          </cell>
          <cell r="E8">
            <v>1292932.3500000001</v>
          </cell>
          <cell r="F8">
            <v>1253334.25</v>
          </cell>
          <cell r="G8">
            <v>1247073.3</v>
          </cell>
        </row>
        <row r="9">
          <cell r="C9">
            <v>1395511.98</v>
          </cell>
          <cell r="D9">
            <v>1004342.6800000002</v>
          </cell>
          <cell r="E9">
            <v>326828.52999999997</v>
          </cell>
          <cell r="F9">
            <v>270066.69999999995</v>
          </cell>
          <cell r="G9">
            <v>311171.13</v>
          </cell>
        </row>
        <row r="10">
          <cell r="C10">
            <v>142634.4</v>
          </cell>
          <cell r="D10">
            <v>0</v>
          </cell>
          <cell r="E10">
            <v>0</v>
          </cell>
          <cell r="F10">
            <v>0</v>
          </cell>
          <cell r="G10">
            <v>0</v>
          </cell>
        </row>
        <row r="11">
          <cell r="C11">
            <v>24157.85</v>
          </cell>
          <cell r="D11">
            <v>1348.65</v>
          </cell>
          <cell r="E11">
            <v>0</v>
          </cell>
          <cell r="F11">
            <v>0</v>
          </cell>
          <cell r="G11">
            <v>0</v>
          </cell>
        </row>
        <row r="12">
          <cell r="C12">
            <v>22992.35</v>
          </cell>
          <cell r="D12">
            <v>513.15</v>
          </cell>
          <cell r="E12">
            <v>0</v>
          </cell>
          <cell r="F12">
            <v>0</v>
          </cell>
          <cell r="G12">
            <v>0</v>
          </cell>
        </row>
        <row r="13">
          <cell r="C13">
            <v>1165.5</v>
          </cell>
          <cell r="D13">
            <v>835.5</v>
          </cell>
          <cell r="E13">
            <v>0</v>
          </cell>
          <cell r="F13">
            <v>0</v>
          </cell>
          <cell r="G13">
            <v>0</v>
          </cell>
        </row>
        <row r="14">
          <cell r="C14">
            <v>0</v>
          </cell>
          <cell r="D14">
            <v>0</v>
          </cell>
          <cell r="E14">
            <v>0</v>
          </cell>
          <cell r="F14">
            <v>0</v>
          </cell>
          <cell r="G14">
            <v>0</v>
          </cell>
        </row>
        <row r="15">
          <cell r="C15">
            <v>7089554.5999999996</v>
          </cell>
          <cell r="D15">
            <v>5331814.1599999992</v>
          </cell>
          <cell r="E15">
            <v>1619760.8800000001</v>
          </cell>
          <cell r="F15">
            <v>1523400.9500000002</v>
          </cell>
          <cell r="G15">
            <v>1558244.4300000002</v>
          </cell>
        </row>
        <row r="16">
          <cell r="C16">
            <v>5552573.7199999997</v>
          </cell>
          <cell r="D16">
            <v>4328306.9799999995</v>
          </cell>
          <cell r="E16">
            <v>1292932.3500000001</v>
          </cell>
          <cell r="F16">
            <v>1253334.2500000002</v>
          </cell>
          <cell r="G16">
            <v>1247073.3</v>
          </cell>
        </row>
        <row r="17">
          <cell r="C17">
            <v>1394346.4799999997</v>
          </cell>
          <cell r="D17">
            <v>1003507.18</v>
          </cell>
          <cell r="E17">
            <v>326828.53000000003</v>
          </cell>
          <cell r="F17">
            <v>270066.69999999995</v>
          </cell>
          <cell r="G17">
            <v>311171.13</v>
          </cell>
        </row>
        <row r="18">
          <cell r="C18">
            <v>142634.4</v>
          </cell>
          <cell r="D18">
            <v>0</v>
          </cell>
          <cell r="E18">
            <v>0</v>
          </cell>
          <cell r="F18">
            <v>0</v>
          </cell>
          <cell r="G1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463">
          <cell r="C463">
            <v>0</v>
          </cell>
        </row>
      </sheetData>
      <sheetData sheetId="22">
        <row r="528">
          <cell r="C528">
            <v>0</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theme="3"/>
  </sheetPr>
  <dimension ref="A1:N1209"/>
  <sheetViews>
    <sheetView tabSelected="1" view="pageBreakPreview" zoomScale="70" zoomScaleNormal="70" zoomScaleSheetLayoutView="70" workbookViewId="0">
      <pane ySplit="5" topLeftCell="A1196" activePane="bottomLeft" state="frozen"/>
      <selection pane="bottomLeft" activeCell="I19" sqref="I19"/>
    </sheetView>
  </sheetViews>
  <sheetFormatPr defaultRowHeight="17.25" customHeight="1"/>
  <cols>
    <col min="1" max="1" width="7.5703125" style="4" customWidth="1"/>
    <col min="2" max="2" width="53.85546875" style="2" customWidth="1"/>
    <col min="3" max="4" width="17.42578125" style="3" customWidth="1"/>
    <col min="5" max="5" width="17.5703125" style="3" customWidth="1"/>
    <col min="6" max="7" width="18.28515625" style="3" customWidth="1"/>
    <col min="8" max="8" width="12" style="3" customWidth="1"/>
    <col min="9" max="9" width="79.42578125" style="2" customWidth="1"/>
    <col min="10" max="10" width="13.28515625" style="1" customWidth="1"/>
    <col min="11" max="13" width="9.140625" style="1" customWidth="1"/>
    <col min="14" max="16384" width="9.140625" style="1"/>
  </cols>
  <sheetData>
    <row r="1" spans="1:9" s="15" customFormat="1" ht="21" customHeight="1">
      <c r="A1" s="600"/>
      <c r="B1" s="599"/>
      <c r="C1" s="597"/>
      <c r="D1" s="597"/>
      <c r="E1" s="598"/>
      <c r="F1" s="597"/>
      <c r="G1" s="596"/>
      <c r="H1" s="596"/>
      <c r="I1" s="595"/>
    </row>
    <row r="2" spans="1:9" s="578" customFormat="1" ht="37.15" customHeight="1">
      <c r="A2" s="594" t="s">
        <v>340</v>
      </c>
      <c r="B2" s="593"/>
      <c r="C2" s="593"/>
      <c r="D2" s="593"/>
      <c r="E2" s="593"/>
      <c r="F2" s="593"/>
      <c r="G2" s="593"/>
      <c r="H2" s="593"/>
      <c r="I2" s="593"/>
    </row>
    <row r="3" spans="1:9" s="578" customFormat="1" ht="13.15" customHeight="1">
      <c r="A3" s="592"/>
      <c r="B3" s="592"/>
      <c r="C3" s="592"/>
      <c r="D3" s="592"/>
      <c r="E3" s="592"/>
      <c r="F3" s="592"/>
      <c r="G3" s="592"/>
      <c r="H3" s="592"/>
      <c r="I3" s="592"/>
    </row>
    <row r="4" spans="1:9" s="578" customFormat="1" ht="17.25" customHeight="1">
      <c r="A4" s="591" t="s">
        <v>339</v>
      </c>
      <c r="B4" s="590" t="s">
        <v>338</v>
      </c>
      <c r="C4" s="589" t="s">
        <v>337</v>
      </c>
      <c r="D4" s="582" t="s">
        <v>336</v>
      </c>
      <c r="E4" s="588" t="s">
        <v>335</v>
      </c>
      <c r="F4" s="588"/>
      <c r="G4" s="588"/>
      <c r="H4" s="587" t="s">
        <v>334</v>
      </c>
      <c r="I4" s="586" t="s">
        <v>333</v>
      </c>
    </row>
    <row r="5" spans="1:9" s="578" customFormat="1" ht="52.15" customHeight="1">
      <c r="A5" s="585"/>
      <c r="B5" s="584"/>
      <c r="C5" s="583"/>
      <c r="D5" s="582"/>
      <c r="E5" s="581" t="s">
        <v>332</v>
      </c>
      <c r="F5" s="581" t="s">
        <v>331</v>
      </c>
      <c r="G5" s="581" t="s">
        <v>330</v>
      </c>
      <c r="H5" s="580"/>
      <c r="I5" s="579"/>
    </row>
    <row r="6" spans="1:9" s="15" customFormat="1" ht="18" customHeight="1">
      <c r="A6" s="577">
        <v>1</v>
      </c>
      <c r="B6" s="576">
        <v>2</v>
      </c>
      <c r="C6" s="575">
        <v>3</v>
      </c>
      <c r="D6" s="575">
        <v>4</v>
      </c>
      <c r="E6" s="575">
        <v>5</v>
      </c>
      <c r="F6" s="575">
        <v>6</v>
      </c>
      <c r="G6" s="575">
        <v>7</v>
      </c>
      <c r="H6" s="575">
        <v>8</v>
      </c>
      <c r="I6" s="574">
        <v>9</v>
      </c>
    </row>
    <row r="7" spans="1:9" s="15" customFormat="1" ht="17.25" hidden="1" customHeight="1">
      <c r="A7" s="98"/>
      <c r="B7" s="573" t="s">
        <v>275</v>
      </c>
      <c r="C7" s="566"/>
      <c r="D7" s="566"/>
      <c r="E7" s="567"/>
      <c r="F7" s="566"/>
      <c r="G7" s="566"/>
      <c r="H7" s="566"/>
      <c r="I7" s="572"/>
    </row>
    <row r="8" spans="1:9" s="15" customFormat="1" ht="18" hidden="1" customHeight="1">
      <c r="A8" s="392"/>
      <c r="B8" s="571" t="s">
        <v>274</v>
      </c>
      <c r="C8" s="569">
        <f>SUM(C9:C11)</f>
        <v>0</v>
      </c>
      <c r="D8" s="569"/>
      <c r="E8" s="570">
        <f>SUM(E9:E11)</f>
        <v>0</v>
      </c>
      <c r="F8" s="569">
        <f>SUM(F9:F11)</f>
        <v>0</v>
      </c>
      <c r="G8" s="569">
        <f>SUM(G9:G11)</f>
        <v>0</v>
      </c>
      <c r="H8" s="569"/>
      <c r="I8" s="565"/>
    </row>
    <row r="9" spans="1:9" s="15" customFormat="1" ht="17.25" hidden="1" customHeight="1">
      <c r="A9" s="392"/>
      <c r="B9" s="568" t="s">
        <v>203</v>
      </c>
      <c r="C9" s="566"/>
      <c r="D9" s="566"/>
      <c r="E9" s="567"/>
      <c r="F9" s="566"/>
      <c r="G9" s="566"/>
      <c r="H9" s="566"/>
      <c r="I9" s="565"/>
    </row>
    <row r="10" spans="1:9" s="15" customFormat="1" ht="17.25" hidden="1" customHeight="1">
      <c r="A10" s="392"/>
      <c r="B10" s="568" t="s">
        <v>261</v>
      </c>
      <c r="C10" s="566"/>
      <c r="D10" s="566"/>
      <c r="E10" s="567"/>
      <c r="F10" s="566"/>
      <c r="G10" s="566"/>
      <c r="H10" s="566"/>
      <c r="I10" s="565"/>
    </row>
    <row r="11" spans="1:9" s="15" customFormat="1" ht="15.75" hidden="1" customHeight="1">
      <c r="A11" s="392"/>
      <c r="B11" s="568" t="s">
        <v>201</v>
      </c>
      <c r="C11" s="566"/>
      <c r="D11" s="566"/>
      <c r="E11" s="567"/>
      <c r="F11" s="566"/>
      <c r="G11" s="566"/>
      <c r="H11" s="566"/>
      <c r="I11" s="565"/>
    </row>
    <row r="12" spans="1:9" s="15" customFormat="1" ht="17.25" hidden="1" customHeight="1">
      <c r="A12" s="392"/>
      <c r="B12" s="568"/>
      <c r="C12" s="566"/>
      <c r="D12" s="566"/>
      <c r="E12" s="567"/>
      <c r="F12" s="566"/>
      <c r="G12" s="566"/>
      <c r="H12" s="566"/>
      <c r="I12" s="565"/>
    </row>
    <row r="13" spans="1:9" s="15" customFormat="1" ht="15.75" hidden="1">
      <c r="A13" s="548"/>
      <c r="B13" s="564"/>
      <c r="C13" s="562"/>
      <c r="D13" s="562"/>
      <c r="E13" s="563"/>
      <c r="F13" s="562"/>
      <c r="G13" s="562"/>
      <c r="H13" s="562"/>
      <c r="I13" s="561"/>
    </row>
    <row r="14" spans="1:9" s="15" customFormat="1" ht="15.75">
      <c r="A14" s="560"/>
      <c r="B14" s="559" t="s">
        <v>329</v>
      </c>
      <c r="C14" s="558">
        <f>C18+C22</f>
        <v>32037104.802000001</v>
      </c>
      <c r="D14" s="558">
        <f>D18+D22</f>
        <v>26803368.762000002</v>
      </c>
      <c r="E14" s="558">
        <f>E18+E22</f>
        <v>5859481.1320000002</v>
      </c>
      <c r="F14" s="558">
        <f>F18+F22</f>
        <v>2653615.4180000005</v>
      </c>
      <c r="G14" s="558">
        <f>G18+G22</f>
        <v>2343899.2140000002</v>
      </c>
      <c r="H14" s="557">
        <f>G14/C14%</f>
        <v>7.3162017244881508</v>
      </c>
      <c r="I14" s="556"/>
    </row>
    <row r="15" spans="1:9" s="15" customFormat="1" ht="15.75">
      <c r="A15" s="392"/>
      <c r="B15" s="248" t="s">
        <v>3</v>
      </c>
      <c r="C15" s="546">
        <f>'[1]1 кв-л 2016 без МО  (4)'!C9+'[1]1 кв-л 2016 МО   (4)'!C8</f>
        <v>30498958.422000002</v>
      </c>
      <c r="D15" s="546">
        <f>'[1]1 кв-л 2016 без МО  (4)'!D9+'[1]1 кв-л 2016 МО   (4)'!D8</f>
        <v>25799026.081999999</v>
      </c>
      <c r="E15" s="546">
        <f>'[1]1 кв-л 2016 без МО  (4)'!E9+'[1]1 кв-л 2016 МО   (4)'!E8</f>
        <v>5532652.602</v>
      </c>
      <c r="F15" s="546">
        <f>'[1]1 кв-л 2016 без МО  (4)'!F9+'[1]1 кв-л 2016 МО   (4)'!F8</f>
        <v>2383548.7180000003</v>
      </c>
      <c r="G15" s="546">
        <f>'[1]1 кв-л 2016 без МО  (4)'!G9+'[1]1 кв-л 2016 МО   (4)'!G8</f>
        <v>2032728.0840000003</v>
      </c>
      <c r="H15" s="545">
        <f>G15/C15%</f>
        <v>6.6649098499498916</v>
      </c>
      <c r="I15" s="553"/>
    </row>
    <row r="16" spans="1:9" s="15" customFormat="1" ht="15.75">
      <c r="A16" s="555"/>
      <c r="B16" s="554" t="s">
        <v>2</v>
      </c>
      <c r="C16" s="546">
        <f>'[1]1 кв-л 2016 без МО  (4)'!C10+'[1]1 кв-л 2016 МО   (4)'!C9</f>
        <v>1395511.98</v>
      </c>
      <c r="D16" s="546">
        <f>'[1]1 кв-л 2016 без МО  (4)'!D10+'[1]1 кв-л 2016 МО   (4)'!D9</f>
        <v>1004342.6800000002</v>
      </c>
      <c r="E16" s="546">
        <f>'[1]1 кв-л 2016 без МО  (4)'!E10+'[1]1 кв-л 2016 МО   (4)'!E9</f>
        <v>326828.52999999997</v>
      </c>
      <c r="F16" s="546">
        <f>'[1]1 кв-л 2016 без МО  (4)'!F10+'[1]1 кв-л 2016 МО   (4)'!F9</f>
        <v>270066.69999999995</v>
      </c>
      <c r="G16" s="546">
        <f>'[1]1 кв-л 2016 без МО  (4)'!G10+'[1]1 кв-л 2016 МО   (4)'!G9</f>
        <v>311171.13</v>
      </c>
      <c r="H16" s="545">
        <f>G16/C16%</f>
        <v>22.297990591238062</v>
      </c>
      <c r="I16" s="553"/>
    </row>
    <row r="17" spans="1:11" s="15" customFormat="1" ht="15.75">
      <c r="A17" s="392"/>
      <c r="B17" s="248" t="s">
        <v>1</v>
      </c>
      <c r="C17" s="546">
        <f>'[1]1 кв-л 2016 без МО  (4)'!C11+'[1]1 кв-л 2016 МО   (4)'!C10</f>
        <v>142634.4</v>
      </c>
      <c r="D17" s="546">
        <f>'[1]1 кв-л 2016 без МО  (4)'!D11+'[1]1 кв-л 2016 МО   (4)'!D10</f>
        <v>0</v>
      </c>
      <c r="E17" s="546">
        <f>'[1]1 кв-л 2016 без МО  (4)'!E11+'[1]1 кв-л 2016 МО   (4)'!E10</f>
        <v>0</v>
      </c>
      <c r="F17" s="546">
        <f>'[1]1 кв-л 2016 без МО  (4)'!F11+'[1]1 кв-л 2016 МО   (4)'!F10</f>
        <v>0</v>
      </c>
      <c r="G17" s="546">
        <f>'[1]1 кв-л 2016 без МО  (4)'!G11+'[1]1 кв-л 2016 МО   (4)'!G10</f>
        <v>0</v>
      </c>
      <c r="H17" s="545" t="s">
        <v>0</v>
      </c>
      <c r="I17" s="604"/>
      <c r="J17" s="603"/>
      <c r="K17" s="603"/>
    </row>
    <row r="18" spans="1:11" s="549" customFormat="1" ht="15.75">
      <c r="A18" s="548"/>
      <c r="B18" s="552" t="s">
        <v>4</v>
      </c>
      <c r="C18" s="551">
        <f>'[1]1 кв-л 2016 без МО  (4)'!C12+'[1]1 кв-л 2016 МО   (4)'!C11</f>
        <v>23402121.380000003</v>
      </c>
      <c r="D18" s="551">
        <f>'[1]1 кв-л 2016 без МО  (4)'!D12+'[1]1 кв-л 2016 МО   (4)'!D11</f>
        <v>19926125.780000001</v>
      </c>
      <c r="E18" s="551">
        <f>'[1]1 кв-л 2016 без МО  (4)'!E12+'[1]1 кв-л 2016 МО   (4)'!E11</f>
        <v>2694291.43</v>
      </c>
      <c r="F18" s="551">
        <f>'[1]1 кв-л 2016 без МО  (4)'!F12+'[1]1 кв-л 2016 МО   (4)'!F11</f>
        <v>637396.13400000008</v>
      </c>
      <c r="G18" s="551">
        <f>'[1]1 кв-л 2016 без МО  (4)'!G12+'[1]1 кв-л 2016 МО   (4)'!G11</f>
        <v>343555.27</v>
      </c>
      <c r="H18" s="550">
        <f>G18/C18%</f>
        <v>1.4680518249666474</v>
      </c>
      <c r="I18" s="544"/>
    </row>
    <row r="19" spans="1:11" s="15" customFormat="1" ht="15.75">
      <c r="A19" s="548"/>
      <c r="B19" s="547" t="s">
        <v>3</v>
      </c>
      <c r="C19" s="546">
        <f>'[1]1 кв-л 2016 без МО  (4)'!C13+'[1]1 кв-л 2016 МО   (4)'!C12</f>
        <v>23400955.880000003</v>
      </c>
      <c r="D19" s="546">
        <f>'[1]1 кв-л 2016 без МО  (4)'!D13+'[1]1 кв-л 2016 МО   (4)'!D12</f>
        <v>19925290.280000001</v>
      </c>
      <c r="E19" s="546">
        <f>'[1]1 кв-л 2016 без МО  (4)'!E13+'[1]1 кв-л 2016 МО   (4)'!E12</f>
        <v>2694291.43</v>
      </c>
      <c r="F19" s="546">
        <f>'[1]1 кв-л 2016 без МО  (4)'!F13+'[1]1 кв-л 2016 МО   (4)'!F12</f>
        <v>637396.13400000008</v>
      </c>
      <c r="G19" s="546">
        <f>'[1]1 кв-л 2016 без МО  (4)'!G13+'[1]1 кв-л 2016 МО   (4)'!G12</f>
        <v>343555.27</v>
      </c>
      <c r="H19" s="545">
        <f>G19/C19%</f>
        <v>1.4681249422534273</v>
      </c>
      <c r="I19" s="544"/>
    </row>
    <row r="20" spans="1:11" s="15" customFormat="1" ht="15.75">
      <c r="A20" s="548"/>
      <c r="B20" s="547" t="s">
        <v>2</v>
      </c>
      <c r="C20" s="546">
        <f>'[1]1 кв-л 2016 без МО  (4)'!C14+'[1]1 кв-л 2016 МО   (4)'!C13</f>
        <v>1165.5</v>
      </c>
      <c r="D20" s="546">
        <f>'[1]1 кв-л 2016 без МО  (4)'!D14+'[1]1 кв-л 2016 МО   (4)'!D13</f>
        <v>835.5</v>
      </c>
      <c r="E20" s="546">
        <f>'[1]1 кв-л 2016 без МО  (4)'!E14+'[1]1 кв-л 2016 МО   (4)'!E13</f>
        <v>0</v>
      </c>
      <c r="F20" s="546">
        <f>'[1]1 кв-л 2016 без МО  (4)'!F14+'[1]1 кв-л 2016 МО   (4)'!F13</f>
        <v>0</v>
      </c>
      <c r="G20" s="546">
        <f>'[1]1 кв-л 2016 без МО  (4)'!G14+'[1]1 кв-л 2016 МО   (4)'!G13</f>
        <v>0</v>
      </c>
      <c r="H20" s="545" t="s">
        <v>0</v>
      </c>
      <c r="I20" s="544"/>
    </row>
    <row r="21" spans="1:11" s="15" customFormat="1" ht="15.75">
      <c r="A21" s="548"/>
      <c r="B21" s="547" t="s">
        <v>1</v>
      </c>
      <c r="C21" s="546">
        <f>'[1]1 кв-л 2016 без МО  (4)'!C15+'[1]1 кв-л 2016 МО   (4)'!C14</f>
        <v>0</v>
      </c>
      <c r="D21" s="546">
        <f>'[1]1 кв-л 2016 без МО  (4)'!D15+'[1]1 кв-л 2016 МО   (4)'!D14</f>
        <v>0</v>
      </c>
      <c r="E21" s="546">
        <f>'[1]1 кв-л 2016 без МО  (4)'!E15+'[1]1 кв-л 2016 МО   (4)'!E14</f>
        <v>0</v>
      </c>
      <c r="F21" s="546">
        <f>'[1]1 кв-л 2016 без МО  (4)'!F15+'[1]1 кв-л 2016 МО   (4)'!F14</f>
        <v>0</v>
      </c>
      <c r="G21" s="546">
        <f>'[1]1 кв-л 2016 без МО  (4)'!G15+'[1]1 кв-л 2016 МО   (4)'!G14</f>
        <v>0</v>
      </c>
      <c r="H21" s="545" t="s">
        <v>0</v>
      </c>
      <c r="I21" s="544"/>
    </row>
    <row r="22" spans="1:11" s="549" customFormat="1" ht="15.75">
      <c r="A22" s="548"/>
      <c r="B22" s="552" t="s">
        <v>34</v>
      </c>
      <c r="C22" s="551">
        <f>'[1]1 кв-л 2016 без МО  (4)'!C16+'[1]1 кв-л 2016 МО   (4)'!C15</f>
        <v>8634983.4220000003</v>
      </c>
      <c r="D22" s="551">
        <f>'[1]1 кв-л 2016 без МО  (4)'!D16+'[1]1 кв-л 2016 МО   (4)'!D15</f>
        <v>6877242.9819999989</v>
      </c>
      <c r="E22" s="551">
        <f>'[1]1 кв-л 2016 без МО  (4)'!E16+'[1]1 кв-л 2016 МО   (4)'!E15</f>
        <v>3165189.702</v>
      </c>
      <c r="F22" s="551">
        <f>'[1]1 кв-л 2016 без МО  (4)'!F16+'[1]1 кв-л 2016 МО   (4)'!F15</f>
        <v>2016219.2840000002</v>
      </c>
      <c r="G22" s="551">
        <f>'[1]1 кв-л 2016 без МО  (4)'!G16+'[1]1 кв-л 2016 МО   (4)'!G15</f>
        <v>2000343.9440000001</v>
      </c>
      <c r="H22" s="550">
        <f>G22/C22%</f>
        <v>23.165579437055694</v>
      </c>
      <c r="I22" s="544"/>
    </row>
    <row r="23" spans="1:11" s="15" customFormat="1" ht="15.75">
      <c r="A23" s="548"/>
      <c r="B23" s="547" t="s">
        <v>3</v>
      </c>
      <c r="C23" s="546">
        <f>'[1]1 кв-л 2016 без МО  (4)'!C17+'[1]1 кв-л 2016 МО   (4)'!C16</f>
        <v>7098002.5419999994</v>
      </c>
      <c r="D23" s="546">
        <f>'[1]1 кв-л 2016 без МО  (4)'!D17+'[1]1 кв-л 2016 МО   (4)'!D16</f>
        <v>5873735.8019999992</v>
      </c>
      <c r="E23" s="546">
        <f>'[1]1 кв-л 2016 без МО  (4)'!E17+'[1]1 кв-л 2016 МО   (4)'!E16</f>
        <v>2838361.1720000003</v>
      </c>
      <c r="F23" s="546">
        <f>'[1]1 кв-л 2016 без МО  (4)'!F17+'[1]1 кв-л 2016 МО   (4)'!F16</f>
        <v>1746152.5840000003</v>
      </c>
      <c r="G23" s="546">
        <f>'[1]1 кв-л 2016 без МО  (4)'!G17+'[1]1 кв-л 2016 МО   (4)'!G16</f>
        <v>1689172.814</v>
      </c>
      <c r="H23" s="545">
        <f>G23/C23%</f>
        <v>23.797861497018328</v>
      </c>
      <c r="I23" s="544"/>
    </row>
    <row r="24" spans="1:11" s="15" customFormat="1" ht="15.75">
      <c r="A24" s="548"/>
      <c r="B24" s="547" t="s">
        <v>2</v>
      </c>
      <c r="C24" s="546">
        <f>'[1]1 кв-л 2016 без МО  (4)'!C18+'[1]1 кв-л 2016 МО   (4)'!C17</f>
        <v>1394346.4799999997</v>
      </c>
      <c r="D24" s="546">
        <f>'[1]1 кв-л 2016 без МО  (4)'!D18+'[1]1 кв-л 2016 МО   (4)'!D17</f>
        <v>1003507.18</v>
      </c>
      <c r="E24" s="546">
        <f>'[1]1 кв-л 2016 без МО  (4)'!E18+'[1]1 кв-л 2016 МО   (4)'!E17</f>
        <v>326828.53000000003</v>
      </c>
      <c r="F24" s="546">
        <f>'[1]1 кв-л 2016 без МО  (4)'!F18+'[1]1 кв-л 2016 МО   (4)'!F17</f>
        <v>270066.69999999995</v>
      </c>
      <c r="G24" s="546">
        <f>'[1]1 кв-л 2016 без МО  (4)'!G18+'[1]1 кв-л 2016 МО   (4)'!G17</f>
        <v>311171.13</v>
      </c>
      <c r="H24" s="545">
        <f>G24/C24%</f>
        <v>22.316628934294727</v>
      </c>
      <c r="I24" s="544"/>
    </row>
    <row r="25" spans="1:11" s="15" customFormat="1" ht="15.75">
      <c r="A25" s="548"/>
      <c r="B25" s="547" t="s">
        <v>1</v>
      </c>
      <c r="C25" s="546">
        <f>'[1]1 кв-л 2016 без МО  (4)'!C19+'[1]1 кв-л 2016 МО   (4)'!C18</f>
        <v>142634.4</v>
      </c>
      <c r="D25" s="546">
        <f>'[1]1 кв-л 2016 без МО  (4)'!D19+'[1]1 кв-л 2016 МО   (4)'!D18</f>
        <v>0</v>
      </c>
      <c r="E25" s="546">
        <f>'[1]1 кв-л 2016 без МО  (4)'!E19+'[1]1 кв-л 2016 МО   (4)'!E18</f>
        <v>0</v>
      </c>
      <c r="F25" s="546">
        <f>'[1]1 кв-л 2016 без МО  (4)'!F19+'[1]1 кв-л 2016 МО   (4)'!F18</f>
        <v>0</v>
      </c>
      <c r="G25" s="546">
        <f>'[1]1 кв-л 2016 без МО  (4)'!G19+'[1]1 кв-л 2016 МО   (4)'!G18</f>
        <v>0</v>
      </c>
      <c r="H25" s="545">
        <f>G25/C25%</f>
        <v>0</v>
      </c>
      <c r="I25" s="544"/>
    </row>
    <row r="26" spans="1:11" ht="17.25" customHeight="1">
      <c r="A26" s="10"/>
      <c r="B26" s="7"/>
      <c r="C26" s="423"/>
      <c r="D26" s="423"/>
      <c r="E26" s="423"/>
      <c r="F26" s="423"/>
      <c r="G26" s="423"/>
      <c r="H26" s="543"/>
      <c r="I26" s="542"/>
    </row>
    <row r="27" spans="1:11" s="15" customFormat="1" ht="21.75" customHeight="1">
      <c r="A27" s="541" t="s">
        <v>328</v>
      </c>
      <c r="B27" s="110" t="s">
        <v>327</v>
      </c>
      <c r="C27" s="109">
        <f>C32+C46+C107</f>
        <v>9065802.0320000015</v>
      </c>
      <c r="D27" s="109">
        <f>D32+D46+D107</f>
        <v>8744113.6520000007</v>
      </c>
      <c r="E27" s="109">
        <f>E32+E46+E107</f>
        <v>4202581.0520000001</v>
      </c>
      <c r="F27" s="109">
        <f>F32+F46+F107</f>
        <v>1081758.0079999999</v>
      </c>
      <c r="G27" s="109">
        <f>G32+G46+G107</f>
        <v>781405.95400000014</v>
      </c>
      <c r="H27" s="109">
        <f>G27/C27*100</f>
        <v>8.6192699911362904</v>
      </c>
      <c r="I27" s="540"/>
    </row>
    <row r="28" spans="1:11" s="15" customFormat="1" ht="21.75" customHeight="1">
      <c r="A28" s="287"/>
      <c r="B28" s="40" t="s">
        <v>6</v>
      </c>
      <c r="C28" s="63">
        <f>C29+C30+C31</f>
        <v>9065802.0319999997</v>
      </c>
      <c r="D28" s="63">
        <f>D29+D30+D31</f>
        <v>8744113.6520000007</v>
      </c>
      <c r="E28" s="63">
        <f>E29+E30+E31</f>
        <v>4202581.0520000001</v>
      </c>
      <c r="F28" s="63">
        <f>F29+F30+F31</f>
        <v>1081758.0079999999</v>
      </c>
      <c r="G28" s="63">
        <f>G29+G30+G31</f>
        <v>781405.95400000014</v>
      </c>
      <c r="H28" s="63">
        <f>G28/C28*100</f>
        <v>8.6192699911362922</v>
      </c>
      <c r="I28" s="506"/>
    </row>
    <row r="29" spans="1:11" s="15" customFormat="1" ht="21.75" customHeight="1">
      <c r="A29" s="287"/>
      <c r="B29" s="36" t="s">
        <v>3</v>
      </c>
      <c r="C29" s="9">
        <f>C34+C50+C80+C95+C110</f>
        <v>9065802.0319999997</v>
      </c>
      <c r="D29" s="9">
        <f>D34+D50+D80+D95+D110</f>
        <v>8744113.6520000007</v>
      </c>
      <c r="E29" s="9">
        <f>E34+E50+E80+E95+E110</f>
        <v>4202581.0520000001</v>
      </c>
      <c r="F29" s="9">
        <f>F34+F50+F80+F95+F110</f>
        <v>1081758.0079999999</v>
      </c>
      <c r="G29" s="9">
        <f>G34+G50+G80+G95+G110</f>
        <v>781405.95400000014</v>
      </c>
      <c r="H29" s="9">
        <f>G29/C29*100</f>
        <v>8.6192699911362922</v>
      </c>
      <c r="I29" s="506"/>
    </row>
    <row r="30" spans="1:11" s="15" customFormat="1" ht="21.75" customHeight="1">
      <c r="A30" s="287"/>
      <c r="B30" s="36" t="s">
        <v>2</v>
      </c>
      <c r="C30" s="9">
        <f>C35+C51+C81+C96+C111</f>
        <v>0</v>
      </c>
      <c r="D30" s="9">
        <f>D35+D51+D81+D96+D111</f>
        <v>0</v>
      </c>
      <c r="E30" s="9">
        <f>E35+E51+E81+E96+E111</f>
        <v>0</v>
      </c>
      <c r="F30" s="9">
        <f>F35+F51+F81+F96+F111</f>
        <v>0</v>
      </c>
      <c r="G30" s="9">
        <f>G35+G51+G81+G96+G111</f>
        <v>0</v>
      </c>
      <c r="H30" s="9" t="s">
        <v>0</v>
      </c>
      <c r="I30" s="506"/>
    </row>
    <row r="31" spans="1:11" s="15" customFormat="1" ht="21.75" customHeight="1">
      <c r="A31" s="287"/>
      <c r="B31" s="36" t="s">
        <v>1</v>
      </c>
      <c r="C31" s="9">
        <f>C36+C52+C82+C97+C112</f>
        <v>0</v>
      </c>
      <c r="D31" s="9">
        <f>D36+D52+D82+D97+D112</f>
        <v>0</v>
      </c>
      <c r="E31" s="9">
        <f>E36+E52+E82+E97+E112</f>
        <v>0</v>
      </c>
      <c r="F31" s="9">
        <f>F36+F52+F82+F97+F112</f>
        <v>0</v>
      </c>
      <c r="G31" s="9">
        <f>G36+G52+G82+G97+G112</f>
        <v>0</v>
      </c>
      <c r="H31" s="63" t="s">
        <v>0</v>
      </c>
      <c r="I31" s="506"/>
    </row>
    <row r="32" spans="1:11" s="15" customFormat="1" ht="21.75" customHeight="1">
      <c r="A32" s="537" t="s">
        <v>326</v>
      </c>
      <c r="B32" s="539" t="s">
        <v>325</v>
      </c>
      <c r="C32" s="301">
        <f>C34+C35+C36</f>
        <v>321688.38</v>
      </c>
      <c r="D32" s="301">
        <f>D34+D35+D36</f>
        <v>0</v>
      </c>
      <c r="E32" s="301">
        <f>E34+E35+E36</f>
        <v>0</v>
      </c>
      <c r="F32" s="301">
        <f>F34+F35+F36</f>
        <v>0</v>
      </c>
      <c r="G32" s="301">
        <f>G34+G35+G36</f>
        <v>0</v>
      </c>
      <c r="H32" s="301" t="s">
        <v>0</v>
      </c>
      <c r="I32" s="538"/>
    </row>
    <row r="33" spans="1:9" s="15" customFormat="1" ht="36" customHeight="1">
      <c r="A33" s="287"/>
      <c r="B33" s="103" t="s">
        <v>49</v>
      </c>
      <c r="C33" s="200"/>
      <c r="D33" s="200"/>
      <c r="E33" s="200"/>
      <c r="F33" s="200"/>
      <c r="G33" s="200"/>
      <c r="H33" s="203"/>
      <c r="I33" s="514" t="s">
        <v>324</v>
      </c>
    </row>
    <row r="34" spans="1:9" s="15" customFormat="1" ht="20.25" customHeight="1">
      <c r="A34" s="287"/>
      <c r="B34" s="77" t="s">
        <v>3</v>
      </c>
      <c r="C34" s="144">
        <f>C43</f>
        <v>321688.38</v>
      </c>
      <c r="D34" s="144">
        <f>D43</f>
        <v>0</v>
      </c>
      <c r="E34" s="144">
        <f>E43</f>
        <v>0</v>
      </c>
      <c r="F34" s="144">
        <f>F43</f>
        <v>0</v>
      </c>
      <c r="G34" s="144">
        <f>G43</f>
        <v>0</v>
      </c>
      <c r="H34" s="143" t="s">
        <v>0</v>
      </c>
      <c r="I34" s="514"/>
    </row>
    <row r="35" spans="1:9" s="15" customFormat="1" ht="21" customHeight="1">
      <c r="A35" s="287"/>
      <c r="B35" s="77" t="s">
        <v>2</v>
      </c>
      <c r="C35" s="144">
        <f>C40+C44</f>
        <v>0</v>
      </c>
      <c r="D35" s="144">
        <f>D40+D44</f>
        <v>0</v>
      </c>
      <c r="E35" s="144">
        <f>E40+E44</f>
        <v>0</v>
      </c>
      <c r="F35" s="144">
        <f>F40+F44</f>
        <v>0</v>
      </c>
      <c r="G35" s="144">
        <f>G40+G44</f>
        <v>0</v>
      </c>
      <c r="H35" s="143" t="s">
        <v>0</v>
      </c>
      <c r="I35" s="514"/>
    </row>
    <row r="36" spans="1:9" s="15" customFormat="1" ht="17.25" customHeight="1">
      <c r="A36" s="287"/>
      <c r="B36" s="77" t="s">
        <v>1</v>
      </c>
      <c r="C36" s="144">
        <f>C41+C45</f>
        <v>0</v>
      </c>
      <c r="D36" s="144">
        <f>D41+D45</f>
        <v>0</v>
      </c>
      <c r="E36" s="144">
        <f>E41+E45</f>
        <v>0</v>
      </c>
      <c r="F36" s="144">
        <f>F41+F45</f>
        <v>0</v>
      </c>
      <c r="G36" s="144">
        <f>G41+G45</f>
        <v>0</v>
      </c>
      <c r="H36" s="143" t="s">
        <v>0</v>
      </c>
      <c r="I36" s="514"/>
    </row>
    <row r="37" spans="1:9" s="15" customFormat="1" ht="21.75" customHeight="1">
      <c r="A37" s="287"/>
      <c r="B37" s="39" t="s">
        <v>5</v>
      </c>
      <c r="C37" s="144"/>
      <c r="D37" s="144"/>
      <c r="E37" s="144"/>
      <c r="F37" s="144"/>
      <c r="G37" s="144"/>
      <c r="H37" s="199"/>
      <c r="I37" s="514"/>
    </row>
    <row r="38" spans="1:9" s="15" customFormat="1" ht="17.25" customHeight="1">
      <c r="A38" s="287"/>
      <c r="B38" s="39" t="s">
        <v>4</v>
      </c>
      <c r="C38" s="146">
        <f>SUM(C39:C41)</f>
        <v>0</v>
      </c>
      <c r="D38" s="146">
        <f>SUM(D39:D41)</f>
        <v>0</v>
      </c>
      <c r="E38" s="146">
        <f>SUM(E39:E41)</f>
        <v>0</v>
      </c>
      <c r="F38" s="146">
        <f>SUM(F39:F41)</f>
        <v>0</v>
      </c>
      <c r="G38" s="146">
        <f>SUM(G39:G41)</f>
        <v>0</v>
      </c>
      <c r="H38" s="145" t="s">
        <v>0</v>
      </c>
      <c r="I38" s="514"/>
    </row>
    <row r="39" spans="1:9" s="15" customFormat="1" ht="18.75" customHeight="1">
      <c r="A39" s="287"/>
      <c r="B39" s="77" t="s">
        <v>3</v>
      </c>
      <c r="C39" s="144">
        <v>0</v>
      </c>
      <c r="D39" s="144">
        <v>0</v>
      </c>
      <c r="E39" s="144">
        <v>0</v>
      </c>
      <c r="F39" s="144">
        <v>0</v>
      </c>
      <c r="G39" s="144">
        <v>0</v>
      </c>
      <c r="H39" s="143" t="s">
        <v>0</v>
      </c>
      <c r="I39" s="514"/>
    </row>
    <row r="40" spans="1:9" s="15" customFormat="1" ht="17.25" customHeight="1">
      <c r="A40" s="287"/>
      <c r="B40" s="77" t="s">
        <v>2</v>
      </c>
      <c r="C40" s="144">
        <v>0</v>
      </c>
      <c r="D40" s="144">
        <v>0</v>
      </c>
      <c r="E40" s="144">
        <v>0</v>
      </c>
      <c r="F40" s="144">
        <v>0</v>
      </c>
      <c r="G40" s="144">
        <v>0</v>
      </c>
      <c r="H40" s="143" t="s">
        <v>0</v>
      </c>
      <c r="I40" s="514"/>
    </row>
    <row r="41" spans="1:9" s="15" customFormat="1" ht="20.25" customHeight="1">
      <c r="A41" s="287"/>
      <c r="B41" s="77" t="s">
        <v>1</v>
      </c>
      <c r="C41" s="144">
        <v>0</v>
      </c>
      <c r="D41" s="144">
        <v>0</v>
      </c>
      <c r="E41" s="144">
        <v>0</v>
      </c>
      <c r="F41" s="144">
        <v>0</v>
      </c>
      <c r="G41" s="144">
        <v>0</v>
      </c>
      <c r="H41" s="143" t="s">
        <v>0</v>
      </c>
      <c r="I41" s="514"/>
    </row>
    <row r="42" spans="1:9" s="15" customFormat="1" ht="18" customHeight="1">
      <c r="A42" s="287"/>
      <c r="B42" s="39" t="s">
        <v>34</v>
      </c>
      <c r="C42" s="146">
        <f>C43+C44+C45</f>
        <v>321688.38</v>
      </c>
      <c r="D42" s="146">
        <f>D43+D44+D45</f>
        <v>0</v>
      </c>
      <c r="E42" s="146">
        <f>E43+E44+E45</f>
        <v>0</v>
      </c>
      <c r="F42" s="146">
        <f>F43+F44+F45</f>
        <v>0</v>
      </c>
      <c r="G42" s="146">
        <f>G43+G44+G45</f>
        <v>0</v>
      </c>
      <c r="H42" s="145" t="s">
        <v>0</v>
      </c>
      <c r="I42" s="514"/>
    </row>
    <row r="43" spans="1:9" s="15" customFormat="1" ht="18.75" customHeight="1">
      <c r="A43" s="287"/>
      <c r="B43" s="77" t="s">
        <v>3</v>
      </c>
      <c r="C43" s="144">
        <v>321688.38</v>
      </c>
      <c r="D43" s="144">
        <v>0</v>
      </c>
      <c r="E43" s="144">
        <v>0</v>
      </c>
      <c r="F43" s="144">
        <v>0</v>
      </c>
      <c r="G43" s="144">
        <v>0</v>
      </c>
      <c r="H43" s="143" t="s">
        <v>0</v>
      </c>
      <c r="I43" s="514"/>
    </row>
    <row r="44" spans="1:9" s="15" customFormat="1" ht="18.75" customHeight="1">
      <c r="A44" s="287"/>
      <c r="B44" s="77" t="s">
        <v>2</v>
      </c>
      <c r="C44" s="144">
        <v>0</v>
      </c>
      <c r="D44" s="144">
        <v>0</v>
      </c>
      <c r="E44" s="144">
        <v>0</v>
      </c>
      <c r="F44" s="144">
        <v>0</v>
      </c>
      <c r="G44" s="144">
        <v>0</v>
      </c>
      <c r="H44" s="143" t="s">
        <v>0</v>
      </c>
      <c r="I44" s="514"/>
    </row>
    <row r="45" spans="1:9" s="15" customFormat="1" ht="18.75" customHeight="1">
      <c r="A45" s="287"/>
      <c r="B45" s="77" t="s">
        <v>1</v>
      </c>
      <c r="C45" s="144">
        <v>0</v>
      </c>
      <c r="D45" s="144">
        <v>0</v>
      </c>
      <c r="E45" s="144">
        <v>0</v>
      </c>
      <c r="F45" s="144">
        <v>0</v>
      </c>
      <c r="G45" s="144">
        <v>0</v>
      </c>
      <c r="H45" s="143" t="s">
        <v>0</v>
      </c>
      <c r="I45" s="514"/>
    </row>
    <row r="46" spans="1:9" s="15" customFormat="1" ht="33.75" customHeight="1">
      <c r="A46" s="537" t="s">
        <v>323</v>
      </c>
      <c r="B46" s="197" t="s">
        <v>322</v>
      </c>
      <c r="C46" s="93">
        <f>C49+C79+C94</f>
        <v>8744113.6520000007</v>
      </c>
      <c r="D46" s="93">
        <f>D49+D79+D94</f>
        <v>8744113.6520000007</v>
      </c>
      <c r="E46" s="93">
        <f>E49+E79+E94</f>
        <v>4202581.0520000001</v>
      </c>
      <c r="F46" s="93">
        <f>F49+F79+F94</f>
        <v>1081758.0079999999</v>
      </c>
      <c r="G46" s="93">
        <f>G49+G79+G94</f>
        <v>781405.95400000014</v>
      </c>
      <c r="H46" s="93">
        <f>G46/C46*100</f>
        <v>8.9363654808085986</v>
      </c>
      <c r="I46" s="196"/>
    </row>
    <row r="47" spans="1:9" s="15" customFormat="1" ht="19.5" customHeight="1">
      <c r="A47" s="164" t="s">
        <v>321</v>
      </c>
      <c r="B47" s="163" t="s">
        <v>320</v>
      </c>
      <c r="C47" s="171"/>
      <c r="D47" s="171"/>
      <c r="E47" s="171"/>
      <c r="F47" s="171"/>
      <c r="G47" s="171"/>
      <c r="H47" s="171"/>
      <c r="I47" s="170"/>
    </row>
    <row r="48" spans="1:9" s="15" customFormat="1" ht="63">
      <c r="A48" s="287"/>
      <c r="B48" s="504" t="s">
        <v>319</v>
      </c>
      <c r="C48" s="8"/>
      <c r="D48" s="8"/>
      <c r="E48" s="8"/>
      <c r="F48" s="8"/>
      <c r="G48" s="8"/>
      <c r="H48" s="8"/>
      <c r="I48" s="172"/>
    </row>
    <row r="49" spans="1:9" s="15" customFormat="1" ht="15.6" customHeight="1">
      <c r="A49" s="466"/>
      <c r="B49" s="40" t="s">
        <v>6</v>
      </c>
      <c r="C49" s="64">
        <f>C50+C51+C52</f>
        <v>3994294.7520000003</v>
      </c>
      <c r="D49" s="64">
        <f>D50+D51+D52</f>
        <v>3994294.7520000003</v>
      </c>
      <c r="E49" s="64">
        <f>E50+E51+E52</f>
        <v>3994294.7520000003</v>
      </c>
      <c r="F49" s="64">
        <f>F50+F51+F52</f>
        <v>717000.00799999991</v>
      </c>
      <c r="G49" s="64">
        <f>G50+G51+G52</f>
        <v>661902.6540000001</v>
      </c>
      <c r="H49" s="63">
        <f>G49/C49*100</f>
        <v>16.571202054344536</v>
      </c>
      <c r="I49" s="514" t="s">
        <v>318</v>
      </c>
    </row>
    <row r="50" spans="1:9" s="15" customFormat="1" ht="15.75">
      <c r="A50" s="466"/>
      <c r="B50" s="36" t="s">
        <v>3</v>
      </c>
      <c r="C50" s="9">
        <f>C55+C59</f>
        <v>3994294.7520000003</v>
      </c>
      <c r="D50" s="9">
        <f>D55+D59</f>
        <v>3994294.7520000003</v>
      </c>
      <c r="E50" s="9">
        <f>E55+E59</f>
        <v>3994294.7520000003</v>
      </c>
      <c r="F50" s="9">
        <f>F55+F59</f>
        <v>717000.00799999991</v>
      </c>
      <c r="G50" s="9">
        <f>G55+G59</f>
        <v>661902.6540000001</v>
      </c>
      <c r="H50" s="9">
        <f>G50/C50*100</f>
        <v>16.571202054344536</v>
      </c>
      <c r="I50" s="514"/>
    </row>
    <row r="51" spans="1:9" s="15" customFormat="1" ht="17.25" customHeight="1">
      <c r="A51" s="466"/>
      <c r="B51" s="36" t="s">
        <v>2</v>
      </c>
      <c r="C51" s="9">
        <f>C56+C60</f>
        <v>0</v>
      </c>
      <c r="D51" s="9">
        <f>D56+D60</f>
        <v>0</v>
      </c>
      <c r="E51" s="9">
        <f>E56+E60</f>
        <v>0</v>
      </c>
      <c r="F51" s="9">
        <f>F56+F60</f>
        <v>0</v>
      </c>
      <c r="G51" s="9">
        <f>G56+G60</f>
        <v>0</v>
      </c>
      <c r="H51" s="63" t="s">
        <v>0</v>
      </c>
      <c r="I51" s="514"/>
    </row>
    <row r="52" spans="1:9" s="15" customFormat="1" ht="15.75">
      <c r="A52" s="466"/>
      <c r="B52" s="36" t="s">
        <v>1</v>
      </c>
      <c r="C52" s="9">
        <f>C57+C61</f>
        <v>0</v>
      </c>
      <c r="D52" s="9">
        <f>D57+D61</f>
        <v>0</v>
      </c>
      <c r="E52" s="9">
        <f>E57+E61</f>
        <v>0</v>
      </c>
      <c r="F52" s="9">
        <f>F57+F61</f>
        <v>0</v>
      </c>
      <c r="G52" s="9">
        <f>G57+G61</f>
        <v>0</v>
      </c>
      <c r="H52" s="63" t="s">
        <v>0</v>
      </c>
      <c r="I52" s="514"/>
    </row>
    <row r="53" spans="1:9" s="15" customFormat="1" ht="15.75">
      <c r="A53" s="303"/>
      <c r="B53" s="39" t="s">
        <v>5</v>
      </c>
      <c r="C53" s="8"/>
      <c r="D53" s="8"/>
      <c r="E53" s="8"/>
      <c r="F53" s="8"/>
      <c r="G53" s="8"/>
      <c r="H53" s="63"/>
      <c r="I53" s="514"/>
    </row>
    <row r="54" spans="1:9" s="15" customFormat="1" ht="15.75">
      <c r="A54" s="466"/>
      <c r="B54" s="39" t="s">
        <v>4</v>
      </c>
      <c r="C54" s="64">
        <f>C55+C56+C57</f>
        <v>2448865.9300000002</v>
      </c>
      <c r="D54" s="64">
        <f>D55+D56+D57</f>
        <v>2448865.9300000002</v>
      </c>
      <c r="E54" s="64">
        <f>E55+E56+E57</f>
        <v>2448865.9300000002</v>
      </c>
      <c r="F54" s="64">
        <f>F55+F56+F57</f>
        <v>224181.674</v>
      </c>
      <c r="G54" s="64">
        <f>G55+G56+G57</f>
        <v>219803.14</v>
      </c>
      <c r="H54" s="63">
        <f>G54/C54*100</f>
        <v>8.9757114633057924</v>
      </c>
      <c r="I54" s="514"/>
    </row>
    <row r="55" spans="1:9" s="15" customFormat="1" ht="17.25" customHeight="1">
      <c r="A55" s="466"/>
      <c r="B55" s="36" t="s">
        <v>3</v>
      </c>
      <c r="C55" s="9">
        <v>2448865.9300000002</v>
      </c>
      <c r="D55" s="9">
        <v>2448865.9300000002</v>
      </c>
      <c r="E55" s="9">
        <v>2448865.9300000002</v>
      </c>
      <c r="F55" s="9">
        <v>224181.674</v>
      </c>
      <c r="G55" s="9">
        <v>219803.14</v>
      </c>
      <c r="H55" s="9">
        <f>G55/C55*100</f>
        <v>8.9757114633057924</v>
      </c>
      <c r="I55" s="514"/>
    </row>
    <row r="56" spans="1:9" s="15" customFormat="1" ht="17.25" customHeight="1">
      <c r="A56" s="466"/>
      <c r="B56" s="36" t="s">
        <v>2</v>
      </c>
      <c r="C56" s="9">
        <f>C61+C65</f>
        <v>0</v>
      </c>
      <c r="D56" s="9">
        <f>D61+D65</f>
        <v>0</v>
      </c>
      <c r="E56" s="9">
        <f>E61+E65</f>
        <v>0</v>
      </c>
      <c r="F56" s="9">
        <f>F61+F65</f>
        <v>0</v>
      </c>
      <c r="G56" s="9">
        <f>G61+G65</f>
        <v>0</v>
      </c>
      <c r="H56" s="63" t="s">
        <v>0</v>
      </c>
      <c r="I56" s="514"/>
    </row>
    <row r="57" spans="1:9" s="15" customFormat="1" ht="15.75" customHeight="1">
      <c r="A57" s="466"/>
      <c r="B57" s="36" t="s">
        <v>1</v>
      </c>
      <c r="C57" s="9">
        <f>C62+C66</f>
        <v>0</v>
      </c>
      <c r="D57" s="9">
        <f>D62+D66</f>
        <v>0</v>
      </c>
      <c r="E57" s="9">
        <f>E62+E66</f>
        <v>0</v>
      </c>
      <c r="F57" s="9">
        <f>F62+F66</f>
        <v>0</v>
      </c>
      <c r="G57" s="9">
        <f>G62+G66</f>
        <v>0</v>
      </c>
      <c r="H57" s="63" t="s">
        <v>0</v>
      </c>
      <c r="I57" s="514"/>
    </row>
    <row r="58" spans="1:9" s="15" customFormat="1" ht="15.75">
      <c r="A58" s="466"/>
      <c r="B58" s="60" t="s">
        <v>34</v>
      </c>
      <c r="C58" s="64">
        <f>C59+C60+C61</f>
        <v>1545428.8219999999</v>
      </c>
      <c r="D58" s="64">
        <f>D59+D60+D61</f>
        <v>1545428.8219999999</v>
      </c>
      <c r="E58" s="64">
        <f>E59+E60+E61</f>
        <v>1545428.8219999999</v>
      </c>
      <c r="F58" s="64">
        <f>F59+F60+F61</f>
        <v>492818.33399999997</v>
      </c>
      <c r="G58" s="64">
        <f>G59+G60+G61</f>
        <v>442099.51400000002</v>
      </c>
      <c r="H58" s="63">
        <f>G58/C58*100</f>
        <v>28.606915291502183</v>
      </c>
      <c r="I58" s="514"/>
    </row>
    <row r="59" spans="1:9" s="15" customFormat="1" ht="15.75">
      <c r="A59" s="466"/>
      <c r="B59" s="36" t="s">
        <v>3</v>
      </c>
      <c r="C59" s="9">
        <v>1545428.8219999999</v>
      </c>
      <c r="D59" s="9">
        <v>1545428.8219999999</v>
      </c>
      <c r="E59" s="9">
        <v>1545428.8219999999</v>
      </c>
      <c r="F59" s="9">
        <v>492818.33399999997</v>
      </c>
      <c r="G59" s="9">
        <v>442099.51400000002</v>
      </c>
      <c r="H59" s="9">
        <f>G59/C59*100</f>
        <v>28.606915291502183</v>
      </c>
      <c r="I59" s="514"/>
    </row>
    <row r="60" spans="1:9" s="15" customFormat="1" ht="17.25" customHeight="1">
      <c r="A60" s="466"/>
      <c r="B60" s="36" t="s">
        <v>2</v>
      </c>
      <c r="C60" s="9">
        <f>C65+C69</f>
        <v>0</v>
      </c>
      <c r="D60" s="9">
        <f>D65+D69</f>
        <v>0</v>
      </c>
      <c r="E60" s="9">
        <f>E65+E69</f>
        <v>0</v>
      </c>
      <c r="F60" s="9">
        <f>F65+F69</f>
        <v>0</v>
      </c>
      <c r="G60" s="9">
        <f>G65+G69</f>
        <v>0</v>
      </c>
      <c r="H60" s="63" t="s">
        <v>0</v>
      </c>
      <c r="I60" s="514"/>
    </row>
    <row r="61" spans="1:9" s="15" customFormat="1" ht="19.5" customHeight="1">
      <c r="A61" s="466"/>
      <c r="B61" s="36" t="s">
        <v>1</v>
      </c>
      <c r="C61" s="9">
        <f>C66+C70</f>
        <v>0</v>
      </c>
      <c r="D61" s="9">
        <f>D66+D70</f>
        <v>0</v>
      </c>
      <c r="E61" s="9">
        <f>E66+E70</f>
        <v>0</v>
      </c>
      <c r="F61" s="9">
        <f>F66+F70</f>
        <v>0</v>
      </c>
      <c r="G61" s="9">
        <f>G66+G70</f>
        <v>0</v>
      </c>
      <c r="H61" s="63" t="s">
        <v>0</v>
      </c>
      <c r="I61" s="514"/>
    </row>
    <row r="62" spans="1:9" s="15" customFormat="1" ht="39" hidden="1" customHeight="1">
      <c r="A62" s="287" t="s">
        <v>317</v>
      </c>
      <c r="B62" s="504" t="s">
        <v>49</v>
      </c>
      <c r="C62" s="8"/>
      <c r="D62" s="8"/>
      <c r="E62" s="8"/>
      <c r="F62" s="8"/>
      <c r="G62" s="8"/>
      <c r="H62" s="63"/>
      <c r="I62" s="536"/>
    </row>
    <row r="63" spans="1:9" s="15" customFormat="1" ht="21.75" hidden="1" customHeight="1">
      <c r="A63" s="466"/>
      <c r="B63" s="40" t="s">
        <v>6</v>
      </c>
      <c r="C63" s="64">
        <f>C64+C65+C66</f>
        <v>0</v>
      </c>
      <c r="D63" s="64">
        <f>D64+D65+D66</f>
        <v>0</v>
      </c>
      <c r="E63" s="64">
        <f>E64+E65+E66</f>
        <v>0</v>
      </c>
      <c r="F63" s="64">
        <f>F64+F65+F66</f>
        <v>0</v>
      </c>
      <c r="G63" s="64">
        <f>G64+G65+G66</f>
        <v>0</v>
      </c>
      <c r="H63" s="63" t="e">
        <f>G63/C63*100</f>
        <v>#DIV/0!</v>
      </c>
      <c r="I63" s="73" t="s">
        <v>316</v>
      </c>
    </row>
    <row r="64" spans="1:9" s="15" customFormat="1" ht="21.75" hidden="1" customHeight="1">
      <c r="A64" s="466"/>
      <c r="B64" s="36" t="s">
        <v>3</v>
      </c>
      <c r="C64" s="9">
        <f>C69+C73</f>
        <v>0</v>
      </c>
      <c r="D64" s="9">
        <f>D69+D73</f>
        <v>0</v>
      </c>
      <c r="E64" s="9">
        <f>E69+E73</f>
        <v>0</v>
      </c>
      <c r="F64" s="9">
        <f>F69+F73</f>
        <v>0</v>
      </c>
      <c r="G64" s="9">
        <f>G69+G73</f>
        <v>0</v>
      </c>
      <c r="H64" s="9" t="e">
        <f>G64/C64*100</f>
        <v>#DIV/0!</v>
      </c>
      <c r="I64" s="73"/>
    </row>
    <row r="65" spans="1:9" s="15" customFormat="1" ht="21.75" hidden="1" customHeight="1">
      <c r="A65" s="466"/>
      <c r="B65" s="36" t="s">
        <v>2</v>
      </c>
      <c r="C65" s="8">
        <f>C70+C74</f>
        <v>0</v>
      </c>
      <c r="D65" s="8">
        <f>D70+D74</f>
        <v>0</v>
      </c>
      <c r="E65" s="8">
        <f>E70+E74</f>
        <v>0</v>
      </c>
      <c r="F65" s="8">
        <f>F70+F74</f>
        <v>0</v>
      </c>
      <c r="G65" s="8">
        <f>G70+G74</f>
        <v>0</v>
      </c>
      <c r="H65" s="9">
        <v>0</v>
      </c>
      <c r="I65" s="73"/>
    </row>
    <row r="66" spans="1:9" s="15" customFormat="1" ht="21.75" hidden="1" customHeight="1">
      <c r="A66" s="466"/>
      <c r="B66" s="36" t="s">
        <v>1</v>
      </c>
      <c r="C66" s="8">
        <f>C71+C75</f>
        <v>0</v>
      </c>
      <c r="D66" s="8">
        <f>D71+D75</f>
        <v>0</v>
      </c>
      <c r="E66" s="8">
        <f>E71+E75</f>
        <v>0</v>
      </c>
      <c r="F66" s="8">
        <f>F71+F75</f>
        <v>0</v>
      </c>
      <c r="G66" s="8">
        <f>G71+G75</f>
        <v>0</v>
      </c>
      <c r="H66" s="9">
        <v>0</v>
      </c>
      <c r="I66" s="73"/>
    </row>
    <row r="67" spans="1:9" s="15" customFormat="1" ht="21.75" hidden="1" customHeight="1">
      <c r="A67" s="466"/>
      <c r="B67" s="39" t="s">
        <v>5</v>
      </c>
      <c r="C67" s="8"/>
      <c r="D67" s="8"/>
      <c r="E67" s="8"/>
      <c r="F67" s="8"/>
      <c r="G67" s="8"/>
      <c r="H67" s="63"/>
      <c r="I67" s="73"/>
    </row>
    <row r="68" spans="1:9" s="15" customFormat="1" ht="21.75" hidden="1" customHeight="1">
      <c r="A68" s="466"/>
      <c r="B68" s="39" t="s">
        <v>306</v>
      </c>
      <c r="C68" s="64">
        <f>C69+C70+C71</f>
        <v>0</v>
      </c>
      <c r="D68" s="64">
        <f>D69+D70+D71</f>
        <v>0</v>
      </c>
      <c r="E68" s="64">
        <f>E69+E70+E71</f>
        <v>0</v>
      </c>
      <c r="F68" s="64">
        <f>F69+F70+F71</f>
        <v>0</v>
      </c>
      <c r="G68" s="64">
        <f>G69+G70+G71</f>
        <v>0</v>
      </c>
      <c r="H68" s="63" t="e">
        <f>G68/C68*100</f>
        <v>#DIV/0!</v>
      </c>
      <c r="I68" s="73"/>
    </row>
    <row r="69" spans="1:9" s="15" customFormat="1" ht="21.75" hidden="1" customHeight="1">
      <c r="A69" s="466"/>
      <c r="B69" s="36" t="s">
        <v>3</v>
      </c>
      <c r="C69" s="66">
        <v>0</v>
      </c>
      <c r="D69" s="66">
        <v>0</v>
      </c>
      <c r="E69" s="8">
        <v>0</v>
      </c>
      <c r="F69" s="8">
        <v>0</v>
      </c>
      <c r="G69" s="8">
        <v>0</v>
      </c>
      <c r="H69" s="9" t="e">
        <f>G69/C69*100</f>
        <v>#DIV/0!</v>
      </c>
      <c r="I69" s="73"/>
    </row>
    <row r="70" spans="1:9" s="15" customFormat="1" ht="21.75" hidden="1" customHeight="1">
      <c r="A70" s="466"/>
      <c r="B70" s="36" t="s">
        <v>2</v>
      </c>
      <c r="C70" s="535">
        <v>0</v>
      </c>
      <c r="D70" s="535">
        <v>0</v>
      </c>
      <c r="E70" s="8">
        <v>0</v>
      </c>
      <c r="F70" s="8">
        <v>0</v>
      </c>
      <c r="G70" s="8">
        <v>0</v>
      </c>
      <c r="H70" s="9">
        <v>0</v>
      </c>
      <c r="I70" s="73"/>
    </row>
    <row r="71" spans="1:9" s="15" customFormat="1" ht="21.75" hidden="1" customHeight="1">
      <c r="A71" s="466"/>
      <c r="B71" s="36" t="s">
        <v>1</v>
      </c>
      <c r="C71" s="8"/>
      <c r="D71" s="8"/>
      <c r="E71" s="8"/>
      <c r="F71" s="8"/>
      <c r="G71" s="8"/>
      <c r="H71" s="63"/>
      <c r="I71" s="73"/>
    </row>
    <row r="72" spans="1:9" s="15" customFormat="1" ht="21.75" hidden="1" customHeight="1">
      <c r="A72" s="466"/>
      <c r="B72" s="60" t="s">
        <v>34</v>
      </c>
      <c r="C72" s="64">
        <f>C73+C74+C75</f>
        <v>0</v>
      </c>
      <c r="D72" s="64">
        <f>D73+D74+D75</f>
        <v>0</v>
      </c>
      <c r="E72" s="64">
        <f>E73+E74+E75</f>
        <v>0</v>
      </c>
      <c r="F72" s="64">
        <f>F73+F74+F75</f>
        <v>0</v>
      </c>
      <c r="G72" s="64">
        <f>G73+G74+G75</f>
        <v>0</v>
      </c>
      <c r="H72" s="63">
        <v>0</v>
      </c>
      <c r="I72" s="73"/>
    </row>
    <row r="73" spans="1:9" s="15" customFormat="1" ht="21.75" hidden="1" customHeight="1">
      <c r="A73" s="466"/>
      <c r="B73" s="36" t="s">
        <v>3</v>
      </c>
      <c r="C73" s="9"/>
      <c r="D73" s="9"/>
      <c r="E73" s="9"/>
      <c r="F73" s="9"/>
      <c r="G73" s="9"/>
      <c r="H73" s="63"/>
      <c r="I73" s="73"/>
    </row>
    <row r="74" spans="1:9" s="15" customFormat="1" ht="21.75" hidden="1" customHeight="1">
      <c r="A74" s="466"/>
      <c r="B74" s="36" t="s">
        <v>2</v>
      </c>
      <c r="C74" s="8"/>
      <c r="D74" s="8"/>
      <c r="E74" s="8"/>
      <c r="F74" s="8"/>
      <c r="G74" s="8"/>
      <c r="H74" s="63"/>
      <c r="I74" s="73"/>
    </row>
    <row r="75" spans="1:9" s="15" customFormat="1" ht="66.75" hidden="1" customHeight="1">
      <c r="A75" s="466"/>
      <c r="B75" s="77" t="s">
        <v>1</v>
      </c>
      <c r="C75" s="8"/>
      <c r="D75" s="8"/>
      <c r="E75" s="8"/>
      <c r="F75" s="8"/>
      <c r="G75" s="8"/>
      <c r="H75" s="63"/>
      <c r="I75" s="73"/>
    </row>
    <row r="76" spans="1:9" s="15" customFormat="1" ht="31.5">
      <c r="A76" s="164" t="s">
        <v>315</v>
      </c>
      <c r="B76" s="163" t="s">
        <v>314</v>
      </c>
      <c r="C76" s="534"/>
      <c r="D76" s="534"/>
      <c r="E76" s="534"/>
      <c r="F76" s="534"/>
      <c r="G76" s="534"/>
      <c r="H76" s="533"/>
      <c r="I76" s="388"/>
    </row>
    <row r="77" spans="1:9" s="15" customFormat="1" ht="15.75">
      <c r="A77" s="466"/>
      <c r="B77" s="504" t="s">
        <v>313</v>
      </c>
      <c r="C77" s="76"/>
      <c r="D77" s="76"/>
      <c r="E77" s="76"/>
      <c r="F77" s="76"/>
      <c r="G77" s="76"/>
      <c r="H77" s="166"/>
      <c r="I77" s="506"/>
    </row>
    <row r="78" spans="1:9" s="15" customFormat="1" ht="33.75" customHeight="1">
      <c r="A78" s="466"/>
      <c r="B78" s="532" t="s">
        <v>312</v>
      </c>
      <c r="C78" s="76"/>
      <c r="D78" s="76"/>
      <c r="E78" s="76"/>
      <c r="F78" s="76"/>
      <c r="G78" s="76"/>
      <c r="H78" s="166"/>
      <c r="I78" s="531"/>
    </row>
    <row r="79" spans="1:9" s="15" customFormat="1" ht="15.75" customHeight="1">
      <c r="A79" s="466"/>
      <c r="B79" s="40" t="s">
        <v>6</v>
      </c>
      <c r="C79" s="166">
        <f>C80+C81+C82</f>
        <v>4430312.8</v>
      </c>
      <c r="D79" s="166">
        <f>D80+D81+D82</f>
        <v>4430312.8</v>
      </c>
      <c r="E79" s="166">
        <f>E80+E81+E82</f>
        <v>94574.3</v>
      </c>
      <c r="F79" s="166">
        <f>F80+F81+F82</f>
        <v>339829</v>
      </c>
      <c r="G79" s="166">
        <f>G80+G81+G82</f>
        <v>94574.3</v>
      </c>
      <c r="H79" s="63">
        <f>G79/C79*100</f>
        <v>2.1347093144303488</v>
      </c>
      <c r="I79" s="41" t="s">
        <v>311</v>
      </c>
    </row>
    <row r="80" spans="1:9" s="15" customFormat="1" ht="17.25" customHeight="1">
      <c r="A80" s="466"/>
      <c r="B80" s="36" t="s">
        <v>3</v>
      </c>
      <c r="C80" s="76">
        <f>C85+C89</f>
        <v>4430312.8</v>
      </c>
      <c r="D80" s="76">
        <f>D85+D89</f>
        <v>4430312.8</v>
      </c>
      <c r="E80" s="76">
        <f>E85+E89</f>
        <v>94574.3</v>
      </c>
      <c r="F80" s="76">
        <f>F85+F89</f>
        <v>339829</v>
      </c>
      <c r="G80" s="76">
        <f>G85+G89</f>
        <v>94574.3</v>
      </c>
      <c r="H80" s="9">
        <f>G80/C80*100</f>
        <v>2.1347093144303488</v>
      </c>
      <c r="I80" s="37"/>
    </row>
    <row r="81" spans="1:9" s="15" customFormat="1" ht="15" customHeight="1">
      <c r="A81" s="466"/>
      <c r="B81" s="36" t="s">
        <v>2</v>
      </c>
      <c r="C81" s="76">
        <f>C86</f>
        <v>0</v>
      </c>
      <c r="D81" s="76">
        <f>D86</f>
        <v>0</v>
      </c>
      <c r="E81" s="76">
        <f>E86</f>
        <v>0</v>
      </c>
      <c r="F81" s="76">
        <f>F86</f>
        <v>0</v>
      </c>
      <c r="G81" s="76">
        <f>G86</f>
        <v>0</v>
      </c>
      <c r="H81" s="76" t="s">
        <v>0</v>
      </c>
      <c r="I81" s="37"/>
    </row>
    <row r="82" spans="1:9" s="15" customFormat="1" ht="15" customHeight="1">
      <c r="A82" s="466"/>
      <c r="B82" s="36" t="s">
        <v>1</v>
      </c>
      <c r="C82" s="76">
        <f>C87</f>
        <v>0</v>
      </c>
      <c r="D82" s="76">
        <f>D87</f>
        <v>0</v>
      </c>
      <c r="E82" s="76">
        <f>E87</f>
        <v>0</v>
      </c>
      <c r="F82" s="76">
        <f>F87</f>
        <v>0</v>
      </c>
      <c r="G82" s="76">
        <f>G87</f>
        <v>0</v>
      </c>
      <c r="H82" s="76" t="s">
        <v>0</v>
      </c>
      <c r="I82" s="37"/>
    </row>
    <row r="83" spans="1:9" s="15" customFormat="1" ht="15.75">
      <c r="A83" s="466"/>
      <c r="B83" s="39" t="s">
        <v>5</v>
      </c>
      <c r="C83" s="76"/>
      <c r="D83" s="76"/>
      <c r="E83" s="76"/>
      <c r="F83" s="76"/>
      <c r="G83" s="76"/>
      <c r="H83" s="76"/>
      <c r="I83" s="37"/>
    </row>
    <row r="84" spans="1:9" s="15" customFormat="1" ht="15.75">
      <c r="A84" s="466"/>
      <c r="B84" s="39" t="s">
        <v>4</v>
      </c>
      <c r="C84" s="166">
        <f>C85+C86+C87</f>
        <v>4430312.8</v>
      </c>
      <c r="D84" s="166">
        <f>D85+D86+D87</f>
        <v>4430312.8</v>
      </c>
      <c r="E84" s="166">
        <f>E85+E86+E87</f>
        <v>94574.3</v>
      </c>
      <c r="F84" s="166">
        <f>F85+F86+F87</f>
        <v>339829</v>
      </c>
      <c r="G84" s="166">
        <f>G85+G86+G87</f>
        <v>94574.3</v>
      </c>
      <c r="H84" s="63">
        <f>G84/C84*100</f>
        <v>2.1347093144303488</v>
      </c>
      <c r="I84" s="37"/>
    </row>
    <row r="85" spans="1:9" s="15" customFormat="1" ht="15" customHeight="1">
      <c r="A85" s="466"/>
      <c r="B85" s="36" t="s">
        <v>3</v>
      </c>
      <c r="C85" s="76">
        <v>4430312.8</v>
      </c>
      <c r="D85" s="76">
        <v>4430312.8</v>
      </c>
      <c r="E85" s="76">
        <v>94574.3</v>
      </c>
      <c r="F85" s="76">
        <v>339829</v>
      </c>
      <c r="G85" s="76">
        <v>94574.3</v>
      </c>
      <c r="H85" s="9">
        <f>G85/C85*100</f>
        <v>2.1347093144303488</v>
      </c>
      <c r="I85" s="37"/>
    </row>
    <row r="86" spans="1:9" s="15" customFormat="1" ht="15" customHeight="1">
      <c r="A86" s="466"/>
      <c r="B86" s="36" t="s">
        <v>2</v>
      </c>
      <c r="C86" s="76">
        <v>0</v>
      </c>
      <c r="D86" s="76">
        <v>0</v>
      </c>
      <c r="E86" s="76">
        <v>0</v>
      </c>
      <c r="F86" s="76">
        <v>0</v>
      </c>
      <c r="G86" s="76">
        <v>0</v>
      </c>
      <c r="H86" s="76" t="s">
        <v>0</v>
      </c>
      <c r="I86" s="211"/>
    </row>
    <row r="87" spans="1:9" s="15" customFormat="1" ht="151.5" customHeight="1">
      <c r="A87" s="452"/>
      <c r="B87" s="77" t="s">
        <v>1</v>
      </c>
      <c r="C87" s="76">
        <v>0</v>
      </c>
      <c r="D87" s="76">
        <v>0</v>
      </c>
      <c r="E87" s="76">
        <v>0</v>
      </c>
      <c r="F87" s="76">
        <v>0</v>
      </c>
      <c r="G87" s="76">
        <v>0</v>
      </c>
      <c r="H87" s="76" t="s">
        <v>0</v>
      </c>
      <c r="I87" s="210"/>
    </row>
    <row r="88" spans="1:9" s="15" customFormat="1" ht="15" hidden="1" customHeight="1">
      <c r="A88" s="452"/>
      <c r="B88" s="60" t="s">
        <v>34</v>
      </c>
      <c r="C88" s="45"/>
      <c r="D88" s="45"/>
      <c r="E88" s="45"/>
      <c r="F88" s="45"/>
      <c r="G88" s="45"/>
      <c r="H88" s="45"/>
      <c r="I88" s="375"/>
    </row>
    <row r="89" spans="1:9" s="15" customFormat="1" ht="15" hidden="1" customHeight="1">
      <c r="A89" s="452"/>
      <c r="B89" s="36" t="s">
        <v>3</v>
      </c>
      <c r="C89" s="45"/>
      <c r="D89" s="45"/>
      <c r="E89" s="45"/>
      <c r="F89" s="45"/>
      <c r="G89" s="45"/>
      <c r="H89" s="45"/>
      <c r="I89" s="375"/>
    </row>
    <row r="90" spans="1:9" s="15" customFormat="1" ht="15.6" hidden="1" customHeight="1">
      <c r="A90" s="452"/>
      <c r="B90" s="36" t="s">
        <v>2</v>
      </c>
      <c r="C90" s="45"/>
      <c r="D90" s="45"/>
      <c r="E90" s="45"/>
      <c r="F90" s="45"/>
      <c r="G90" s="45"/>
      <c r="H90" s="45"/>
      <c r="I90" s="375"/>
    </row>
    <row r="91" spans="1:9" s="15" customFormat="1" ht="10.5" hidden="1" customHeight="1">
      <c r="A91" s="452"/>
      <c r="B91" s="36" t="s">
        <v>1</v>
      </c>
      <c r="C91" s="45"/>
      <c r="D91" s="45"/>
      <c r="E91" s="45"/>
      <c r="F91" s="45"/>
      <c r="G91" s="45"/>
      <c r="H91" s="47"/>
      <c r="I91" s="531"/>
    </row>
    <row r="92" spans="1:9" s="15" customFormat="1" ht="18.75" customHeight="1">
      <c r="A92" s="164" t="s">
        <v>310</v>
      </c>
      <c r="B92" s="417" t="s">
        <v>309</v>
      </c>
      <c r="C92" s="530"/>
      <c r="D92" s="530"/>
      <c r="E92" s="530"/>
      <c r="F92" s="530"/>
      <c r="G92" s="530"/>
      <c r="H92" s="529"/>
      <c r="I92" s="528"/>
    </row>
    <row r="93" spans="1:9" s="15" customFormat="1" ht="35.25" customHeight="1">
      <c r="A93" s="466"/>
      <c r="B93" s="345" t="s">
        <v>308</v>
      </c>
      <c r="C93" s="8"/>
      <c r="D93" s="8"/>
      <c r="E93" s="8"/>
      <c r="F93" s="8"/>
      <c r="G93" s="8"/>
      <c r="H93" s="64"/>
      <c r="I93" s="41" t="s">
        <v>307</v>
      </c>
    </row>
    <row r="94" spans="1:9" s="15" customFormat="1" ht="15" customHeight="1">
      <c r="A94" s="466"/>
      <c r="B94" s="40" t="s">
        <v>6</v>
      </c>
      <c r="C94" s="64">
        <f>SUM(C95:C97)</f>
        <v>319506.09999999998</v>
      </c>
      <c r="D94" s="64">
        <f>SUM(D95:D97)</f>
        <v>319506.09999999998</v>
      </c>
      <c r="E94" s="64">
        <f>SUM(E95:E97)</f>
        <v>113712</v>
      </c>
      <c r="F94" s="64">
        <f>SUM(F95:F97)</f>
        <v>24929</v>
      </c>
      <c r="G94" s="64">
        <f>SUM(G95:G97)</f>
        <v>24929</v>
      </c>
      <c r="H94" s="63">
        <f>G94/C94*100</f>
        <v>7.8023549472138409</v>
      </c>
      <c r="I94" s="37"/>
    </row>
    <row r="95" spans="1:9" s="15" customFormat="1" ht="15" customHeight="1">
      <c r="A95" s="466"/>
      <c r="B95" s="36" t="s">
        <v>3</v>
      </c>
      <c r="C95" s="8">
        <f>C100+C104</f>
        <v>319506.09999999998</v>
      </c>
      <c r="D95" s="8">
        <f>D100+D104</f>
        <v>319506.09999999998</v>
      </c>
      <c r="E95" s="8">
        <f>E100+E104</f>
        <v>113712</v>
      </c>
      <c r="F95" s="8">
        <f>F100+F104</f>
        <v>24929</v>
      </c>
      <c r="G95" s="8">
        <f>G100+G104</f>
        <v>24929</v>
      </c>
      <c r="H95" s="9">
        <f>G95/C95*100</f>
        <v>7.8023549472138409</v>
      </c>
      <c r="I95" s="37"/>
    </row>
    <row r="96" spans="1:9" s="15" customFormat="1" ht="19.5" customHeight="1">
      <c r="A96" s="466"/>
      <c r="B96" s="36" t="s">
        <v>2</v>
      </c>
      <c r="C96" s="8">
        <f>C101+C105</f>
        <v>0</v>
      </c>
      <c r="D96" s="8">
        <f>D101+D105</f>
        <v>0</v>
      </c>
      <c r="E96" s="8">
        <f>E101+E105</f>
        <v>0</v>
      </c>
      <c r="F96" s="8">
        <f>F101+F105</f>
        <v>0</v>
      </c>
      <c r="G96" s="8">
        <f>G101+G105</f>
        <v>0</v>
      </c>
      <c r="H96" s="8" t="s">
        <v>0</v>
      </c>
      <c r="I96" s="37"/>
    </row>
    <row r="97" spans="1:9" s="15" customFormat="1" ht="15" customHeight="1">
      <c r="A97" s="466"/>
      <c r="B97" s="36" t="s">
        <v>1</v>
      </c>
      <c r="C97" s="8">
        <f>C102+C106</f>
        <v>0</v>
      </c>
      <c r="D97" s="8">
        <f>D102+D106</f>
        <v>0</v>
      </c>
      <c r="E97" s="8">
        <f>E102+E106</f>
        <v>0</v>
      </c>
      <c r="F97" s="8">
        <f>F102+F106</f>
        <v>0</v>
      </c>
      <c r="G97" s="8">
        <f>G102+G106</f>
        <v>0</v>
      </c>
      <c r="H97" s="8" t="s">
        <v>0</v>
      </c>
      <c r="I97" s="37"/>
    </row>
    <row r="98" spans="1:9" s="15" customFormat="1" ht="15" customHeight="1">
      <c r="A98" s="466"/>
      <c r="B98" s="39" t="s">
        <v>5</v>
      </c>
      <c r="C98" s="8"/>
      <c r="D98" s="8"/>
      <c r="E98" s="8"/>
      <c r="F98" s="8"/>
      <c r="G98" s="8"/>
      <c r="H98" s="64"/>
      <c r="I98" s="37"/>
    </row>
    <row r="99" spans="1:9" s="15" customFormat="1" ht="15" customHeight="1">
      <c r="A99" s="466"/>
      <c r="B99" s="39" t="s">
        <v>306</v>
      </c>
      <c r="C99" s="64">
        <f>SUM(C100:C102)</f>
        <v>319506.09999999998</v>
      </c>
      <c r="D99" s="64">
        <f>SUM(D100:D102)</f>
        <v>319506.09999999998</v>
      </c>
      <c r="E99" s="64">
        <f>SUM(E100:E102)</f>
        <v>113712</v>
      </c>
      <c r="F99" s="64">
        <f>SUM(F100:F102)</f>
        <v>24929</v>
      </c>
      <c r="G99" s="64">
        <f>SUM(G100:G102)</f>
        <v>24929</v>
      </c>
      <c r="H99" s="63">
        <f>G99/C99*100</f>
        <v>7.8023549472138409</v>
      </c>
      <c r="I99" s="37"/>
    </row>
    <row r="100" spans="1:9" s="15" customFormat="1" ht="15" customHeight="1">
      <c r="A100" s="466"/>
      <c r="B100" s="36" t="s">
        <v>3</v>
      </c>
      <c r="C100" s="8">
        <v>319506.09999999998</v>
      </c>
      <c r="D100" s="8">
        <v>319506.09999999998</v>
      </c>
      <c r="E100" s="8">
        <v>113712</v>
      </c>
      <c r="F100" s="8">
        <v>24929</v>
      </c>
      <c r="G100" s="8">
        <v>24929</v>
      </c>
      <c r="H100" s="9">
        <f>G100/C100*100</f>
        <v>7.8023549472138409</v>
      </c>
      <c r="I100" s="37"/>
    </row>
    <row r="101" spans="1:9" s="15" customFormat="1" ht="15" customHeight="1">
      <c r="A101" s="466"/>
      <c r="B101" s="36" t="s">
        <v>2</v>
      </c>
      <c r="C101" s="8">
        <v>0</v>
      </c>
      <c r="D101" s="8">
        <v>0</v>
      </c>
      <c r="E101" s="8">
        <v>0</v>
      </c>
      <c r="F101" s="8">
        <v>0</v>
      </c>
      <c r="G101" s="8">
        <v>0</v>
      </c>
      <c r="H101" s="64" t="s">
        <v>0</v>
      </c>
      <c r="I101" s="37"/>
    </row>
    <row r="102" spans="1:9" s="15" customFormat="1" ht="15" customHeight="1">
      <c r="A102" s="466"/>
      <c r="B102" s="77" t="s">
        <v>1</v>
      </c>
      <c r="C102" s="8">
        <v>0</v>
      </c>
      <c r="D102" s="8">
        <v>0</v>
      </c>
      <c r="E102" s="8">
        <v>0</v>
      </c>
      <c r="F102" s="8">
        <v>0</v>
      </c>
      <c r="G102" s="8">
        <v>0</v>
      </c>
      <c r="H102" s="64" t="s">
        <v>0</v>
      </c>
      <c r="I102" s="37"/>
    </row>
    <row r="103" spans="1:9" s="15" customFormat="1" ht="15" customHeight="1">
      <c r="A103" s="466"/>
      <c r="B103" s="60" t="s">
        <v>34</v>
      </c>
      <c r="C103" s="64">
        <f>SUM(C104:C106)</f>
        <v>0</v>
      </c>
      <c r="D103" s="64">
        <f>SUM(D104:D106)</f>
        <v>0</v>
      </c>
      <c r="E103" s="64">
        <f>SUM(E104:E106)</f>
        <v>0</v>
      </c>
      <c r="F103" s="64">
        <f>SUM(F104:F106)</f>
        <v>0</v>
      </c>
      <c r="G103" s="64">
        <f>SUM(G104:G106)</f>
        <v>0</v>
      </c>
      <c r="H103" s="64" t="s">
        <v>0</v>
      </c>
      <c r="I103" s="37"/>
    </row>
    <row r="104" spans="1:9" s="15" customFormat="1" ht="15" customHeight="1">
      <c r="A104" s="466"/>
      <c r="B104" s="36" t="s">
        <v>3</v>
      </c>
      <c r="C104" s="8">
        <v>0</v>
      </c>
      <c r="D104" s="8">
        <v>0</v>
      </c>
      <c r="E104" s="8">
        <v>0</v>
      </c>
      <c r="F104" s="8">
        <v>0</v>
      </c>
      <c r="G104" s="8">
        <v>0</v>
      </c>
      <c r="H104" s="64" t="s">
        <v>0</v>
      </c>
      <c r="I104" s="37"/>
    </row>
    <row r="105" spans="1:9" s="15" customFormat="1" ht="20.25" customHeight="1">
      <c r="A105" s="466"/>
      <c r="B105" s="36" t="s">
        <v>2</v>
      </c>
      <c r="C105" s="8">
        <v>0</v>
      </c>
      <c r="D105" s="8">
        <v>0</v>
      </c>
      <c r="E105" s="8">
        <v>0</v>
      </c>
      <c r="F105" s="8">
        <v>0</v>
      </c>
      <c r="G105" s="8">
        <v>0</v>
      </c>
      <c r="H105" s="64" t="s">
        <v>0</v>
      </c>
      <c r="I105" s="37"/>
    </row>
    <row r="106" spans="1:9" s="15" customFormat="1" ht="91.5" customHeight="1">
      <c r="A106" s="466"/>
      <c r="B106" s="77" t="s">
        <v>1</v>
      </c>
      <c r="C106" s="76">
        <v>0</v>
      </c>
      <c r="D106" s="76">
        <v>0</v>
      </c>
      <c r="E106" s="76">
        <v>0</v>
      </c>
      <c r="F106" s="76">
        <v>0</v>
      </c>
      <c r="G106" s="76">
        <v>0</v>
      </c>
      <c r="H106" s="527" t="s">
        <v>0</v>
      </c>
      <c r="I106" s="35"/>
    </row>
    <row r="107" spans="1:9" s="15" customFormat="1" ht="57" hidden="1" customHeight="1">
      <c r="A107" s="526" t="s">
        <v>305</v>
      </c>
      <c r="B107" s="290" t="s">
        <v>304</v>
      </c>
      <c r="C107" s="525">
        <f>C109</f>
        <v>0</v>
      </c>
      <c r="D107" s="525">
        <f>D109</f>
        <v>0</v>
      </c>
      <c r="E107" s="525">
        <f>E109</f>
        <v>0</v>
      </c>
      <c r="F107" s="525">
        <f>F109</f>
        <v>0</v>
      </c>
      <c r="G107" s="525">
        <f>G109</f>
        <v>0</v>
      </c>
      <c r="H107" s="317"/>
      <c r="I107" s="524" t="s">
        <v>303</v>
      </c>
    </row>
    <row r="108" spans="1:9" s="15" customFormat="1" ht="47.25" hidden="1" customHeight="1">
      <c r="A108" s="520"/>
      <c r="B108" s="406" t="s">
        <v>302</v>
      </c>
      <c r="C108" s="235"/>
      <c r="D108" s="235"/>
      <c r="E108" s="235"/>
      <c r="F108" s="235"/>
      <c r="G108" s="235"/>
      <c r="H108" s="306"/>
      <c r="I108" s="523" t="s">
        <v>301</v>
      </c>
    </row>
    <row r="109" spans="1:9" s="15" customFormat="1" ht="15.6" hidden="1" customHeight="1">
      <c r="A109" s="520"/>
      <c r="B109" s="522" t="s">
        <v>6</v>
      </c>
      <c r="C109" s="306">
        <f>C114+C118</f>
        <v>0</v>
      </c>
      <c r="D109" s="306">
        <f>D114+D118</f>
        <v>0</v>
      </c>
      <c r="E109" s="306">
        <f>E114+E118</f>
        <v>0</v>
      </c>
      <c r="F109" s="306">
        <f>F114+F118</f>
        <v>0</v>
      </c>
      <c r="G109" s="306">
        <f>G114+G118</f>
        <v>0</v>
      </c>
      <c r="H109" s="306"/>
      <c r="I109" s="521"/>
    </row>
    <row r="110" spans="1:9" s="15" customFormat="1" ht="15.6" hidden="1" customHeight="1">
      <c r="A110" s="520"/>
      <c r="B110" s="307" t="s">
        <v>3</v>
      </c>
      <c r="C110" s="235">
        <f>C115+C119</f>
        <v>0</v>
      </c>
      <c r="D110" s="235">
        <f>D115+D119</f>
        <v>0</v>
      </c>
      <c r="E110" s="235">
        <f>E115+E119</f>
        <v>0</v>
      </c>
      <c r="F110" s="235">
        <f>F115+F119</f>
        <v>0</v>
      </c>
      <c r="G110" s="235">
        <f>G115+G119</f>
        <v>0</v>
      </c>
      <c r="H110" s="310"/>
      <c r="I110" s="521"/>
    </row>
    <row r="111" spans="1:9" s="15" customFormat="1" ht="15.6" hidden="1" customHeight="1">
      <c r="A111" s="520"/>
      <c r="B111" s="307" t="s">
        <v>2</v>
      </c>
      <c r="C111" s="235"/>
      <c r="D111" s="235"/>
      <c r="E111" s="235"/>
      <c r="F111" s="235"/>
      <c r="G111" s="235"/>
      <c r="H111" s="310"/>
      <c r="I111" s="521"/>
    </row>
    <row r="112" spans="1:9" s="15" customFormat="1" ht="15.6" hidden="1" customHeight="1">
      <c r="A112" s="520"/>
      <c r="B112" s="307" t="s">
        <v>1</v>
      </c>
      <c r="C112" s="235"/>
      <c r="D112" s="235"/>
      <c r="E112" s="235"/>
      <c r="F112" s="235"/>
      <c r="G112" s="235"/>
      <c r="H112" s="310"/>
      <c r="I112" s="521"/>
    </row>
    <row r="113" spans="1:9" s="15" customFormat="1" ht="15.6" hidden="1" customHeight="1">
      <c r="A113" s="520"/>
      <c r="B113" s="403" t="s">
        <v>5</v>
      </c>
      <c r="C113" s="235"/>
      <c r="D113" s="235"/>
      <c r="E113" s="235"/>
      <c r="F113" s="235"/>
      <c r="G113" s="235"/>
      <c r="H113" s="306"/>
      <c r="I113" s="521"/>
    </row>
    <row r="114" spans="1:9" s="15" customFormat="1" ht="15.6" hidden="1" customHeight="1">
      <c r="A114" s="520"/>
      <c r="B114" s="403" t="s">
        <v>300</v>
      </c>
      <c r="C114" s="306">
        <f>C115+C116+C117</f>
        <v>0</v>
      </c>
      <c r="D114" s="306">
        <f>D115+D116+D117</f>
        <v>0</v>
      </c>
      <c r="E114" s="306">
        <f>E115+E116+E117</f>
        <v>0</v>
      </c>
      <c r="F114" s="306">
        <f>F115+F116+F117</f>
        <v>0</v>
      </c>
      <c r="G114" s="306">
        <f>G115+G116+G117</f>
        <v>0</v>
      </c>
      <c r="H114" s="306"/>
      <c r="I114" s="521"/>
    </row>
    <row r="115" spans="1:9" s="15" customFormat="1" ht="15.6" hidden="1" customHeight="1">
      <c r="A115" s="520"/>
      <c r="B115" s="307" t="s">
        <v>3</v>
      </c>
      <c r="C115" s="235"/>
      <c r="D115" s="235"/>
      <c r="E115" s="235"/>
      <c r="F115" s="235">
        <v>0</v>
      </c>
      <c r="G115" s="235">
        <v>0</v>
      </c>
      <c r="H115" s="310"/>
      <c r="I115" s="521"/>
    </row>
    <row r="116" spans="1:9" s="15" customFormat="1" ht="15.6" hidden="1" customHeight="1">
      <c r="A116" s="520"/>
      <c r="B116" s="307" t="s">
        <v>2</v>
      </c>
      <c r="C116" s="235"/>
      <c r="D116" s="235"/>
      <c r="E116" s="235"/>
      <c r="F116" s="235"/>
      <c r="G116" s="235"/>
      <c r="H116" s="306"/>
      <c r="I116" s="519"/>
    </row>
    <row r="117" spans="1:9" s="15" customFormat="1" ht="15.6" hidden="1" customHeight="1">
      <c r="A117" s="466"/>
      <c r="B117" s="77"/>
      <c r="C117" s="45"/>
      <c r="D117" s="45"/>
      <c r="E117" s="45"/>
      <c r="F117" s="45"/>
      <c r="G117" s="45"/>
      <c r="H117" s="47"/>
      <c r="I117" s="518"/>
    </row>
    <row r="118" spans="1:9" s="15" customFormat="1" ht="15.6" hidden="1" customHeight="1">
      <c r="A118" s="466"/>
      <c r="B118" s="77"/>
      <c r="C118" s="45"/>
      <c r="D118" s="45"/>
      <c r="E118" s="45"/>
      <c r="F118" s="45"/>
      <c r="G118" s="45"/>
      <c r="H118" s="47"/>
      <c r="I118" s="518"/>
    </row>
    <row r="119" spans="1:9" s="15" customFormat="1" ht="15.6" hidden="1" customHeight="1">
      <c r="A119" s="466"/>
      <c r="B119" s="77"/>
      <c r="C119" s="45"/>
      <c r="D119" s="45"/>
      <c r="E119" s="45"/>
      <c r="F119" s="45"/>
      <c r="G119" s="45"/>
      <c r="H119" s="47"/>
      <c r="I119" s="518"/>
    </row>
    <row r="120" spans="1:9" s="15" customFormat="1" ht="15.6" hidden="1" customHeight="1">
      <c r="A120" s="466"/>
      <c r="B120" s="77"/>
      <c r="C120" s="45"/>
      <c r="D120" s="45"/>
      <c r="E120" s="45"/>
      <c r="F120" s="45"/>
      <c r="G120" s="45"/>
      <c r="H120" s="47"/>
      <c r="I120" s="518"/>
    </row>
    <row r="121" spans="1:9" s="15" customFormat="1" ht="15.6" hidden="1" customHeight="1">
      <c r="A121" s="466"/>
      <c r="B121" s="77"/>
      <c r="C121" s="45"/>
      <c r="D121" s="45"/>
      <c r="E121" s="45"/>
      <c r="F121" s="45"/>
      <c r="G121" s="45"/>
      <c r="H121" s="47"/>
      <c r="I121" s="518"/>
    </row>
    <row r="122" spans="1:9" s="15" customFormat="1" ht="34.5" hidden="1" customHeight="1">
      <c r="A122" s="338" t="s">
        <v>185</v>
      </c>
      <c r="B122" s="517" t="s">
        <v>299</v>
      </c>
      <c r="C122" s="502">
        <f>C124+C138</f>
        <v>0</v>
      </c>
      <c r="D122" s="502">
        <f>D124+D138</f>
        <v>0</v>
      </c>
      <c r="E122" s="502">
        <f>E124+E138</f>
        <v>0</v>
      </c>
      <c r="F122" s="502">
        <f>F124+F138</f>
        <v>0</v>
      </c>
      <c r="G122" s="502">
        <f>G124+G138</f>
        <v>0</v>
      </c>
      <c r="H122" s="449" t="e">
        <f>G122/C122*100</f>
        <v>#DIV/0!</v>
      </c>
      <c r="I122" s="516"/>
    </row>
    <row r="123" spans="1:9" s="15" customFormat="1" ht="66" hidden="1" customHeight="1">
      <c r="A123" s="164" t="s">
        <v>298</v>
      </c>
      <c r="B123" s="512" t="s">
        <v>297</v>
      </c>
      <c r="C123" s="374" t="s">
        <v>292</v>
      </c>
      <c r="D123" s="374"/>
      <c r="E123" s="374" t="s">
        <v>292</v>
      </c>
      <c r="F123" s="374" t="s">
        <v>292</v>
      </c>
      <c r="G123" s="374" t="s">
        <v>292</v>
      </c>
      <c r="H123" s="137"/>
      <c r="I123" s="515"/>
    </row>
    <row r="124" spans="1:9" s="15" customFormat="1" ht="17.25" hidden="1" customHeight="1">
      <c r="A124" s="452"/>
      <c r="B124" s="40" t="s">
        <v>6</v>
      </c>
      <c r="C124" s="49">
        <f>C125+C126+C127</f>
        <v>0</v>
      </c>
      <c r="D124" s="49">
        <f>D125+D126+D127</f>
        <v>0</v>
      </c>
      <c r="E124" s="49">
        <f>E125+E126+E127</f>
        <v>0</v>
      </c>
      <c r="F124" s="49">
        <f>F125+F126+F127</f>
        <v>0</v>
      </c>
      <c r="G124" s="49">
        <f>G125+G126+G127</f>
        <v>0</v>
      </c>
      <c r="H124" s="47" t="e">
        <f>G124/C124*100</f>
        <v>#DIV/0!</v>
      </c>
      <c r="I124" s="514" t="s">
        <v>296</v>
      </c>
    </row>
    <row r="125" spans="1:9" s="15" customFormat="1" ht="17.25" hidden="1" customHeight="1">
      <c r="A125" s="452"/>
      <c r="B125" s="36" t="s">
        <v>3</v>
      </c>
      <c r="C125" s="45">
        <f>C130+C134</f>
        <v>0</v>
      </c>
      <c r="D125" s="45">
        <f>D130+D134</f>
        <v>0</v>
      </c>
      <c r="E125" s="45">
        <f>E130+E134</f>
        <v>0</v>
      </c>
      <c r="F125" s="45">
        <f>F130+F134</f>
        <v>0</v>
      </c>
      <c r="G125" s="45">
        <f>G130+G134</f>
        <v>0</v>
      </c>
      <c r="H125" s="44" t="e">
        <f>G125/C125*100</f>
        <v>#DIV/0!</v>
      </c>
      <c r="I125" s="513"/>
    </row>
    <row r="126" spans="1:9" s="15" customFormat="1" ht="17.25" hidden="1" customHeight="1">
      <c r="A126" s="452"/>
      <c r="B126" s="36" t="s">
        <v>2</v>
      </c>
      <c r="C126" s="45">
        <f>C131+C135</f>
        <v>0</v>
      </c>
      <c r="D126" s="45">
        <f>D131+D135</f>
        <v>0</v>
      </c>
      <c r="E126" s="45">
        <f>E131+E135</f>
        <v>0</v>
      </c>
      <c r="F126" s="45">
        <f>F131+F135</f>
        <v>0</v>
      </c>
      <c r="G126" s="45">
        <f>G131+G135</f>
        <v>0</v>
      </c>
      <c r="H126" s="44">
        <v>0</v>
      </c>
      <c r="I126" s="513"/>
    </row>
    <row r="127" spans="1:9" s="15" customFormat="1" ht="17.25" hidden="1" customHeight="1">
      <c r="A127" s="452"/>
      <c r="B127" s="36" t="s">
        <v>1</v>
      </c>
      <c r="C127" s="45">
        <f>C132+C150</f>
        <v>0</v>
      </c>
      <c r="D127" s="45">
        <f>D132+D150</f>
        <v>0</v>
      </c>
      <c r="E127" s="45">
        <f>E132+E150</f>
        <v>0</v>
      </c>
      <c r="F127" s="45">
        <f>F132+F150</f>
        <v>0</v>
      </c>
      <c r="G127" s="45">
        <f>G132+G150</f>
        <v>0</v>
      </c>
      <c r="H127" s="44">
        <v>0</v>
      </c>
      <c r="I127" s="78"/>
    </row>
    <row r="128" spans="1:9" s="15" customFormat="1" ht="17.25" hidden="1" customHeight="1">
      <c r="A128" s="452"/>
      <c r="B128" s="39" t="s">
        <v>5</v>
      </c>
      <c r="C128" s="45"/>
      <c r="D128" s="45"/>
      <c r="E128" s="45"/>
      <c r="F128" s="45"/>
      <c r="G128" s="45"/>
      <c r="H128" s="47"/>
      <c r="I128" s="78"/>
    </row>
    <row r="129" spans="1:9" s="15" customFormat="1" ht="17.25" hidden="1" customHeight="1">
      <c r="A129" s="452"/>
      <c r="B129" s="39" t="s">
        <v>295</v>
      </c>
      <c r="C129" s="49">
        <f>C130+C131+C132</f>
        <v>0</v>
      </c>
      <c r="D129" s="49">
        <f>D130+D131+D132</f>
        <v>0</v>
      </c>
      <c r="E129" s="49">
        <f>E130+E131+E132</f>
        <v>0</v>
      </c>
      <c r="F129" s="49">
        <f>F130+F131+F132</f>
        <v>0</v>
      </c>
      <c r="G129" s="49">
        <f>G130+G131+G132</f>
        <v>0</v>
      </c>
      <c r="H129" s="47" t="e">
        <f>G129/C129*100</f>
        <v>#DIV/0!</v>
      </c>
      <c r="I129" s="506"/>
    </row>
    <row r="130" spans="1:9" s="15" customFormat="1" ht="17.25" hidden="1" customHeight="1">
      <c r="A130" s="452"/>
      <c r="B130" s="36" t="s">
        <v>3</v>
      </c>
      <c r="C130" s="45">
        <v>0</v>
      </c>
      <c r="D130" s="45">
        <v>0</v>
      </c>
      <c r="E130" s="44">
        <v>0</v>
      </c>
      <c r="F130" s="44">
        <v>0</v>
      </c>
      <c r="G130" s="44">
        <v>0</v>
      </c>
      <c r="H130" s="44" t="e">
        <f>G130/C130*100</f>
        <v>#DIV/0!</v>
      </c>
      <c r="I130" s="506"/>
    </row>
    <row r="131" spans="1:9" s="15" customFormat="1" ht="17.25" hidden="1" customHeight="1">
      <c r="A131" s="452"/>
      <c r="B131" s="36" t="s">
        <v>2</v>
      </c>
      <c r="C131" s="45"/>
      <c r="D131" s="45"/>
      <c r="E131" s="45"/>
      <c r="F131" s="45"/>
      <c r="G131" s="45"/>
      <c r="H131" s="47"/>
      <c r="I131" s="506"/>
    </row>
    <row r="132" spans="1:9" s="15" customFormat="1" ht="17.25" hidden="1" customHeight="1">
      <c r="A132" s="452"/>
      <c r="B132" s="36" t="s">
        <v>1</v>
      </c>
      <c r="C132" s="45"/>
      <c r="D132" s="45"/>
      <c r="E132" s="45"/>
      <c r="F132" s="45"/>
      <c r="G132" s="45"/>
      <c r="H132" s="47"/>
      <c r="I132" s="506"/>
    </row>
    <row r="133" spans="1:9" s="15" customFormat="1" ht="18" hidden="1" customHeight="1">
      <c r="A133" s="452"/>
      <c r="B133" s="60" t="s">
        <v>170</v>
      </c>
      <c r="C133" s="49">
        <f>C134+C135+C150</f>
        <v>0</v>
      </c>
      <c r="D133" s="49">
        <f>D134+D135+D150</f>
        <v>0</v>
      </c>
      <c r="E133" s="49">
        <f>E134+E135+E150</f>
        <v>0</v>
      </c>
      <c r="F133" s="49">
        <f>F134+F135+F150</f>
        <v>0</v>
      </c>
      <c r="G133" s="49">
        <f>G134+G135+G150</f>
        <v>0</v>
      </c>
      <c r="H133" s="47">
        <v>0</v>
      </c>
      <c r="I133" s="506"/>
    </row>
    <row r="134" spans="1:9" s="15" customFormat="1" ht="17.25" hidden="1" customHeight="1">
      <c r="A134" s="452"/>
      <c r="B134" s="36" t="s">
        <v>3</v>
      </c>
      <c r="C134" s="45"/>
      <c r="D134" s="45"/>
      <c r="E134" s="45"/>
      <c r="F134" s="45"/>
      <c r="G134" s="45"/>
      <c r="H134" s="47"/>
      <c r="I134" s="506"/>
    </row>
    <row r="135" spans="1:9" s="15" customFormat="1" ht="17.25" hidden="1" customHeight="1">
      <c r="A135" s="452"/>
      <c r="B135" s="36" t="s">
        <v>2</v>
      </c>
      <c r="C135" s="45"/>
      <c r="D135" s="45"/>
      <c r="E135" s="45"/>
      <c r="F135" s="45"/>
      <c r="G135" s="45"/>
      <c r="H135" s="47"/>
      <c r="I135" s="506"/>
    </row>
    <row r="136" spans="1:9" s="15" customFormat="1" ht="17.25" hidden="1" customHeight="1">
      <c r="A136" s="452"/>
      <c r="B136" s="36" t="s">
        <v>1</v>
      </c>
      <c r="C136" s="45"/>
      <c r="D136" s="45"/>
      <c r="E136" s="45"/>
      <c r="F136" s="45"/>
      <c r="G136" s="45"/>
      <c r="H136" s="47"/>
      <c r="I136" s="506"/>
    </row>
    <row r="137" spans="1:9" s="15" customFormat="1" ht="35.25" hidden="1" customHeight="1">
      <c r="A137" s="164" t="s">
        <v>294</v>
      </c>
      <c r="B137" s="512" t="s">
        <v>293</v>
      </c>
      <c r="C137" s="374" t="s">
        <v>292</v>
      </c>
      <c r="D137" s="374"/>
      <c r="E137" s="374" t="s">
        <v>292</v>
      </c>
      <c r="F137" s="374" t="s">
        <v>292</v>
      </c>
      <c r="G137" s="374" t="s">
        <v>292</v>
      </c>
      <c r="H137" s="137"/>
      <c r="I137" s="388"/>
    </row>
    <row r="138" spans="1:9" s="15" customFormat="1" ht="49.5" hidden="1" customHeight="1">
      <c r="A138" s="452"/>
      <c r="B138" s="40" t="s">
        <v>6</v>
      </c>
      <c r="C138" s="49">
        <f>C139+C140+C141</f>
        <v>0</v>
      </c>
      <c r="D138" s="49">
        <f>D139+D140+D141</f>
        <v>0</v>
      </c>
      <c r="E138" s="49">
        <f>E139+E140+E141</f>
        <v>0</v>
      </c>
      <c r="F138" s="49">
        <f>F139+F140+F141</f>
        <v>0</v>
      </c>
      <c r="G138" s="49">
        <f>G139+G140+G141</f>
        <v>0</v>
      </c>
      <c r="H138" s="47" t="e">
        <f>G138/C138*100</f>
        <v>#DIV/0!</v>
      </c>
      <c r="I138" s="511" t="s">
        <v>291</v>
      </c>
    </row>
    <row r="139" spans="1:9" s="15" customFormat="1" ht="36" hidden="1" customHeight="1">
      <c r="A139" s="452"/>
      <c r="B139" s="36" t="s">
        <v>3</v>
      </c>
      <c r="C139" s="45">
        <f>C144+C148</f>
        <v>0</v>
      </c>
      <c r="D139" s="45">
        <f>D144+D148</f>
        <v>0</v>
      </c>
      <c r="E139" s="45">
        <f>E144+E148</f>
        <v>0</v>
      </c>
      <c r="F139" s="45">
        <f>F144+F148</f>
        <v>0</v>
      </c>
      <c r="G139" s="45">
        <f>G144+G148</f>
        <v>0</v>
      </c>
      <c r="H139" s="44" t="e">
        <f>G139/C139*100</f>
        <v>#DIV/0!</v>
      </c>
      <c r="I139" s="510" t="s">
        <v>290</v>
      </c>
    </row>
    <row r="140" spans="1:9" s="15" customFormat="1" ht="36" hidden="1" customHeight="1">
      <c r="A140" s="452"/>
      <c r="B140" s="36" t="s">
        <v>2</v>
      </c>
      <c r="C140" s="45">
        <f>C145+C149</f>
        <v>0</v>
      </c>
      <c r="D140" s="45">
        <f>D145+D149</f>
        <v>0</v>
      </c>
      <c r="E140" s="45">
        <f>E145+E149</f>
        <v>0</v>
      </c>
      <c r="F140" s="45">
        <f>F145+F149</f>
        <v>0</v>
      </c>
      <c r="G140" s="45">
        <f>G145+G149</f>
        <v>0</v>
      </c>
      <c r="H140" s="44">
        <v>0</v>
      </c>
      <c r="I140" s="510"/>
    </row>
    <row r="141" spans="1:9" s="15" customFormat="1" ht="17.25" hidden="1" customHeight="1">
      <c r="A141" s="452"/>
      <c r="B141" s="36" t="s">
        <v>1</v>
      </c>
      <c r="C141" s="45">
        <f>C146+C168</f>
        <v>0</v>
      </c>
      <c r="D141" s="45">
        <f>D146+D168</f>
        <v>0</v>
      </c>
      <c r="E141" s="45">
        <f>E146+E168</f>
        <v>0</v>
      </c>
      <c r="F141" s="45">
        <f>F146+F168</f>
        <v>0</v>
      </c>
      <c r="G141" s="45">
        <f>G146+G168</f>
        <v>0</v>
      </c>
      <c r="H141" s="44">
        <v>0</v>
      </c>
      <c r="I141" s="506"/>
    </row>
    <row r="142" spans="1:9" s="15" customFormat="1" ht="17.25" hidden="1" customHeight="1">
      <c r="A142" s="452"/>
      <c r="B142" s="39" t="s">
        <v>5</v>
      </c>
      <c r="C142" s="45"/>
      <c r="D142" s="45"/>
      <c r="E142" s="45"/>
      <c r="F142" s="45"/>
      <c r="G142" s="45"/>
      <c r="H142" s="47"/>
      <c r="I142" s="506"/>
    </row>
    <row r="143" spans="1:9" s="15" customFormat="1" ht="17.25" hidden="1" customHeight="1">
      <c r="A143" s="452"/>
      <c r="B143" s="39" t="s">
        <v>289</v>
      </c>
      <c r="C143" s="49">
        <f>C144+C145+C146</f>
        <v>0</v>
      </c>
      <c r="D143" s="49">
        <f>D144+D145+D146</f>
        <v>0</v>
      </c>
      <c r="E143" s="49">
        <f>E144+E145+E146</f>
        <v>0</v>
      </c>
      <c r="F143" s="49">
        <f>F144+F145+F146</f>
        <v>0</v>
      </c>
      <c r="G143" s="49">
        <f>G144+G145+G146</f>
        <v>0</v>
      </c>
      <c r="H143" s="47" t="e">
        <f>G143/C143*100</f>
        <v>#DIV/0!</v>
      </c>
      <c r="I143" s="506"/>
    </row>
    <row r="144" spans="1:9" s="15" customFormat="1" ht="17.25" hidden="1" customHeight="1">
      <c r="A144" s="452"/>
      <c r="B144" s="36" t="s">
        <v>3</v>
      </c>
      <c r="C144" s="45">
        <v>0</v>
      </c>
      <c r="D144" s="45">
        <v>0</v>
      </c>
      <c r="E144" s="45">
        <v>0</v>
      </c>
      <c r="F144" s="45">
        <v>0</v>
      </c>
      <c r="G144" s="45">
        <v>0</v>
      </c>
      <c r="H144" s="44" t="e">
        <f>G144/C144*100</f>
        <v>#DIV/0!</v>
      </c>
      <c r="I144" s="506"/>
    </row>
    <row r="145" spans="1:9" s="15" customFormat="1" ht="17.25" hidden="1" customHeight="1">
      <c r="A145" s="452"/>
      <c r="B145" s="36" t="s">
        <v>2</v>
      </c>
      <c r="C145" s="45"/>
      <c r="D145" s="45"/>
      <c r="E145" s="45"/>
      <c r="F145" s="45"/>
      <c r="G145" s="45"/>
      <c r="H145" s="47"/>
      <c r="I145" s="506"/>
    </row>
    <row r="146" spans="1:9" s="15" customFormat="1" ht="17.25" hidden="1" customHeight="1">
      <c r="A146" s="452"/>
      <c r="B146" s="36" t="s">
        <v>1</v>
      </c>
      <c r="C146" s="45"/>
      <c r="D146" s="45"/>
      <c r="E146" s="45"/>
      <c r="F146" s="45"/>
      <c r="G146" s="45"/>
      <c r="H146" s="47"/>
      <c r="I146" s="506"/>
    </row>
    <row r="147" spans="1:9" s="15" customFormat="1" ht="17.25" hidden="1" customHeight="1">
      <c r="A147" s="452"/>
      <c r="B147" s="60" t="s">
        <v>170</v>
      </c>
      <c r="C147" s="49">
        <f>C148+C149+C168</f>
        <v>0</v>
      </c>
      <c r="D147" s="49">
        <f>D148+D149+D168</f>
        <v>0</v>
      </c>
      <c r="E147" s="49">
        <f>E148+E149+E168</f>
        <v>0</v>
      </c>
      <c r="F147" s="49">
        <f>F148+F149+F168</f>
        <v>0</v>
      </c>
      <c r="G147" s="49">
        <f>G148+G149+G168</f>
        <v>0</v>
      </c>
      <c r="H147" s="47">
        <v>0</v>
      </c>
      <c r="I147" s="506"/>
    </row>
    <row r="148" spans="1:9" s="15" customFormat="1" ht="17.25" hidden="1" customHeight="1">
      <c r="A148" s="452"/>
      <c r="B148" s="36" t="s">
        <v>3</v>
      </c>
      <c r="C148" s="45"/>
      <c r="D148" s="45"/>
      <c r="E148" s="45"/>
      <c r="F148" s="45"/>
      <c r="G148" s="45"/>
      <c r="H148" s="47"/>
      <c r="I148" s="506"/>
    </row>
    <row r="149" spans="1:9" s="15" customFormat="1" ht="17.25" hidden="1" customHeight="1">
      <c r="A149" s="452"/>
      <c r="B149" s="36" t="s">
        <v>2</v>
      </c>
      <c r="C149" s="45"/>
      <c r="D149" s="45"/>
      <c r="E149" s="45"/>
      <c r="F149" s="45"/>
      <c r="G149" s="45"/>
      <c r="H149" s="47"/>
      <c r="I149" s="506"/>
    </row>
    <row r="150" spans="1:9" s="15" customFormat="1" ht="14.25" hidden="1" customHeight="1">
      <c r="A150" s="452"/>
      <c r="B150" s="36" t="s">
        <v>1</v>
      </c>
      <c r="C150" s="45"/>
      <c r="D150" s="45"/>
      <c r="E150" s="45"/>
      <c r="F150" s="45"/>
      <c r="G150" s="45"/>
      <c r="H150" s="47"/>
      <c r="I150" s="506"/>
    </row>
    <row r="151" spans="1:9" s="15" customFormat="1" ht="17.25" hidden="1" customHeight="1">
      <c r="A151" s="452"/>
      <c r="B151" s="486" t="s">
        <v>275</v>
      </c>
      <c r="C151" s="481"/>
      <c r="D151" s="481"/>
      <c r="E151" s="481"/>
      <c r="F151" s="481"/>
      <c r="G151" s="481"/>
      <c r="H151" s="481"/>
      <c r="I151" s="508"/>
    </row>
    <row r="152" spans="1:9" s="15" customFormat="1" ht="17.25" hidden="1" customHeight="1">
      <c r="A152" s="452"/>
      <c r="B152" s="489" t="s">
        <v>274</v>
      </c>
      <c r="C152" s="509">
        <f>SUM(C153:C155)</f>
        <v>0</v>
      </c>
      <c r="D152" s="509"/>
      <c r="E152" s="509">
        <f>SUM(E153:E155)</f>
        <v>0</v>
      </c>
      <c r="F152" s="509">
        <f>SUM(F153:F155)</f>
        <v>0</v>
      </c>
      <c r="G152" s="509">
        <f>SUM(G153:G155)</f>
        <v>0</v>
      </c>
      <c r="H152" s="509"/>
      <c r="I152" s="508"/>
    </row>
    <row r="153" spans="1:9" s="15" customFormat="1" ht="17.25" hidden="1" customHeight="1">
      <c r="A153" s="452"/>
      <c r="B153" s="482" t="s">
        <v>203</v>
      </c>
      <c r="C153" s="481"/>
      <c r="D153" s="481"/>
      <c r="E153" s="481"/>
      <c r="F153" s="481"/>
      <c r="G153" s="481"/>
      <c r="H153" s="481"/>
      <c r="I153" s="508"/>
    </row>
    <row r="154" spans="1:9" s="15" customFormat="1" ht="17.25" hidden="1" customHeight="1">
      <c r="A154" s="452"/>
      <c r="B154" s="482" t="s">
        <v>261</v>
      </c>
      <c r="C154" s="481"/>
      <c r="D154" s="481"/>
      <c r="E154" s="481"/>
      <c r="F154" s="481"/>
      <c r="G154" s="481"/>
      <c r="H154" s="481"/>
      <c r="I154" s="508"/>
    </row>
    <row r="155" spans="1:9" s="15" customFormat="1" ht="22.5" hidden="1" customHeight="1">
      <c r="A155" s="452"/>
      <c r="B155" s="482" t="s">
        <v>201</v>
      </c>
      <c r="C155" s="481"/>
      <c r="D155" s="481"/>
      <c r="E155" s="481"/>
      <c r="F155" s="481"/>
      <c r="G155" s="481"/>
      <c r="H155" s="481"/>
      <c r="I155" s="508"/>
    </row>
    <row r="156" spans="1:9" s="15" customFormat="1" ht="17.25" hidden="1" customHeight="1">
      <c r="A156" s="452"/>
      <c r="B156" s="482"/>
      <c r="C156" s="481"/>
      <c r="D156" s="481"/>
      <c r="E156" s="481"/>
      <c r="F156" s="481"/>
      <c r="G156" s="481"/>
      <c r="H156" s="481"/>
      <c r="I156" s="508"/>
    </row>
    <row r="157" spans="1:9" s="15" customFormat="1" ht="81.75" hidden="1" customHeight="1">
      <c r="A157" s="329" t="s">
        <v>288</v>
      </c>
      <c r="B157" s="441" t="s">
        <v>287</v>
      </c>
      <c r="C157" s="327">
        <f>C161</f>
        <v>0</v>
      </c>
      <c r="D157" s="327">
        <f>D161</f>
        <v>0</v>
      </c>
      <c r="E157" s="327">
        <f>E161</f>
        <v>0</v>
      </c>
      <c r="F157" s="327">
        <f>F161</f>
        <v>0</v>
      </c>
      <c r="G157" s="327">
        <f>G161</f>
        <v>0</v>
      </c>
      <c r="H157" s="327" t="e">
        <f>G157/C157*100</f>
        <v>#DIV/0!</v>
      </c>
      <c r="I157" s="507"/>
    </row>
    <row r="158" spans="1:9" s="15" customFormat="1" ht="26.25" hidden="1" customHeight="1">
      <c r="A158" s="282"/>
      <c r="B158" s="325" t="s">
        <v>3</v>
      </c>
      <c r="C158" s="45">
        <f>C164</f>
        <v>0</v>
      </c>
      <c r="D158" s="45">
        <f>D164</f>
        <v>0</v>
      </c>
      <c r="E158" s="45">
        <f>E164</f>
        <v>0</v>
      </c>
      <c r="F158" s="45">
        <f>F164</f>
        <v>0</v>
      </c>
      <c r="G158" s="45">
        <f>G164</f>
        <v>0</v>
      </c>
      <c r="H158" s="44" t="e">
        <f>G158/C158*100</f>
        <v>#DIV/0!</v>
      </c>
      <c r="I158" s="506"/>
    </row>
    <row r="159" spans="1:9" s="15" customFormat="1" ht="21.75" hidden="1" customHeight="1">
      <c r="A159" s="282"/>
      <c r="B159" s="325" t="s">
        <v>2</v>
      </c>
      <c r="C159" s="45">
        <f>C165</f>
        <v>0</v>
      </c>
      <c r="D159" s="45">
        <f>D165</f>
        <v>0</v>
      </c>
      <c r="E159" s="45">
        <f>E165</f>
        <v>0</v>
      </c>
      <c r="F159" s="45">
        <f>F165</f>
        <v>0</v>
      </c>
      <c r="G159" s="45">
        <f>G165</f>
        <v>0</v>
      </c>
      <c r="H159" s="44" t="e">
        <f>G159/C159*100</f>
        <v>#DIV/0!</v>
      </c>
      <c r="I159" s="506"/>
    </row>
    <row r="160" spans="1:9" s="15" customFormat="1" ht="18.75" hidden="1" customHeight="1">
      <c r="A160" s="282"/>
      <c r="B160" s="325" t="s">
        <v>1</v>
      </c>
      <c r="C160" s="45">
        <f>C166</f>
        <v>0</v>
      </c>
      <c r="D160" s="45">
        <f>D166</f>
        <v>0</v>
      </c>
      <c r="E160" s="45">
        <f>E166</f>
        <v>0</v>
      </c>
      <c r="F160" s="45">
        <f>F166</f>
        <v>0</v>
      </c>
      <c r="G160" s="45">
        <f>G166</f>
        <v>0</v>
      </c>
      <c r="H160" s="44">
        <v>0</v>
      </c>
      <c r="I160" s="506"/>
    </row>
    <row r="161" spans="1:9" s="15" customFormat="1" ht="27" hidden="1" customHeight="1">
      <c r="A161" s="338" t="s">
        <v>10</v>
      </c>
      <c r="B161" s="505" t="s">
        <v>286</v>
      </c>
      <c r="C161" s="449">
        <f>C163</f>
        <v>0</v>
      </c>
      <c r="D161" s="449">
        <f>D163</f>
        <v>0</v>
      </c>
      <c r="E161" s="449">
        <f>E163</f>
        <v>0</v>
      </c>
      <c r="F161" s="449">
        <f>F163</f>
        <v>0</v>
      </c>
      <c r="G161" s="449">
        <f>G163</f>
        <v>0</v>
      </c>
      <c r="H161" s="449" t="e">
        <f>G161/C161*100</f>
        <v>#DIV/0!</v>
      </c>
      <c r="I161" s="448"/>
    </row>
    <row r="162" spans="1:9" s="15" customFormat="1" ht="33.75" hidden="1" customHeight="1">
      <c r="A162" s="452"/>
      <c r="B162" s="504" t="s">
        <v>285</v>
      </c>
      <c r="C162" s="45"/>
      <c r="D162" s="45"/>
      <c r="E162" s="45"/>
      <c r="F162" s="45"/>
      <c r="G162" s="45"/>
      <c r="H162" s="47"/>
      <c r="I162" s="443" t="s">
        <v>284</v>
      </c>
    </row>
    <row r="163" spans="1:9" s="15" customFormat="1" ht="17.25" hidden="1" customHeight="1">
      <c r="A163" s="452"/>
      <c r="B163" s="40" t="s">
        <v>6</v>
      </c>
      <c r="C163" s="49">
        <f>C168+C172</f>
        <v>0</v>
      </c>
      <c r="D163" s="49">
        <f>D168+D172</f>
        <v>0</v>
      </c>
      <c r="E163" s="49">
        <f>E164+E165+E166</f>
        <v>0</v>
      </c>
      <c r="F163" s="49">
        <f>F164+F165+F166</f>
        <v>0</v>
      </c>
      <c r="G163" s="49">
        <f>G164+G165+G166</f>
        <v>0</v>
      </c>
      <c r="H163" s="47" t="e">
        <f>G163/C163*100</f>
        <v>#DIV/0!</v>
      </c>
      <c r="I163" s="500"/>
    </row>
    <row r="164" spans="1:9" s="15" customFormat="1" ht="17.25" hidden="1" customHeight="1">
      <c r="A164" s="452"/>
      <c r="B164" s="36" t="s">
        <v>3</v>
      </c>
      <c r="C164" s="45">
        <f>C169+C173</f>
        <v>0</v>
      </c>
      <c r="D164" s="45">
        <f>D169+D173</f>
        <v>0</v>
      </c>
      <c r="E164" s="45">
        <f>E169+E173</f>
        <v>0</v>
      </c>
      <c r="F164" s="45">
        <f>F169+F173</f>
        <v>0</v>
      </c>
      <c r="G164" s="45">
        <f>G169+G173</f>
        <v>0</v>
      </c>
      <c r="H164" s="44" t="e">
        <f>G164/C164*100</f>
        <v>#DIV/0!</v>
      </c>
      <c r="I164" s="500"/>
    </row>
    <row r="165" spans="1:9" s="15" customFormat="1" ht="17.25" hidden="1" customHeight="1">
      <c r="A165" s="452"/>
      <c r="B165" s="36" t="s">
        <v>2</v>
      </c>
      <c r="C165" s="45">
        <f>C170+C174</f>
        <v>0</v>
      </c>
      <c r="D165" s="45">
        <f>D170+D174</f>
        <v>0</v>
      </c>
      <c r="E165" s="45">
        <f>E170+E174</f>
        <v>0</v>
      </c>
      <c r="F165" s="45">
        <f>F170+F174</f>
        <v>0</v>
      </c>
      <c r="G165" s="45">
        <f>G170+G174</f>
        <v>0</v>
      </c>
      <c r="H165" s="44" t="e">
        <f>G165/C165*100</f>
        <v>#DIV/0!</v>
      </c>
      <c r="I165" s="500"/>
    </row>
    <row r="166" spans="1:9" s="15" customFormat="1" ht="17.25" hidden="1" customHeight="1">
      <c r="A166" s="452"/>
      <c r="B166" s="36" t="s">
        <v>1</v>
      </c>
      <c r="C166" s="45">
        <f>C171+C175</f>
        <v>0</v>
      </c>
      <c r="D166" s="45">
        <f>D171+D175</f>
        <v>0</v>
      </c>
      <c r="E166" s="45">
        <f>E171+E175</f>
        <v>0</v>
      </c>
      <c r="F166" s="45">
        <f>F171+F175</f>
        <v>0</v>
      </c>
      <c r="G166" s="45">
        <f>G171+G175</f>
        <v>0</v>
      </c>
      <c r="H166" s="44">
        <v>0</v>
      </c>
      <c r="I166" s="500"/>
    </row>
    <row r="167" spans="1:9" s="15" customFormat="1" ht="17.25" hidden="1" customHeight="1">
      <c r="A167" s="451"/>
      <c r="B167" s="39" t="s">
        <v>5</v>
      </c>
      <c r="C167" s="45"/>
      <c r="D167" s="45"/>
      <c r="E167" s="45"/>
      <c r="F167" s="45"/>
      <c r="G167" s="45"/>
      <c r="H167" s="47"/>
      <c r="I167" s="500"/>
    </row>
    <row r="168" spans="1:9" s="15" customFormat="1" ht="20.25" hidden="1" customHeight="1">
      <c r="A168" s="452"/>
      <c r="B168" s="39" t="s">
        <v>245</v>
      </c>
      <c r="C168" s="49">
        <f>C169+C170+C171</f>
        <v>0</v>
      </c>
      <c r="D168" s="49">
        <f>D169+D170+D171</f>
        <v>0</v>
      </c>
      <c r="E168" s="49">
        <f>E169+E170+E171</f>
        <v>0</v>
      </c>
      <c r="F168" s="49">
        <f>F169+F170+F171</f>
        <v>0</v>
      </c>
      <c r="G168" s="49">
        <f>G169+G170+G171</f>
        <v>0</v>
      </c>
      <c r="H168" s="47">
        <v>0</v>
      </c>
      <c r="I168" s="500"/>
    </row>
    <row r="169" spans="1:9" s="15" customFormat="1" ht="17.25" hidden="1" customHeight="1">
      <c r="A169" s="452"/>
      <c r="B169" s="36" t="s">
        <v>3</v>
      </c>
      <c r="C169" s="45"/>
      <c r="D169" s="45"/>
      <c r="E169" s="45"/>
      <c r="F169" s="45"/>
      <c r="G169" s="45"/>
      <c r="H169" s="47"/>
      <c r="I169" s="500"/>
    </row>
    <row r="170" spans="1:9" s="15" customFormat="1" ht="17.25" hidden="1" customHeight="1">
      <c r="A170" s="452"/>
      <c r="B170" s="36" t="s">
        <v>2</v>
      </c>
      <c r="C170" s="45"/>
      <c r="D170" s="45"/>
      <c r="E170" s="45"/>
      <c r="F170" s="45"/>
      <c r="G170" s="45"/>
      <c r="H170" s="47"/>
      <c r="I170" s="500"/>
    </row>
    <row r="171" spans="1:9" s="15" customFormat="1" ht="17.25" hidden="1" customHeight="1">
      <c r="A171" s="452"/>
      <c r="B171" s="36" t="s">
        <v>1</v>
      </c>
      <c r="C171" s="45"/>
      <c r="D171" s="45"/>
      <c r="E171" s="45"/>
      <c r="F171" s="45"/>
      <c r="G171" s="45"/>
      <c r="H171" s="47"/>
      <c r="I171" s="500"/>
    </row>
    <row r="172" spans="1:9" s="15" customFormat="1" ht="17.25" hidden="1" customHeight="1">
      <c r="A172" s="452"/>
      <c r="B172" s="60" t="s">
        <v>283</v>
      </c>
      <c r="C172" s="49">
        <f>SUM(C173:C175)</f>
        <v>0</v>
      </c>
      <c r="D172" s="49">
        <f>SUM(D173:D175)</f>
        <v>0</v>
      </c>
      <c r="E172" s="49">
        <f>SUM(E173:E175)</f>
        <v>0</v>
      </c>
      <c r="F172" s="49">
        <f>SUM(F173:F175)</f>
        <v>0</v>
      </c>
      <c r="G172" s="49">
        <f>SUM(G173:G175)</f>
        <v>0</v>
      </c>
      <c r="H172" s="47" t="e">
        <f>G172/C172*100</f>
        <v>#DIV/0!</v>
      </c>
      <c r="I172" s="500"/>
    </row>
    <row r="173" spans="1:9" s="15" customFormat="1" ht="17.25" hidden="1" customHeight="1">
      <c r="A173" s="452"/>
      <c r="B173" s="36" t="s">
        <v>3</v>
      </c>
      <c r="C173" s="45">
        <v>0</v>
      </c>
      <c r="D173" s="45">
        <v>0</v>
      </c>
      <c r="E173" s="45">
        <v>0</v>
      </c>
      <c r="F173" s="45">
        <v>0</v>
      </c>
      <c r="G173" s="45">
        <v>0</v>
      </c>
      <c r="H173" s="44" t="e">
        <f>G173/C173*100</f>
        <v>#DIV/0!</v>
      </c>
      <c r="I173" s="500"/>
    </row>
    <row r="174" spans="1:9" s="15" customFormat="1" ht="21" hidden="1" customHeight="1">
      <c r="A174" s="452"/>
      <c r="B174" s="36" t="s">
        <v>2</v>
      </c>
      <c r="C174" s="45">
        <v>0</v>
      </c>
      <c r="D174" s="45">
        <v>0</v>
      </c>
      <c r="E174" s="45">
        <v>0</v>
      </c>
      <c r="F174" s="45">
        <v>0</v>
      </c>
      <c r="G174" s="45">
        <v>0</v>
      </c>
      <c r="H174" s="44" t="e">
        <f>G174/C174*100</f>
        <v>#DIV/0!</v>
      </c>
      <c r="I174" s="500"/>
    </row>
    <row r="175" spans="1:9" s="15" customFormat="1" ht="42" hidden="1" customHeight="1">
      <c r="A175" s="452"/>
      <c r="B175" s="77" t="s">
        <v>1</v>
      </c>
      <c r="C175" s="45"/>
      <c r="D175" s="45"/>
      <c r="E175" s="45"/>
      <c r="F175" s="45"/>
      <c r="G175" s="45"/>
      <c r="H175" s="47"/>
      <c r="I175" s="500"/>
    </row>
    <row r="176" spans="1:9" s="15" customFormat="1" ht="17.25" hidden="1" customHeight="1">
      <c r="A176" s="452"/>
      <c r="B176" s="482"/>
      <c r="C176" s="481"/>
      <c r="D176" s="481"/>
      <c r="E176" s="481"/>
      <c r="F176" s="481"/>
      <c r="G176" s="481"/>
      <c r="H176" s="449" t="e">
        <f>G176/C176*100</f>
        <v>#DIV/0!</v>
      </c>
      <c r="I176" s="480"/>
    </row>
    <row r="177" spans="1:9" s="15" customFormat="1" ht="33" hidden="1" customHeight="1">
      <c r="A177" s="338" t="s">
        <v>159</v>
      </c>
      <c r="B177" s="503" t="s">
        <v>282</v>
      </c>
      <c r="C177" s="502">
        <f>C179</f>
        <v>0</v>
      </c>
      <c r="D177" s="502">
        <f>D179</f>
        <v>0</v>
      </c>
      <c r="E177" s="502">
        <f>E179</f>
        <v>0</v>
      </c>
      <c r="F177" s="502">
        <f>F179</f>
        <v>0</v>
      </c>
      <c r="G177" s="502">
        <f>G179</f>
        <v>0</v>
      </c>
      <c r="H177" s="449" t="e">
        <f>G177/C177*100</f>
        <v>#DIV/0!</v>
      </c>
      <c r="I177" s="501"/>
    </row>
    <row r="178" spans="1:9" s="15" customFormat="1" ht="68.25" hidden="1" customHeight="1">
      <c r="A178" s="452"/>
      <c r="B178" s="52" t="s">
        <v>281</v>
      </c>
      <c r="C178" s="45"/>
      <c r="D178" s="45"/>
      <c r="E178" s="45"/>
      <c r="F178" s="45"/>
      <c r="G178" s="45"/>
      <c r="H178" s="47"/>
      <c r="I178" s="475"/>
    </row>
    <row r="179" spans="1:9" s="15" customFormat="1" ht="17.25" hidden="1" customHeight="1">
      <c r="A179" s="452"/>
      <c r="B179" s="40" t="s">
        <v>6</v>
      </c>
      <c r="C179" s="49">
        <f>C184+C188</f>
        <v>0</v>
      </c>
      <c r="D179" s="49">
        <f>D184+D188</f>
        <v>0</v>
      </c>
      <c r="E179" s="49">
        <f>E184+E188</f>
        <v>0</v>
      </c>
      <c r="F179" s="49">
        <f>F184+F188</f>
        <v>0</v>
      </c>
      <c r="G179" s="49">
        <f>G184+G188</f>
        <v>0</v>
      </c>
      <c r="H179" s="47" t="e">
        <f>G179/C179*100</f>
        <v>#DIV/0!</v>
      </c>
      <c r="I179" s="74" t="s">
        <v>280</v>
      </c>
    </row>
    <row r="180" spans="1:9" s="15" customFormat="1" ht="17.25" hidden="1" customHeight="1">
      <c r="A180" s="452"/>
      <c r="B180" s="36" t="s">
        <v>3</v>
      </c>
      <c r="C180" s="45">
        <f>C185+C189</f>
        <v>0</v>
      </c>
      <c r="D180" s="45">
        <f>D185+D189</f>
        <v>0</v>
      </c>
      <c r="E180" s="45">
        <f>E185+E189</f>
        <v>0</v>
      </c>
      <c r="F180" s="45">
        <f>F185+F189</f>
        <v>0</v>
      </c>
      <c r="G180" s="45">
        <f>G185+G189</f>
        <v>0</v>
      </c>
      <c r="H180" s="44" t="e">
        <f>G180/C180*100</f>
        <v>#DIV/0!</v>
      </c>
      <c r="I180" s="500"/>
    </row>
    <row r="181" spans="1:9" s="15" customFormat="1" ht="17.25" hidden="1" customHeight="1">
      <c r="A181" s="452"/>
      <c r="B181" s="36" t="s">
        <v>2</v>
      </c>
      <c r="C181" s="45">
        <f>C186+C190</f>
        <v>0</v>
      </c>
      <c r="D181" s="45">
        <f>D186+D190</f>
        <v>0</v>
      </c>
      <c r="E181" s="45">
        <f>E186+E190</f>
        <v>0</v>
      </c>
      <c r="F181" s="45">
        <f>F186+F190</f>
        <v>0</v>
      </c>
      <c r="G181" s="45">
        <f>G186+G190</f>
        <v>0</v>
      </c>
      <c r="H181" s="44">
        <v>0</v>
      </c>
      <c r="I181" s="500"/>
    </row>
    <row r="182" spans="1:9" s="15" customFormat="1" ht="17.25" hidden="1" customHeight="1">
      <c r="A182" s="452"/>
      <c r="B182" s="36" t="s">
        <v>1</v>
      </c>
      <c r="C182" s="45">
        <f>C187+C191</f>
        <v>0</v>
      </c>
      <c r="D182" s="45">
        <f>D187+D191</f>
        <v>0</v>
      </c>
      <c r="E182" s="45">
        <f>E187+E191</f>
        <v>0</v>
      </c>
      <c r="F182" s="45">
        <f>F187+F191</f>
        <v>0</v>
      </c>
      <c r="G182" s="45">
        <f>G187+G191</f>
        <v>0</v>
      </c>
      <c r="H182" s="44">
        <v>0</v>
      </c>
      <c r="I182" s="500"/>
    </row>
    <row r="183" spans="1:9" s="15" customFormat="1" ht="17.25" hidden="1" customHeight="1">
      <c r="A183" s="452"/>
      <c r="B183" s="39" t="s">
        <v>5</v>
      </c>
      <c r="C183" s="45"/>
      <c r="D183" s="45"/>
      <c r="E183" s="45"/>
      <c r="F183" s="45"/>
      <c r="G183" s="45"/>
      <c r="H183" s="47"/>
      <c r="I183" s="500"/>
    </row>
    <row r="184" spans="1:9" s="15" customFormat="1" ht="30.75" hidden="1" customHeight="1">
      <c r="A184" s="452"/>
      <c r="B184" s="39" t="s">
        <v>276</v>
      </c>
      <c r="C184" s="49">
        <f>C185+C186+C187</f>
        <v>0</v>
      </c>
      <c r="D184" s="49">
        <f>D185+D186+D187</f>
        <v>0</v>
      </c>
      <c r="E184" s="49">
        <f>E185+E186+E187</f>
        <v>0</v>
      </c>
      <c r="F184" s="49">
        <f>F185+F186+F187</f>
        <v>0</v>
      </c>
      <c r="G184" s="49">
        <f>G185+G186+G187</f>
        <v>0</v>
      </c>
      <c r="H184" s="47" t="e">
        <f>G184/C184*100</f>
        <v>#DIV/0!</v>
      </c>
      <c r="I184" s="500"/>
    </row>
    <row r="185" spans="1:9" s="15" customFormat="1" ht="15.75" hidden="1">
      <c r="A185" s="452"/>
      <c r="B185" s="36" t="s">
        <v>3</v>
      </c>
      <c r="C185" s="45">
        <v>0</v>
      </c>
      <c r="D185" s="45">
        <v>0</v>
      </c>
      <c r="E185" s="45">
        <v>0</v>
      </c>
      <c r="F185" s="45">
        <v>0</v>
      </c>
      <c r="G185" s="45">
        <v>0</v>
      </c>
      <c r="H185" s="44" t="e">
        <f>G185/C185*100</f>
        <v>#DIV/0!</v>
      </c>
      <c r="I185" s="500"/>
    </row>
    <row r="186" spans="1:9" s="15" customFormat="1" ht="17.25" hidden="1" customHeight="1">
      <c r="A186" s="452"/>
      <c r="B186" s="36" t="s">
        <v>2</v>
      </c>
      <c r="C186" s="45"/>
      <c r="D186" s="45"/>
      <c r="E186" s="45"/>
      <c r="F186" s="45"/>
      <c r="G186" s="45"/>
      <c r="H186" s="47"/>
      <c r="I186" s="500"/>
    </row>
    <row r="187" spans="1:9" s="15" customFormat="1" ht="17.25" hidden="1" customHeight="1">
      <c r="A187" s="452"/>
      <c r="B187" s="36" t="s">
        <v>1</v>
      </c>
      <c r="C187" s="45"/>
      <c r="D187" s="45"/>
      <c r="E187" s="45"/>
      <c r="F187" s="45"/>
      <c r="G187" s="45"/>
      <c r="H187" s="47"/>
      <c r="I187" s="500"/>
    </row>
    <row r="188" spans="1:9" s="15" customFormat="1" ht="20.25" hidden="1" customHeight="1">
      <c r="A188" s="452"/>
      <c r="B188" s="60" t="s">
        <v>34</v>
      </c>
      <c r="C188" s="49">
        <f>C189+C190+C191</f>
        <v>0</v>
      </c>
      <c r="D188" s="49">
        <f>D189+D190+D191</f>
        <v>0</v>
      </c>
      <c r="E188" s="49">
        <f>E189+E190+E191</f>
        <v>0</v>
      </c>
      <c r="F188" s="49">
        <f>F189+F190+F191</f>
        <v>0</v>
      </c>
      <c r="G188" s="49">
        <f>G189+G190+G191</f>
        <v>0</v>
      </c>
      <c r="H188" s="47">
        <v>0</v>
      </c>
      <c r="I188" s="500"/>
    </row>
    <row r="189" spans="1:9" s="15" customFormat="1" ht="17.25" hidden="1" customHeight="1">
      <c r="A189" s="452"/>
      <c r="B189" s="36" t="s">
        <v>3</v>
      </c>
      <c r="C189" s="45"/>
      <c r="D189" s="45"/>
      <c r="E189" s="45"/>
      <c r="F189" s="45"/>
      <c r="G189" s="45"/>
      <c r="H189" s="47"/>
      <c r="I189" s="500"/>
    </row>
    <row r="190" spans="1:9" s="15" customFormat="1" ht="17.25" hidden="1" customHeight="1">
      <c r="A190" s="452"/>
      <c r="B190" s="36" t="s">
        <v>2</v>
      </c>
      <c r="C190" s="45"/>
      <c r="D190" s="45"/>
      <c r="E190" s="45"/>
      <c r="F190" s="45"/>
      <c r="G190" s="45"/>
      <c r="H190" s="47"/>
      <c r="I190" s="500"/>
    </row>
    <row r="191" spans="1:9" s="15" customFormat="1" ht="16.5" hidden="1" customHeight="1">
      <c r="A191" s="452"/>
      <c r="B191" s="36" t="s">
        <v>1</v>
      </c>
      <c r="C191" s="45"/>
      <c r="D191" s="45"/>
      <c r="E191" s="45"/>
      <c r="F191" s="45"/>
      <c r="G191" s="45"/>
      <c r="H191" s="47"/>
      <c r="I191" s="499"/>
    </row>
    <row r="192" spans="1:9" s="15" customFormat="1" ht="17.25" hidden="1" customHeight="1">
      <c r="A192" s="498"/>
      <c r="B192" s="497"/>
      <c r="C192" s="496"/>
      <c r="D192" s="496"/>
      <c r="E192" s="496"/>
      <c r="F192" s="496"/>
      <c r="G192" s="496"/>
      <c r="H192" s="449" t="e">
        <f>G192/C192*100</f>
        <v>#DIV/0!</v>
      </c>
      <c r="I192" s="475"/>
    </row>
    <row r="193" spans="1:9" s="15" customFormat="1" ht="17.25" hidden="1" customHeight="1">
      <c r="A193" s="303"/>
      <c r="B193" s="40" t="s">
        <v>275</v>
      </c>
      <c r="C193" s="45"/>
      <c r="D193" s="45"/>
      <c r="E193" s="45"/>
      <c r="F193" s="45"/>
      <c r="G193" s="45"/>
      <c r="H193" s="449" t="e">
        <f>G193/C193*100</f>
        <v>#DIV/0!</v>
      </c>
      <c r="I193" s="172"/>
    </row>
    <row r="194" spans="1:9" s="15" customFormat="1" ht="1.5" hidden="1" customHeight="1">
      <c r="A194" s="466"/>
      <c r="B194" s="36"/>
      <c r="C194" s="45"/>
      <c r="D194" s="45"/>
      <c r="E194" s="45"/>
      <c r="F194" s="45"/>
      <c r="G194" s="45"/>
      <c r="H194" s="449" t="e">
        <f>G194/C194*100</f>
        <v>#DIV/0!</v>
      </c>
      <c r="I194" s="495" t="s">
        <v>279</v>
      </c>
    </row>
    <row r="195" spans="1:9" s="15" customFormat="1" ht="78.75" hidden="1">
      <c r="A195" s="494"/>
      <c r="B195" s="493" t="s">
        <v>278</v>
      </c>
      <c r="C195" s="456"/>
      <c r="D195" s="456"/>
      <c r="E195" s="456"/>
      <c r="F195" s="456"/>
      <c r="G195" s="456"/>
      <c r="H195" s="449" t="e">
        <f>G195/C195*100</f>
        <v>#DIV/0!</v>
      </c>
      <c r="I195" s="492"/>
    </row>
    <row r="196" spans="1:9" s="15" customFormat="1" ht="17.25" hidden="1" customHeight="1">
      <c r="A196" s="452"/>
      <c r="B196" s="350" t="s">
        <v>277</v>
      </c>
      <c r="C196" s="481"/>
      <c r="D196" s="481"/>
      <c r="E196" s="481"/>
      <c r="F196" s="481"/>
      <c r="G196" s="481"/>
      <c r="H196" s="449" t="e">
        <f>G196/C196*100</f>
        <v>#DIV/0!</v>
      </c>
      <c r="I196" s="491"/>
    </row>
    <row r="197" spans="1:9" s="15" customFormat="1" ht="17.25" hidden="1" customHeight="1">
      <c r="A197" s="452"/>
      <c r="B197" s="486" t="s">
        <v>6</v>
      </c>
      <c r="C197" s="488">
        <f>C198+C199+C200</f>
        <v>0</v>
      </c>
      <c r="D197" s="488">
        <f>D198+D199+D200</f>
        <v>0</v>
      </c>
      <c r="E197" s="488">
        <f>E198+E199+E200</f>
        <v>0</v>
      </c>
      <c r="F197" s="488">
        <f>F198+F199+F200</f>
        <v>0</v>
      </c>
      <c r="G197" s="488">
        <f>G198+G199+G200</f>
        <v>0</v>
      </c>
      <c r="H197" s="449" t="e">
        <f>G197/C197*100</f>
        <v>#DIV/0!</v>
      </c>
      <c r="I197" s="485"/>
    </row>
    <row r="198" spans="1:9" s="15" customFormat="1" ht="17.25" hidden="1" customHeight="1">
      <c r="A198" s="452"/>
      <c r="B198" s="482" t="s">
        <v>203</v>
      </c>
      <c r="C198" s="487">
        <f>C203+C207</f>
        <v>0</v>
      </c>
      <c r="D198" s="487">
        <f>D203+D207</f>
        <v>0</v>
      </c>
      <c r="E198" s="487">
        <f>E203+E207</f>
        <v>0</v>
      </c>
      <c r="F198" s="487">
        <f>F203+F207</f>
        <v>0</v>
      </c>
      <c r="G198" s="487">
        <f>G203+G207</f>
        <v>0</v>
      </c>
      <c r="H198" s="449" t="e">
        <f>G198/C198*100</f>
        <v>#DIV/0!</v>
      </c>
      <c r="I198" s="485"/>
    </row>
    <row r="199" spans="1:9" s="15" customFormat="1" ht="17.25" hidden="1" customHeight="1">
      <c r="A199" s="452"/>
      <c r="B199" s="482" t="s">
        <v>261</v>
      </c>
      <c r="C199" s="487">
        <f>C204+C208</f>
        <v>0</v>
      </c>
      <c r="D199" s="487">
        <f>D204+D208</f>
        <v>0</v>
      </c>
      <c r="E199" s="487">
        <f>E204+E208</f>
        <v>0</v>
      </c>
      <c r="F199" s="487">
        <f>F204+F208</f>
        <v>0</v>
      </c>
      <c r="G199" s="487">
        <f>G204+G208</f>
        <v>0</v>
      </c>
      <c r="H199" s="449" t="e">
        <f>G199/C199*100</f>
        <v>#DIV/0!</v>
      </c>
      <c r="I199" s="485"/>
    </row>
    <row r="200" spans="1:9" s="15" customFormat="1" ht="18.75" hidden="1" customHeight="1">
      <c r="A200" s="452"/>
      <c r="B200" s="482" t="s">
        <v>201</v>
      </c>
      <c r="C200" s="487">
        <f>C205+C209</f>
        <v>0</v>
      </c>
      <c r="D200" s="487">
        <f>D205+D209</f>
        <v>0</v>
      </c>
      <c r="E200" s="487">
        <f>E205+E209</f>
        <v>0</v>
      </c>
      <c r="F200" s="487">
        <f>F205+F209</f>
        <v>0</v>
      </c>
      <c r="G200" s="487">
        <f>G205+G209</f>
        <v>0</v>
      </c>
      <c r="H200" s="449" t="e">
        <f>G200/C200*100</f>
        <v>#DIV/0!</v>
      </c>
      <c r="I200" s="485"/>
    </row>
    <row r="201" spans="1:9" s="15" customFormat="1" ht="19.5" hidden="1" customHeight="1">
      <c r="A201" s="451"/>
      <c r="B201" s="489" t="s">
        <v>5</v>
      </c>
      <c r="C201" s="487"/>
      <c r="D201" s="487"/>
      <c r="E201" s="487"/>
      <c r="F201" s="487"/>
      <c r="G201" s="487"/>
      <c r="H201" s="449" t="e">
        <f>G201/C201*100</f>
        <v>#DIV/0!</v>
      </c>
      <c r="I201" s="485"/>
    </row>
    <row r="202" spans="1:9" s="15" customFormat="1" ht="30.75" hidden="1" customHeight="1">
      <c r="A202" s="452"/>
      <c r="B202" s="489" t="s">
        <v>276</v>
      </c>
      <c r="C202" s="488">
        <v>0</v>
      </c>
      <c r="D202" s="488">
        <v>0</v>
      </c>
      <c r="E202" s="488">
        <v>0</v>
      </c>
      <c r="F202" s="488">
        <v>0</v>
      </c>
      <c r="G202" s="488">
        <v>0</v>
      </c>
      <c r="H202" s="449" t="e">
        <f>G202/C202*100</f>
        <v>#DIV/0!</v>
      </c>
      <c r="I202" s="485"/>
    </row>
    <row r="203" spans="1:9" s="15" customFormat="1" ht="20.25" hidden="1" customHeight="1">
      <c r="A203" s="452"/>
      <c r="B203" s="482" t="s">
        <v>203</v>
      </c>
      <c r="C203" s="487"/>
      <c r="D203" s="487"/>
      <c r="E203" s="487"/>
      <c r="F203" s="487"/>
      <c r="G203" s="487"/>
      <c r="H203" s="449" t="e">
        <f>G203/C203*100</f>
        <v>#DIV/0!</v>
      </c>
      <c r="I203" s="485"/>
    </row>
    <row r="204" spans="1:9" s="15" customFormat="1" ht="16.5" hidden="1" customHeight="1">
      <c r="A204" s="452"/>
      <c r="B204" s="482" t="s">
        <v>261</v>
      </c>
      <c r="C204" s="487"/>
      <c r="D204" s="487"/>
      <c r="E204" s="487"/>
      <c r="F204" s="487"/>
      <c r="G204" s="487"/>
      <c r="H204" s="449" t="e">
        <f>G204/C204*100</f>
        <v>#DIV/0!</v>
      </c>
      <c r="I204" s="485"/>
    </row>
    <row r="205" spans="1:9" s="15" customFormat="1" ht="14.25" hidden="1" customHeight="1">
      <c r="A205" s="452"/>
      <c r="B205" s="482" t="s">
        <v>201</v>
      </c>
      <c r="C205" s="487"/>
      <c r="D205" s="487"/>
      <c r="E205" s="487"/>
      <c r="F205" s="487"/>
      <c r="G205" s="487"/>
      <c r="H205" s="449" t="e">
        <f>G205/C205*100</f>
        <v>#DIV/0!</v>
      </c>
      <c r="I205" s="485"/>
    </row>
    <row r="206" spans="1:9" s="15" customFormat="1" ht="18" hidden="1" customHeight="1">
      <c r="A206" s="452"/>
      <c r="B206" s="490" t="s">
        <v>34</v>
      </c>
      <c r="C206" s="488">
        <f>C207+C208+C209</f>
        <v>0</v>
      </c>
      <c r="D206" s="488">
        <f>D207+D208+D209</f>
        <v>0</v>
      </c>
      <c r="E206" s="488">
        <f>E207+E208+E209</f>
        <v>0</v>
      </c>
      <c r="F206" s="488">
        <f>F207+F208+F209</f>
        <v>0</v>
      </c>
      <c r="G206" s="488">
        <f>G207+G208+G209</f>
        <v>0</v>
      </c>
      <c r="H206" s="449" t="e">
        <f>G206/C206*100</f>
        <v>#DIV/0!</v>
      </c>
      <c r="I206" s="485"/>
    </row>
    <row r="207" spans="1:9" s="15" customFormat="1" ht="17.25" hidden="1" customHeight="1">
      <c r="A207" s="452"/>
      <c r="B207" s="482" t="s">
        <v>203</v>
      </c>
      <c r="C207" s="487"/>
      <c r="D207" s="487"/>
      <c r="E207" s="487"/>
      <c r="F207" s="487"/>
      <c r="G207" s="487"/>
      <c r="H207" s="449" t="e">
        <f>G207/C207*100</f>
        <v>#DIV/0!</v>
      </c>
      <c r="I207" s="485"/>
    </row>
    <row r="208" spans="1:9" s="15" customFormat="1" ht="17.25" hidden="1" customHeight="1">
      <c r="A208" s="452"/>
      <c r="B208" s="482" t="s">
        <v>261</v>
      </c>
      <c r="C208" s="487"/>
      <c r="D208" s="487"/>
      <c r="E208" s="487"/>
      <c r="F208" s="487"/>
      <c r="G208" s="487"/>
      <c r="H208" s="449" t="e">
        <f>G208/C208*100</f>
        <v>#DIV/0!</v>
      </c>
      <c r="I208" s="485"/>
    </row>
    <row r="209" spans="1:9" s="15" customFormat="1" ht="15.75" hidden="1" customHeight="1">
      <c r="A209" s="452"/>
      <c r="B209" s="482" t="s">
        <v>201</v>
      </c>
      <c r="C209" s="487"/>
      <c r="D209" s="487"/>
      <c r="E209" s="487"/>
      <c r="F209" s="487"/>
      <c r="G209" s="487"/>
      <c r="H209" s="449" t="e">
        <f>G209/C209*100</f>
        <v>#DIV/0!</v>
      </c>
      <c r="I209" s="485"/>
    </row>
    <row r="210" spans="1:9" s="15" customFormat="1" ht="17.25" hidden="1" customHeight="1">
      <c r="A210" s="452"/>
      <c r="B210" s="486" t="s">
        <v>275</v>
      </c>
      <c r="C210" s="487"/>
      <c r="D210" s="487"/>
      <c r="E210" s="487"/>
      <c r="F210" s="487"/>
      <c r="G210" s="487"/>
      <c r="H210" s="449" t="e">
        <f>G210/C210*100</f>
        <v>#DIV/0!</v>
      </c>
      <c r="I210" s="485"/>
    </row>
    <row r="211" spans="1:9" s="15" customFormat="1" ht="17.25" hidden="1" customHeight="1">
      <c r="A211" s="452"/>
      <c r="B211" s="489" t="s">
        <v>274</v>
      </c>
      <c r="C211" s="488"/>
      <c r="D211" s="488"/>
      <c r="E211" s="488"/>
      <c r="F211" s="488"/>
      <c r="G211" s="488"/>
      <c r="H211" s="449" t="e">
        <f>G211/C211*100</f>
        <v>#DIV/0!</v>
      </c>
      <c r="I211" s="485"/>
    </row>
    <row r="212" spans="1:9" s="15" customFormat="1" ht="17.25" hidden="1" customHeight="1">
      <c r="A212" s="452"/>
      <c r="B212" s="482" t="s">
        <v>203</v>
      </c>
      <c r="C212" s="487">
        <v>0</v>
      </c>
      <c r="D212" s="487">
        <v>0</v>
      </c>
      <c r="E212" s="487">
        <v>0</v>
      </c>
      <c r="F212" s="487">
        <v>0</v>
      </c>
      <c r="G212" s="487">
        <v>0</v>
      </c>
      <c r="H212" s="449" t="e">
        <f>G212/C212*100</f>
        <v>#DIV/0!</v>
      </c>
      <c r="I212" s="485"/>
    </row>
    <row r="213" spans="1:9" s="15" customFormat="1" ht="17.25" hidden="1" customHeight="1">
      <c r="A213" s="452"/>
      <c r="B213" s="482" t="s">
        <v>261</v>
      </c>
      <c r="C213" s="487"/>
      <c r="D213" s="487"/>
      <c r="E213" s="487"/>
      <c r="F213" s="487"/>
      <c r="G213" s="487"/>
      <c r="H213" s="449" t="e">
        <f>G213/C213*100</f>
        <v>#DIV/0!</v>
      </c>
      <c r="I213" s="485"/>
    </row>
    <row r="214" spans="1:9" s="15" customFormat="1" ht="17.25" hidden="1" customHeight="1">
      <c r="A214" s="452"/>
      <c r="B214" s="482" t="s">
        <v>201</v>
      </c>
      <c r="C214" s="481"/>
      <c r="D214" s="481"/>
      <c r="E214" s="481"/>
      <c r="F214" s="481"/>
      <c r="G214" s="481"/>
      <c r="H214" s="449" t="e">
        <f>G214/C214*100</f>
        <v>#DIV/0!</v>
      </c>
      <c r="I214" s="485"/>
    </row>
    <row r="215" spans="1:9" s="15" customFormat="1" ht="12.75" hidden="1" customHeight="1">
      <c r="A215" s="451"/>
      <c r="B215" s="486"/>
      <c r="C215" s="481"/>
      <c r="D215" s="481"/>
      <c r="E215" s="481"/>
      <c r="F215" s="481"/>
      <c r="G215" s="481"/>
      <c r="H215" s="449" t="e">
        <f>G215/C215*100</f>
        <v>#DIV/0!</v>
      </c>
      <c r="I215" s="485"/>
    </row>
    <row r="216" spans="1:9" s="15" customFormat="1" ht="1.5" hidden="1" customHeight="1">
      <c r="A216" s="452"/>
      <c r="B216" s="482"/>
      <c r="C216" s="481">
        <v>0</v>
      </c>
      <c r="D216" s="481">
        <v>0</v>
      </c>
      <c r="E216" s="481">
        <v>0</v>
      </c>
      <c r="F216" s="481">
        <v>0</v>
      </c>
      <c r="G216" s="481">
        <v>0</v>
      </c>
      <c r="H216" s="449" t="e">
        <f>G216/C216*100</f>
        <v>#DIV/0!</v>
      </c>
      <c r="I216" s="485"/>
    </row>
    <row r="217" spans="1:9" s="15" customFormat="1" ht="36.75" hidden="1" customHeight="1">
      <c r="A217" s="329" t="s">
        <v>273</v>
      </c>
      <c r="B217" s="441" t="s">
        <v>272</v>
      </c>
      <c r="C217" s="327" t="e">
        <f>#REF!</f>
        <v>#REF!</v>
      </c>
      <c r="D217" s="327" t="e">
        <f>#REF!</f>
        <v>#REF!</v>
      </c>
      <c r="E217" s="327" t="e">
        <f>#REF!</f>
        <v>#REF!</v>
      </c>
      <c r="F217" s="327" t="e">
        <f>#REF!</f>
        <v>#REF!</v>
      </c>
      <c r="G217" s="327" t="e">
        <f>#REF!</f>
        <v>#REF!</v>
      </c>
      <c r="H217" s="327" t="e">
        <f>G217/C217*100</f>
        <v>#REF!</v>
      </c>
      <c r="I217" s="484"/>
    </row>
    <row r="218" spans="1:9" s="15" customFormat="1" ht="23.25" hidden="1" customHeight="1">
      <c r="A218" s="282"/>
      <c r="B218" s="325" t="s">
        <v>3</v>
      </c>
      <c r="C218" s="44" t="e">
        <f>#REF!</f>
        <v>#REF!</v>
      </c>
      <c r="D218" s="44" t="e">
        <f>#REF!</f>
        <v>#REF!</v>
      </c>
      <c r="E218" s="44" t="e">
        <f>#REF!</f>
        <v>#REF!</v>
      </c>
      <c r="F218" s="44" t="e">
        <f>#REF!</f>
        <v>#REF!</v>
      </c>
      <c r="G218" s="44" t="e">
        <f>#REF!</f>
        <v>#REF!</v>
      </c>
      <c r="H218" s="44">
        <v>0</v>
      </c>
      <c r="I218" s="483"/>
    </row>
    <row r="219" spans="1:9" s="15" customFormat="1" ht="22.5" hidden="1" customHeight="1">
      <c r="A219" s="282"/>
      <c r="B219" s="325" t="s">
        <v>2</v>
      </c>
      <c r="C219" s="44" t="e">
        <f>#REF!</f>
        <v>#REF!</v>
      </c>
      <c r="D219" s="44" t="e">
        <f>#REF!</f>
        <v>#REF!</v>
      </c>
      <c r="E219" s="44" t="e">
        <f>#REF!</f>
        <v>#REF!</v>
      </c>
      <c r="F219" s="44" t="e">
        <f>#REF!</f>
        <v>#REF!</v>
      </c>
      <c r="G219" s="44" t="e">
        <f>#REF!</f>
        <v>#REF!</v>
      </c>
      <c r="H219" s="44">
        <v>0</v>
      </c>
      <c r="I219" s="483"/>
    </row>
    <row r="220" spans="1:9" s="15" customFormat="1" ht="21" hidden="1" customHeight="1">
      <c r="A220" s="282"/>
      <c r="B220" s="325" t="s">
        <v>1</v>
      </c>
      <c r="C220" s="44" t="e">
        <f>#REF!</f>
        <v>#REF!</v>
      </c>
      <c r="D220" s="44" t="e">
        <f>#REF!</f>
        <v>#REF!</v>
      </c>
      <c r="E220" s="44" t="e">
        <f>#REF!</f>
        <v>#REF!</v>
      </c>
      <c r="F220" s="44" t="e">
        <f>#REF!</f>
        <v>#REF!</v>
      </c>
      <c r="G220" s="44" t="e">
        <f>#REF!</f>
        <v>#REF!</v>
      </c>
      <c r="H220" s="44" t="e">
        <f>G220/C220*100</f>
        <v>#REF!</v>
      </c>
      <c r="I220" s="483"/>
    </row>
    <row r="221" spans="1:9" s="15" customFormat="1" ht="26.25" hidden="1" customHeight="1">
      <c r="A221" s="452"/>
      <c r="B221" s="482"/>
      <c r="C221" s="481"/>
      <c r="D221" s="481"/>
      <c r="E221" s="481"/>
      <c r="F221" s="481"/>
      <c r="G221" s="481"/>
      <c r="H221" s="449" t="e">
        <f>G221/C221*100</f>
        <v>#DIV/0!</v>
      </c>
      <c r="I221" s="480"/>
    </row>
    <row r="222" spans="1:9" s="15" customFormat="1" ht="36.75" hidden="1" customHeight="1">
      <c r="A222" s="164" t="s">
        <v>264</v>
      </c>
      <c r="B222" s="446" t="s">
        <v>193</v>
      </c>
      <c r="C222" s="374"/>
      <c r="D222" s="374"/>
      <c r="E222" s="374"/>
      <c r="F222" s="374"/>
      <c r="G222" s="374"/>
      <c r="H222" s="137"/>
      <c r="I222" s="479"/>
    </row>
    <row r="223" spans="1:9" s="15" customFormat="1" ht="18" hidden="1" customHeight="1">
      <c r="A223" s="452"/>
      <c r="B223" s="40" t="s">
        <v>6</v>
      </c>
      <c r="C223" s="49">
        <f>C228+C232</f>
        <v>0</v>
      </c>
      <c r="D223" s="49">
        <f>D228+D232</f>
        <v>0</v>
      </c>
      <c r="E223" s="49">
        <f>E228+E232</f>
        <v>0</v>
      </c>
      <c r="F223" s="49">
        <f>F228+F232</f>
        <v>0</v>
      </c>
      <c r="G223" s="49">
        <f>G228+G232</f>
        <v>0</v>
      </c>
      <c r="H223" s="47" t="e">
        <f>G223/C223*100</f>
        <v>#DIV/0!</v>
      </c>
      <c r="I223" s="73" t="s">
        <v>271</v>
      </c>
    </row>
    <row r="224" spans="1:9" s="15" customFormat="1" ht="18" hidden="1" customHeight="1">
      <c r="A224" s="452"/>
      <c r="B224" s="36" t="s">
        <v>3</v>
      </c>
      <c r="C224" s="45">
        <f>C229+C233</f>
        <v>0</v>
      </c>
      <c r="D224" s="45">
        <f>D229+D233</f>
        <v>0</v>
      </c>
      <c r="E224" s="45">
        <f>E229+E233</f>
        <v>0</v>
      </c>
      <c r="F224" s="45">
        <f>F229+F233</f>
        <v>0</v>
      </c>
      <c r="G224" s="45">
        <f>G229+G233</f>
        <v>0</v>
      </c>
      <c r="H224" s="44" t="e">
        <f>G224/C224*100</f>
        <v>#DIV/0!</v>
      </c>
      <c r="I224" s="478"/>
    </row>
    <row r="225" spans="1:9" s="15" customFormat="1" ht="19.5" hidden="1" customHeight="1">
      <c r="A225" s="452"/>
      <c r="B225" s="36" t="s">
        <v>2</v>
      </c>
      <c r="C225" s="45">
        <f>C230+C234</f>
        <v>0</v>
      </c>
      <c r="D225" s="45">
        <f>D230+D234</f>
        <v>0</v>
      </c>
      <c r="E225" s="45">
        <f>E230+E234</f>
        <v>0</v>
      </c>
      <c r="F225" s="45">
        <f>F230+F234</f>
        <v>0</v>
      </c>
      <c r="G225" s="45">
        <f>G230+G234</f>
        <v>0</v>
      </c>
      <c r="H225" s="44">
        <v>0</v>
      </c>
      <c r="I225" s="478"/>
    </row>
    <row r="226" spans="1:9" s="15" customFormat="1" ht="15.75" hidden="1" customHeight="1">
      <c r="A226" s="452"/>
      <c r="B226" s="36" t="s">
        <v>1</v>
      </c>
      <c r="C226" s="45"/>
      <c r="D226" s="45"/>
      <c r="E226" s="45"/>
      <c r="F226" s="45"/>
      <c r="G226" s="45"/>
      <c r="H226" s="47"/>
      <c r="I226" s="478"/>
    </row>
    <row r="227" spans="1:9" s="15" customFormat="1" ht="16.5" hidden="1" customHeight="1">
      <c r="A227" s="452"/>
      <c r="B227" s="39" t="s">
        <v>5</v>
      </c>
      <c r="C227" s="45"/>
      <c r="D227" s="45"/>
      <c r="E227" s="45"/>
      <c r="F227" s="45"/>
      <c r="G227" s="45"/>
      <c r="H227" s="47"/>
      <c r="I227" s="478"/>
    </row>
    <row r="228" spans="1:9" s="15" customFormat="1" ht="28.5" hidden="1" customHeight="1">
      <c r="A228" s="452"/>
      <c r="B228" s="39" t="s">
        <v>270</v>
      </c>
      <c r="C228" s="49">
        <f>C229+C230+C231</f>
        <v>0</v>
      </c>
      <c r="D228" s="49">
        <f>D229+D230+D231</f>
        <v>0</v>
      </c>
      <c r="E228" s="49">
        <f>E229+E230+E231</f>
        <v>0</v>
      </c>
      <c r="F228" s="49">
        <f>F229+F230+F231</f>
        <v>0</v>
      </c>
      <c r="G228" s="49">
        <f>G229+G230+G231</f>
        <v>0</v>
      </c>
      <c r="H228" s="47">
        <v>0</v>
      </c>
      <c r="I228" s="478"/>
    </row>
    <row r="229" spans="1:9" s="15" customFormat="1" ht="19.5" hidden="1" customHeight="1">
      <c r="A229" s="452"/>
      <c r="B229" s="36" t="s">
        <v>3</v>
      </c>
      <c r="C229" s="45"/>
      <c r="D229" s="45"/>
      <c r="E229" s="45"/>
      <c r="F229" s="45"/>
      <c r="G229" s="45"/>
      <c r="H229" s="47"/>
      <c r="I229" s="478"/>
    </row>
    <row r="230" spans="1:9" s="15" customFormat="1" ht="17.25" hidden="1" customHeight="1">
      <c r="A230" s="452"/>
      <c r="B230" s="36" t="s">
        <v>2</v>
      </c>
      <c r="C230" s="45"/>
      <c r="D230" s="45"/>
      <c r="E230" s="45"/>
      <c r="F230" s="45"/>
      <c r="G230" s="45"/>
      <c r="H230" s="47"/>
      <c r="I230" s="478"/>
    </row>
    <row r="231" spans="1:9" s="15" customFormat="1" ht="15.75" hidden="1" customHeight="1">
      <c r="A231" s="452"/>
      <c r="B231" s="36" t="s">
        <v>1</v>
      </c>
      <c r="C231" s="45"/>
      <c r="D231" s="45"/>
      <c r="E231" s="45"/>
      <c r="F231" s="45"/>
      <c r="G231" s="45"/>
      <c r="H231" s="47"/>
      <c r="I231" s="478"/>
    </row>
    <row r="232" spans="1:9" s="15" customFormat="1" ht="15.75" hidden="1" customHeight="1">
      <c r="A232" s="452"/>
      <c r="B232" s="60" t="s">
        <v>34</v>
      </c>
      <c r="C232" s="49">
        <f>C233+C234+C235</f>
        <v>0</v>
      </c>
      <c r="D232" s="49">
        <f>D233+D234+D235</f>
        <v>0</v>
      </c>
      <c r="E232" s="49">
        <f>E233+E234+E235</f>
        <v>0</v>
      </c>
      <c r="F232" s="49">
        <f>F233+F234+F235</f>
        <v>0</v>
      </c>
      <c r="G232" s="49">
        <f>G233+G234+G235</f>
        <v>0</v>
      </c>
      <c r="H232" s="47" t="e">
        <f>G232/C232*100</f>
        <v>#DIV/0!</v>
      </c>
      <c r="I232" s="478"/>
    </row>
    <row r="233" spans="1:9" s="15" customFormat="1" ht="19.5" hidden="1" customHeight="1">
      <c r="A233" s="452"/>
      <c r="B233" s="36" t="s">
        <v>3</v>
      </c>
      <c r="C233" s="45">
        <v>0</v>
      </c>
      <c r="D233" s="45">
        <v>0</v>
      </c>
      <c r="E233" s="45">
        <v>0</v>
      </c>
      <c r="F233" s="45">
        <v>0</v>
      </c>
      <c r="G233" s="45">
        <v>0</v>
      </c>
      <c r="H233" s="44" t="e">
        <f>G233/C233*100</f>
        <v>#DIV/0!</v>
      </c>
      <c r="I233" s="478"/>
    </row>
    <row r="234" spans="1:9" s="15" customFormat="1" ht="17.25" hidden="1" customHeight="1">
      <c r="A234" s="452"/>
      <c r="B234" s="36" t="s">
        <v>2</v>
      </c>
      <c r="C234" s="45"/>
      <c r="D234" s="45"/>
      <c r="E234" s="45"/>
      <c r="F234" s="45"/>
      <c r="G234" s="45"/>
      <c r="H234" s="47"/>
      <c r="I234" s="478"/>
    </row>
    <row r="235" spans="1:9" s="15" customFormat="1" ht="21" hidden="1" customHeight="1">
      <c r="A235" s="452"/>
      <c r="B235" s="36" t="s">
        <v>1</v>
      </c>
      <c r="C235" s="45"/>
      <c r="D235" s="45"/>
      <c r="E235" s="45"/>
      <c r="F235" s="45"/>
      <c r="G235" s="45"/>
      <c r="H235" s="47"/>
      <c r="I235" s="478"/>
    </row>
    <row r="236" spans="1:9" s="15" customFormat="1" ht="28.5" hidden="1" customHeight="1">
      <c r="A236" s="329" t="s">
        <v>269</v>
      </c>
      <c r="B236" s="477" t="s">
        <v>268</v>
      </c>
      <c r="C236" s="327">
        <f>C241</f>
        <v>0</v>
      </c>
      <c r="D236" s="327">
        <f>D241</f>
        <v>0</v>
      </c>
      <c r="E236" s="327">
        <f>E241</f>
        <v>0</v>
      </c>
      <c r="F236" s="327">
        <f>F241</f>
        <v>0</v>
      </c>
      <c r="G236" s="327">
        <f>G241</f>
        <v>0</v>
      </c>
      <c r="H236" s="327"/>
      <c r="I236" s="476"/>
    </row>
    <row r="237" spans="1:9" s="15" customFormat="1" ht="21.75" hidden="1" customHeight="1">
      <c r="A237" s="282"/>
      <c r="B237" s="325" t="s">
        <v>3</v>
      </c>
      <c r="C237" s="45">
        <f>C245</f>
        <v>0</v>
      </c>
      <c r="D237" s="45">
        <f>D245</f>
        <v>0</v>
      </c>
      <c r="E237" s="45">
        <f>E245</f>
        <v>0</v>
      </c>
      <c r="F237" s="45">
        <f>F245</f>
        <v>0</v>
      </c>
      <c r="G237" s="45">
        <f>G245</f>
        <v>0</v>
      </c>
      <c r="H237" s="45"/>
      <c r="I237" s="475"/>
    </row>
    <row r="238" spans="1:9" s="15" customFormat="1" ht="23.25" hidden="1" customHeight="1">
      <c r="A238" s="282"/>
      <c r="B238" s="325" t="s">
        <v>2</v>
      </c>
      <c r="C238" s="45">
        <f>C246</f>
        <v>0</v>
      </c>
      <c r="D238" s="45">
        <f>D246</f>
        <v>0</v>
      </c>
      <c r="E238" s="45">
        <f>E246</f>
        <v>0</v>
      </c>
      <c r="F238" s="45">
        <f>F246</f>
        <v>0</v>
      </c>
      <c r="G238" s="45">
        <f>G246</f>
        <v>0</v>
      </c>
      <c r="H238" s="45"/>
      <c r="I238" s="475"/>
    </row>
    <row r="239" spans="1:9" s="15" customFormat="1" ht="20.25" hidden="1" customHeight="1">
      <c r="A239" s="282"/>
      <c r="B239" s="325" t="s">
        <v>1</v>
      </c>
      <c r="C239" s="45">
        <f>C247</f>
        <v>0</v>
      </c>
      <c r="D239" s="45">
        <f>D247</f>
        <v>0</v>
      </c>
      <c r="E239" s="45">
        <f>E247</f>
        <v>0</v>
      </c>
      <c r="F239" s="45">
        <f>F247</f>
        <v>0</v>
      </c>
      <c r="G239" s="45">
        <f>G247</f>
        <v>0</v>
      </c>
      <c r="H239" s="45"/>
      <c r="I239" s="475"/>
    </row>
    <row r="240" spans="1:9" s="15" customFormat="1" ht="20.25" hidden="1" customHeight="1">
      <c r="A240" s="111" t="s">
        <v>22</v>
      </c>
      <c r="B240" s="110" t="s">
        <v>268</v>
      </c>
      <c r="C240" s="140">
        <f>C241</f>
        <v>0</v>
      </c>
      <c r="D240" s="140">
        <f>D241</f>
        <v>0</v>
      </c>
      <c r="E240" s="140">
        <f>E241</f>
        <v>0</v>
      </c>
      <c r="F240" s="140">
        <f>F241</f>
        <v>0</v>
      </c>
      <c r="G240" s="140">
        <f>G241</f>
        <v>0</v>
      </c>
      <c r="H240" s="140" t="e">
        <f>G240/C240*100</f>
        <v>#DIV/0!</v>
      </c>
      <c r="I240" s="474"/>
    </row>
    <row r="241" spans="1:9" s="15" customFormat="1" ht="27" hidden="1" customHeight="1">
      <c r="A241" s="338" t="s">
        <v>242</v>
      </c>
      <c r="B241" s="450" t="s">
        <v>267</v>
      </c>
      <c r="C241" s="449">
        <f>C244+C259</f>
        <v>0</v>
      </c>
      <c r="D241" s="449">
        <f>D244+D259</f>
        <v>0</v>
      </c>
      <c r="E241" s="449">
        <f>E244+E259</f>
        <v>0</v>
      </c>
      <c r="F241" s="449">
        <f>F244+F259</f>
        <v>0</v>
      </c>
      <c r="G241" s="449">
        <f>G244+G259</f>
        <v>0</v>
      </c>
      <c r="H241" s="449" t="e">
        <f>G241/C241*100</f>
        <v>#DIV/0!</v>
      </c>
      <c r="I241" s="473"/>
    </row>
    <row r="242" spans="1:9" s="15" customFormat="1" ht="41.25" hidden="1" customHeight="1">
      <c r="A242" s="164" t="s">
        <v>240</v>
      </c>
      <c r="B242" s="389" t="s">
        <v>266</v>
      </c>
      <c r="C242" s="374"/>
      <c r="D242" s="374"/>
      <c r="E242" s="374"/>
      <c r="F242" s="374"/>
      <c r="G242" s="374"/>
      <c r="H242" s="137"/>
      <c r="I242" s="472"/>
    </row>
    <row r="243" spans="1:9" s="15" customFormat="1" ht="32.25" hidden="1" customHeight="1">
      <c r="A243" s="466"/>
      <c r="B243" s="471" t="s">
        <v>193</v>
      </c>
      <c r="C243" s="49"/>
      <c r="D243" s="49"/>
      <c r="E243" s="49"/>
      <c r="F243" s="49"/>
      <c r="G243" s="49"/>
      <c r="H243" s="47"/>
      <c r="I243" s="375"/>
    </row>
    <row r="244" spans="1:9" s="15" customFormat="1" ht="17.25" hidden="1" customHeight="1">
      <c r="A244" s="466"/>
      <c r="B244" s="40" t="s">
        <v>6</v>
      </c>
      <c r="C244" s="49">
        <f>C249+C253</f>
        <v>0</v>
      </c>
      <c r="D244" s="49">
        <f>D249+D253</f>
        <v>0</v>
      </c>
      <c r="E244" s="49">
        <f>E249+E253</f>
        <v>0</v>
      </c>
      <c r="F244" s="49">
        <f>F249+F253</f>
        <v>0</v>
      </c>
      <c r="G244" s="49">
        <f>G249+G253</f>
        <v>0</v>
      </c>
      <c r="H244" s="47" t="e">
        <f>G244/C244*100</f>
        <v>#DIV/0!</v>
      </c>
      <c r="I244" s="73" t="s">
        <v>265</v>
      </c>
    </row>
    <row r="245" spans="1:9" s="15" customFormat="1" ht="26.25" hidden="1" customHeight="1">
      <c r="A245" s="466"/>
      <c r="B245" s="36" t="s">
        <v>3</v>
      </c>
      <c r="C245" s="44">
        <f>C250+C254</f>
        <v>0</v>
      </c>
      <c r="D245" s="44">
        <f>D250+D254</f>
        <v>0</v>
      </c>
      <c r="E245" s="44">
        <f>E250+E254</f>
        <v>0</v>
      </c>
      <c r="F245" s="44">
        <f>F250+F254</f>
        <v>0</v>
      </c>
      <c r="G245" s="44">
        <f>G250+G254</f>
        <v>0</v>
      </c>
      <c r="H245" s="44" t="e">
        <f>G245/C245*100</f>
        <v>#DIV/0!</v>
      </c>
      <c r="I245" s="73"/>
    </row>
    <row r="246" spans="1:9" s="15" customFormat="1" ht="51" hidden="1" customHeight="1">
      <c r="A246" s="466"/>
      <c r="B246" s="36" t="s">
        <v>2</v>
      </c>
      <c r="C246" s="45">
        <f>C251+C255</f>
        <v>0</v>
      </c>
      <c r="D246" s="45">
        <f>D251+D255</f>
        <v>0</v>
      </c>
      <c r="E246" s="45">
        <f>E251+E255</f>
        <v>0</v>
      </c>
      <c r="F246" s="45">
        <f>F251+F255</f>
        <v>0</v>
      </c>
      <c r="G246" s="45">
        <f>G251+G255</f>
        <v>0</v>
      </c>
      <c r="H246" s="44">
        <v>0</v>
      </c>
      <c r="I246" s="73"/>
    </row>
    <row r="247" spans="1:9" s="15" customFormat="1" ht="24.75" hidden="1" customHeight="1">
      <c r="A247" s="303"/>
      <c r="B247" s="36" t="s">
        <v>1</v>
      </c>
      <c r="C247" s="45">
        <f>C252+C256</f>
        <v>0</v>
      </c>
      <c r="D247" s="45">
        <f>D252+D256</f>
        <v>0</v>
      </c>
      <c r="E247" s="45">
        <f>E252+E256</f>
        <v>0</v>
      </c>
      <c r="F247" s="45">
        <f>F252+F256</f>
        <v>0</v>
      </c>
      <c r="G247" s="45">
        <f>G252+G256</f>
        <v>0</v>
      </c>
      <c r="H247" s="44">
        <v>0</v>
      </c>
      <c r="I247" s="73"/>
    </row>
    <row r="248" spans="1:9" s="15" customFormat="1" ht="17.25" hidden="1" customHeight="1">
      <c r="A248" s="466"/>
      <c r="B248" s="39" t="s">
        <v>5</v>
      </c>
      <c r="C248" s="49"/>
      <c r="D248" s="49"/>
      <c r="E248" s="49"/>
      <c r="F248" s="49"/>
      <c r="G248" s="49"/>
      <c r="H248" s="47"/>
      <c r="I248" s="73"/>
    </row>
    <row r="249" spans="1:9" s="15" customFormat="1" ht="17.25" hidden="1" customHeight="1">
      <c r="A249" s="466"/>
      <c r="B249" s="39" t="s">
        <v>245</v>
      </c>
      <c r="C249" s="49">
        <f>C250+C251+C252</f>
        <v>0</v>
      </c>
      <c r="D249" s="49">
        <f>D250+D251+D252</f>
        <v>0</v>
      </c>
      <c r="E249" s="49">
        <f>E250+E251+E252</f>
        <v>0</v>
      </c>
      <c r="F249" s="49">
        <f>F250+F251+F252</f>
        <v>0</v>
      </c>
      <c r="G249" s="49">
        <f>G250+G251+G252</f>
        <v>0</v>
      </c>
      <c r="H249" s="47" t="e">
        <f>G249/C249*100</f>
        <v>#DIV/0!</v>
      </c>
      <c r="I249" s="73"/>
    </row>
    <row r="250" spans="1:9" s="15" customFormat="1" ht="17.25" hidden="1" customHeight="1">
      <c r="A250" s="466"/>
      <c r="B250" s="36" t="s">
        <v>3</v>
      </c>
      <c r="C250" s="44">
        <v>0</v>
      </c>
      <c r="D250" s="45">
        <v>0</v>
      </c>
      <c r="E250" s="45">
        <v>0</v>
      </c>
      <c r="F250" s="45">
        <v>0</v>
      </c>
      <c r="G250" s="45">
        <v>0</v>
      </c>
      <c r="H250" s="44" t="e">
        <f>G250/C250*100</f>
        <v>#DIV/0!</v>
      </c>
      <c r="I250" s="73"/>
    </row>
    <row r="251" spans="1:9" s="15" customFormat="1" ht="17.25" hidden="1" customHeight="1">
      <c r="A251" s="466"/>
      <c r="B251" s="36" t="s">
        <v>2</v>
      </c>
      <c r="C251" s="45"/>
      <c r="D251" s="45"/>
      <c r="E251" s="45"/>
      <c r="F251" s="45"/>
      <c r="G251" s="45"/>
      <c r="H251" s="47"/>
      <c r="I251" s="73"/>
    </row>
    <row r="252" spans="1:9" s="15" customFormat="1" ht="17.25" hidden="1" customHeight="1">
      <c r="A252" s="466"/>
      <c r="B252" s="36" t="s">
        <v>1</v>
      </c>
      <c r="C252" s="49"/>
      <c r="D252" s="49"/>
      <c r="E252" s="49"/>
      <c r="F252" s="49"/>
      <c r="G252" s="49"/>
      <c r="H252" s="47"/>
      <c r="I252" s="73"/>
    </row>
    <row r="253" spans="1:9" s="15" customFormat="1" ht="30" hidden="1" customHeight="1">
      <c r="A253" s="466"/>
      <c r="B253" s="60" t="s">
        <v>34</v>
      </c>
      <c r="C253" s="47">
        <f>C254+C255+C256</f>
        <v>0</v>
      </c>
      <c r="D253" s="47">
        <f>D254+D255+D256</f>
        <v>0</v>
      </c>
      <c r="E253" s="47">
        <f>E254+E255+E256</f>
        <v>0</v>
      </c>
      <c r="F253" s="47">
        <f>F254+F255+F256</f>
        <v>0</v>
      </c>
      <c r="G253" s="47">
        <f>G254+G255+G256</f>
        <v>0</v>
      </c>
      <c r="H253" s="47">
        <v>0</v>
      </c>
      <c r="I253" s="73"/>
    </row>
    <row r="254" spans="1:9" s="15" customFormat="1" ht="17.25" hidden="1" customHeight="1">
      <c r="A254" s="466"/>
      <c r="B254" s="36" t="s">
        <v>3</v>
      </c>
      <c r="C254" s="45"/>
      <c r="D254" s="45"/>
      <c r="E254" s="470"/>
      <c r="F254" s="45"/>
      <c r="G254" s="45"/>
      <c r="H254" s="47"/>
      <c r="I254" s="73"/>
    </row>
    <row r="255" spans="1:9" s="15" customFormat="1" ht="17.25" hidden="1" customHeight="1">
      <c r="A255" s="466"/>
      <c r="B255" s="36" t="s">
        <v>2</v>
      </c>
      <c r="C255" s="45"/>
      <c r="D255" s="45"/>
      <c r="E255" s="45"/>
      <c r="F255" s="45"/>
      <c r="G255" s="45"/>
      <c r="H255" s="47"/>
      <c r="I255" s="73"/>
    </row>
    <row r="256" spans="1:9" s="15" customFormat="1" ht="17.25" hidden="1" customHeight="1">
      <c r="A256" s="303"/>
      <c r="B256" s="36" t="s">
        <v>1</v>
      </c>
      <c r="C256" s="45"/>
      <c r="D256" s="45"/>
      <c r="E256" s="45"/>
      <c r="F256" s="45"/>
      <c r="G256" s="45"/>
      <c r="H256" s="47"/>
      <c r="I256" s="73"/>
    </row>
    <row r="257" spans="1:9" s="15" customFormat="1" ht="14.25" hidden="1" customHeight="1">
      <c r="A257" s="466"/>
      <c r="B257" s="469"/>
      <c r="C257" s="45"/>
      <c r="D257" s="45"/>
      <c r="E257" s="45"/>
      <c r="F257" s="45"/>
      <c r="G257" s="45"/>
      <c r="H257" s="449" t="e">
        <f>G257/C257*100</f>
        <v>#DIV/0!</v>
      </c>
      <c r="I257" s="469"/>
    </row>
    <row r="258" spans="1:9" s="15" customFormat="1" ht="25.5" hidden="1" customHeight="1">
      <c r="A258" s="468" t="s">
        <v>264</v>
      </c>
      <c r="B258" s="168" t="s">
        <v>263</v>
      </c>
      <c r="C258" s="45"/>
      <c r="D258" s="45"/>
      <c r="E258" s="45"/>
      <c r="F258" s="45"/>
      <c r="G258" s="45"/>
      <c r="H258" s="47"/>
      <c r="I258" s="73" t="s">
        <v>262</v>
      </c>
    </row>
    <row r="259" spans="1:9" s="15" customFormat="1" ht="14.25" hidden="1" customHeight="1">
      <c r="A259" s="466"/>
      <c r="B259" s="40" t="s">
        <v>6</v>
      </c>
      <c r="C259" s="467">
        <f>C264+C268</f>
        <v>0</v>
      </c>
      <c r="D259" s="467">
        <f>D264+D268</f>
        <v>0</v>
      </c>
      <c r="E259" s="467">
        <f>E264+E268</f>
        <v>0</v>
      </c>
      <c r="F259" s="467">
        <f>F264+F268</f>
        <v>0</v>
      </c>
      <c r="G259" s="467">
        <f>G264+G268</f>
        <v>0</v>
      </c>
      <c r="H259" s="457" t="e">
        <f>G259/C259*100</f>
        <v>#DIV/0!</v>
      </c>
      <c r="I259" s="73"/>
    </row>
    <row r="260" spans="1:9" s="15" customFormat="1" ht="14.25" hidden="1" customHeight="1">
      <c r="A260" s="466"/>
      <c r="B260" s="36" t="s">
        <v>203</v>
      </c>
      <c r="C260" s="455">
        <f>C265+C269</f>
        <v>0</v>
      </c>
      <c r="D260" s="455">
        <f>D265+D269</f>
        <v>0</v>
      </c>
      <c r="E260" s="455">
        <f>E265+E269</f>
        <v>0</v>
      </c>
      <c r="F260" s="455">
        <f>F265+F269</f>
        <v>0</v>
      </c>
      <c r="G260" s="455">
        <f>G265+G269</f>
        <v>0</v>
      </c>
      <c r="H260" s="457" t="e">
        <f>G260/C260*100</f>
        <v>#DIV/0!</v>
      </c>
      <c r="I260" s="73"/>
    </row>
    <row r="261" spans="1:9" s="15" customFormat="1" ht="14.25" hidden="1" customHeight="1">
      <c r="A261" s="466"/>
      <c r="B261" s="36" t="s">
        <v>261</v>
      </c>
      <c r="C261" s="456">
        <f>C266+C270</f>
        <v>0</v>
      </c>
      <c r="D261" s="456">
        <f>D266+D270</f>
        <v>0</v>
      </c>
      <c r="E261" s="456">
        <f>E266+E270</f>
        <v>0</v>
      </c>
      <c r="F261" s="456">
        <f>F266+F270</f>
        <v>0</v>
      </c>
      <c r="G261" s="456">
        <f>G266+G270</f>
        <v>0</v>
      </c>
      <c r="H261" s="456">
        <f>H266+H270</f>
        <v>0</v>
      </c>
      <c r="I261" s="73"/>
    </row>
    <row r="262" spans="1:9" s="15" customFormat="1" ht="14.25" hidden="1" customHeight="1">
      <c r="A262" s="466"/>
      <c r="B262" s="36" t="s">
        <v>201</v>
      </c>
      <c r="C262" s="456">
        <f>C267+C271</f>
        <v>0</v>
      </c>
      <c r="D262" s="456">
        <f>D267+D271</f>
        <v>0</v>
      </c>
      <c r="E262" s="456">
        <f>E267+E271</f>
        <v>0</v>
      </c>
      <c r="F262" s="456">
        <f>F267+F271</f>
        <v>0</v>
      </c>
      <c r="G262" s="456">
        <f>G267+G271</f>
        <v>0</v>
      </c>
      <c r="H262" s="456">
        <f>H267+H271</f>
        <v>0</v>
      </c>
      <c r="I262" s="73"/>
    </row>
    <row r="263" spans="1:9" s="15" customFormat="1" ht="14.25" hidden="1" customHeight="1">
      <c r="A263" s="466"/>
      <c r="B263" s="39" t="s">
        <v>5</v>
      </c>
      <c r="C263" s="45"/>
      <c r="D263" s="45"/>
      <c r="E263" s="45"/>
      <c r="F263" s="45"/>
      <c r="G263" s="45"/>
      <c r="H263" s="47"/>
      <c r="I263" s="73"/>
    </row>
    <row r="264" spans="1:9" s="15" customFormat="1" ht="14.25" hidden="1" customHeight="1">
      <c r="A264" s="466"/>
      <c r="B264" s="39" t="s">
        <v>245</v>
      </c>
      <c r="C264" s="467">
        <f>C265+C266+C267</f>
        <v>0</v>
      </c>
      <c r="D264" s="467">
        <f>D265+D266+D267</f>
        <v>0</v>
      </c>
      <c r="E264" s="467">
        <f>E265+E266+E267</f>
        <v>0</v>
      </c>
      <c r="F264" s="467">
        <f>F265+F266+F267</f>
        <v>0</v>
      </c>
      <c r="G264" s="467">
        <f>G265+G266+G267</f>
        <v>0</v>
      </c>
      <c r="H264" s="457" t="e">
        <f>G264/C264*100</f>
        <v>#DIV/0!</v>
      </c>
      <c r="I264" s="73"/>
    </row>
    <row r="265" spans="1:9" s="15" customFormat="1" ht="14.25" hidden="1" customHeight="1">
      <c r="A265" s="466"/>
      <c r="B265" s="36" t="s">
        <v>203</v>
      </c>
      <c r="C265" s="45">
        <v>0</v>
      </c>
      <c r="D265" s="45"/>
      <c r="E265" s="45"/>
      <c r="F265" s="45"/>
      <c r="G265" s="45"/>
      <c r="H265" s="47"/>
      <c r="I265" s="73"/>
    </row>
    <row r="266" spans="1:9" s="15" customFormat="1" ht="14.25" hidden="1" customHeight="1">
      <c r="A266" s="466"/>
      <c r="B266" s="36" t="s">
        <v>261</v>
      </c>
      <c r="C266" s="45"/>
      <c r="D266" s="45"/>
      <c r="E266" s="45"/>
      <c r="F266" s="45"/>
      <c r="G266" s="45"/>
      <c r="H266" s="47"/>
      <c r="I266" s="73"/>
    </row>
    <row r="267" spans="1:9" s="15" customFormat="1" ht="14.25" hidden="1" customHeight="1">
      <c r="A267" s="466"/>
      <c r="B267" s="36" t="s">
        <v>201</v>
      </c>
      <c r="C267" s="45"/>
      <c r="D267" s="45"/>
      <c r="E267" s="45"/>
      <c r="F267" s="45"/>
      <c r="G267" s="45"/>
      <c r="H267" s="47"/>
      <c r="I267" s="73"/>
    </row>
    <row r="268" spans="1:9" s="15" customFormat="1" ht="14.25" hidden="1" customHeight="1">
      <c r="A268" s="466"/>
      <c r="B268" s="60" t="s">
        <v>34</v>
      </c>
      <c r="C268" s="457">
        <f>C269+C270+C271</f>
        <v>0</v>
      </c>
      <c r="D268" s="457">
        <f>D269+D270+D271</f>
        <v>0</v>
      </c>
      <c r="E268" s="457">
        <f>E269+E270+E271</f>
        <v>0</v>
      </c>
      <c r="F268" s="457">
        <f>F269+F270+F271</f>
        <v>0</v>
      </c>
      <c r="G268" s="457">
        <f>G269+G270+G271</f>
        <v>0</v>
      </c>
      <c r="H268" s="457">
        <f>H269+H270+H271</f>
        <v>0</v>
      </c>
      <c r="I268" s="73"/>
    </row>
    <row r="269" spans="1:9" s="15" customFormat="1" ht="14.25" hidden="1" customHeight="1">
      <c r="A269" s="466"/>
      <c r="B269" s="36" t="s">
        <v>203</v>
      </c>
      <c r="C269" s="45"/>
      <c r="D269" s="45"/>
      <c r="E269" s="45"/>
      <c r="F269" s="45"/>
      <c r="G269" s="45"/>
      <c r="H269" s="47"/>
      <c r="I269" s="73"/>
    </row>
    <row r="270" spans="1:9" s="15" customFormat="1" ht="14.25" hidden="1" customHeight="1">
      <c r="A270" s="466"/>
      <c r="B270" s="36" t="s">
        <v>261</v>
      </c>
      <c r="C270" s="45"/>
      <c r="D270" s="45"/>
      <c r="E270" s="45"/>
      <c r="F270" s="45"/>
      <c r="G270" s="45"/>
      <c r="H270" s="47"/>
      <c r="I270" s="73"/>
    </row>
    <row r="271" spans="1:9" s="15" customFormat="1" ht="14.25" hidden="1" customHeight="1">
      <c r="A271" s="466"/>
      <c r="B271" s="36" t="s">
        <v>201</v>
      </c>
      <c r="C271" s="45"/>
      <c r="D271" s="45"/>
      <c r="E271" s="45"/>
      <c r="F271" s="45"/>
      <c r="G271" s="45"/>
      <c r="H271" s="47"/>
      <c r="I271" s="73"/>
    </row>
    <row r="272" spans="1:9" s="15" customFormat="1" ht="59.25" hidden="1" customHeight="1">
      <c r="A272" s="329" t="s">
        <v>260</v>
      </c>
      <c r="B272" s="441" t="s">
        <v>243</v>
      </c>
      <c r="C272" s="327" t="e">
        <f>C276+#REF!</f>
        <v>#REF!</v>
      </c>
      <c r="D272" s="327" t="e">
        <f>D276+#REF!</f>
        <v>#REF!</v>
      </c>
      <c r="E272" s="327" t="e">
        <f>E276+#REF!</f>
        <v>#REF!</v>
      </c>
      <c r="F272" s="327" t="e">
        <f>F276+#REF!</f>
        <v>#REF!</v>
      </c>
      <c r="G272" s="327" t="e">
        <f>G276+#REF!</f>
        <v>#REF!</v>
      </c>
      <c r="H272" s="327" t="e">
        <f>G272/C272*100</f>
        <v>#REF!</v>
      </c>
      <c r="I272" s="465"/>
    </row>
    <row r="273" spans="1:9" s="15" customFormat="1" ht="24.75" hidden="1" customHeight="1">
      <c r="A273" s="282"/>
      <c r="B273" s="325" t="s">
        <v>3</v>
      </c>
      <c r="C273" s="44"/>
      <c r="D273" s="44"/>
      <c r="E273" s="44">
        <f>E280+E294+E309+E483</f>
        <v>0</v>
      </c>
      <c r="F273" s="44">
        <f>F280+F294+F309+F483</f>
        <v>0</v>
      </c>
      <c r="G273" s="44">
        <f>G280+G294+G309+G483</f>
        <v>0</v>
      </c>
      <c r="H273" s="44" t="e">
        <f>G273/C273*100</f>
        <v>#DIV/0!</v>
      </c>
      <c r="I273" s="375"/>
    </row>
    <row r="274" spans="1:9" s="15" customFormat="1" ht="24" hidden="1" customHeight="1">
      <c r="A274" s="282"/>
      <c r="B274" s="325" t="s">
        <v>2</v>
      </c>
      <c r="C274" s="44">
        <f>C281+C295+C310+C484</f>
        <v>0</v>
      </c>
      <c r="D274" s="44">
        <f>D281+D295+D310+D484</f>
        <v>0</v>
      </c>
      <c r="E274" s="44">
        <f>E281+E295+E310+E484</f>
        <v>0</v>
      </c>
      <c r="F274" s="44">
        <f>F281+F295+F310+F484</f>
        <v>0</v>
      </c>
      <c r="G274" s="44">
        <f>G281+G295+G310+G484</f>
        <v>0</v>
      </c>
      <c r="H274" s="44" t="e">
        <f>G274/C274*100</f>
        <v>#DIV/0!</v>
      </c>
      <c r="I274" s="375"/>
    </row>
    <row r="275" spans="1:9" s="15" customFormat="1" ht="20.25" hidden="1" customHeight="1">
      <c r="A275" s="282"/>
      <c r="B275" s="325" t="s">
        <v>1</v>
      </c>
      <c r="C275" s="44">
        <f>C282+C296+C311+C485</f>
        <v>0</v>
      </c>
      <c r="D275" s="44">
        <f>D282+D296+D311+D485</f>
        <v>0</v>
      </c>
      <c r="E275" s="44">
        <f>E282+E296+E311+E485</f>
        <v>0</v>
      </c>
      <c r="F275" s="44">
        <f>F282+F296+F311+F485</f>
        <v>0</v>
      </c>
      <c r="G275" s="44">
        <f>G282+G296+G311+G485</f>
        <v>0</v>
      </c>
      <c r="H275" s="44" t="e">
        <f>G275/C275*100</f>
        <v>#DIV/0!</v>
      </c>
      <c r="I275" s="375"/>
    </row>
    <row r="276" spans="1:9" s="15" customFormat="1" ht="47.25" hidden="1" customHeight="1">
      <c r="A276" s="338" t="s">
        <v>259</v>
      </c>
      <c r="B276" s="450" t="s">
        <v>241</v>
      </c>
      <c r="C276" s="449">
        <f>C279+C293</f>
        <v>0</v>
      </c>
      <c r="D276" s="449">
        <f>D279+D293</f>
        <v>0</v>
      </c>
      <c r="E276" s="449">
        <f>E279+E293</f>
        <v>0</v>
      </c>
      <c r="F276" s="449">
        <f>F279+F293</f>
        <v>0</v>
      </c>
      <c r="G276" s="449">
        <f>G279+G293</f>
        <v>0</v>
      </c>
      <c r="H276" s="449" t="e">
        <f>G276/C276*100</f>
        <v>#DIV/0!</v>
      </c>
      <c r="I276" s="464"/>
    </row>
    <row r="277" spans="1:9" s="15" customFormat="1" ht="37.5" hidden="1" customHeight="1">
      <c r="A277" s="282"/>
      <c r="B277" s="446" t="s">
        <v>230</v>
      </c>
      <c r="C277" s="374"/>
      <c r="D277" s="374"/>
      <c r="E277" s="374"/>
      <c r="F277" s="374"/>
      <c r="G277" s="374"/>
      <c r="H277" s="137"/>
      <c r="I277" s="375"/>
    </row>
    <row r="278" spans="1:9" s="15" customFormat="1" ht="42.75" hidden="1" customHeight="1">
      <c r="A278" s="282"/>
      <c r="B278" s="463" t="s">
        <v>258</v>
      </c>
      <c r="C278" s="374"/>
      <c r="D278" s="374"/>
      <c r="E278" s="374"/>
      <c r="F278" s="374"/>
      <c r="G278" s="374"/>
      <c r="H278" s="137"/>
      <c r="I278" s="375"/>
    </row>
    <row r="279" spans="1:9" s="15" customFormat="1" ht="20.25" hidden="1" customHeight="1">
      <c r="A279" s="282"/>
      <c r="B279" s="460" t="s">
        <v>6</v>
      </c>
      <c r="C279" s="457">
        <f>C280+C281+C282</f>
        <v>0</v>
      </c>
      <c r="D279" s="457">
        <f>D280+D281+D282</f>
        <v>0</v>
      </c>
      <c r="E279" s="457">
        <f>E280+E281+E282</f>
        <v>0</v>
      </c>
      <c r="F279" s="457">
        <f>F280+F281+F282</f>
        <v>0</v>
      </c>
      <c r="G279" s="457">
        <f>G280+G281+G282</f>
        <v>0</v>
      </c>
      <c r="H279" s="457" t="e">
        <f>G279/C279*100</f>
        <v>#DIV/0!</v>
      </c>
      <c r="I279" s="462" t="s">
        <v>257</v>
      </c>
    </row>
    <row r="280" spans="1:9" s="15" customFormat="1" ht="20.25" hidden="1" customHeight="1">
      <c r="A280" s="282"/>
      <c r="B280" s="359" t="s">
        <v>3</v>
      </c>
      <c r="C280" s="456">
        <f>C285+C289</f>
        <v>0</v>
      </c>
      <c r="D280" s="456">
        <f>D285+D289</f>
        <v>0</v>
      </c>
      <c r="E280" s="456">
        <f>E285+E289</f>
        <v>0</v>
      </c>
      <c r="F280" s="456">
        <f>F285+F289</f>
        <v>0</v>
      </c>
      <c r="G280" s="456">
        <f>G285+G289</f>
        <v>0</v>
      </c>
      <c r="H280" s="455" t="e">
        <f>G280/C280*100</f>
        <v>#DIV/0!</v>
      </c>
      <c r="I280" s="462"/>
    </row>
    <row r="281" spans="1:9" s="15" customFormat="1" ht="20.25" hidden="1" customHeight="1">
      <c r="A281" s="282"/>
      <c r="B281" s="359" t="s">
        <v>2</v>
      </c>
      <c r="C281" s="456">
        <f>C286</f>
        <v>0</v>
      </c>
      <c r="D281" s="456">
        <f>D286</f>
        <v>0</v>
      </c>
      <c r="E281" s="456">
        <f>E286</f>
        <v>0</v>
      </c>
      <c r="F281" s="456">
        <f>F286</f>
        <v>0</v>
      </c>
      <c r="G281" s="456">
        <f>G286</f>
        <v>0</v>
      </c>
      <c r="H281" s="455">
        <v>0</v>
      </c>
      <c r="I281" s="462"/>
    </row>
    <row r="282" spans="1:9" s="15" customFormat="1" ht="20.25" hidden="1" customHeight="1">
      <c r="A282" s="282"/>
      <c r="B282" s="359" t="s">
        <v>1</v>
      </c>
      <c r="C282" s="456">
        <f>C287</f>
        <v>0</v>
      </c>
      <c r="D282" s="456">
        <f>D287</f>
        <v>0</v>
      </c>
      <c r="E282" s="456">
        <f>E287</f>
        <v>0</v>
      </c>
      <c r="F282" s="456">
        <f>F287</f>
        <v>0</v>
      </c>
      <c r="G282" s="456">
        <f>G287</f>
        <v>0</v>
      </c>
      <c r="H282" s="455">
        <v>0</v>
      </c>
      <c r="I282" s="462"/>
    </row>
    <row r="283" spans="1:9" s="15" customFormat="1" ht="20.25" hidden="1" customHeight="1">
      <c r="A283" s="282"/>
      <c r="B283" s="459" t="s">
        <v>5</v>
      </c>
      <c r="C283" s="456"/>
      <c r="D283" s="456"/>
      <c r="E283" s="456"/>
      <c r="F283" s="456"/>
      <c r="G283" s="456"/>
      <c r="H283" s="457"/>
      <c r="I283" s="462"/>
    </row>
    <row r="284" spans="1:9" s="15" customFormat="1" ht="20.25" hidden="1" customHeight="1">
      <c r="A284" s="282"/>
      <c r="B284" s="459" t="s">
        <v>4</v>
      </c>
      <c r="C284" s="457">
        <f>C285+C286+C287</f>
        <v>0</v>
      </c>
      <c r="D284" s="457">
        <f>D285+D286+D287</f>
        <v>0</v>
      </c>
      <c r="E284" s="457">
        <f>E285+E286+E287</f>
        <v>0</v>
      </c>
      <c r="F284" s="457">
        <f>F285+F286+F287</f>
        <v>0</v>
      </c>
      <c r="G284" s="457">
        <f>G285+G286+G287</f>
        <v>0</v>
      </c>
      <c r="H284" s="457">
        <v>0</v>
      </c>
      <c r="I284" s="462"/>
    </row>
    <row r="285" spans="1:9" s="15" customFormat="1" ht="20.25" hidden="1" customHeight="1">
      <c r="A285" s="282"/>
      <c r="B285" s="359" t="s">
        <v>3</v>
      </c>
      <c r="C285" s="456"/>
      <c r="D285" s="456"/>
      <c r="E285" s="456"/>
      <c r="F285" s="456"/>
      <c r="G285" s="456"/>
      <c r="H285" s="457"/>
      <c r="I285" s="462"/>
    </row>
    <row r="286" spans="1:9" s="15" customFormat="1" ht="20.25" hidden="1" customHeight="1">
      <c r="A286" s="282"/>
      <c r="B286" s="359" t="s">
        <v>2</v>
      </c>
      <c r="C286" s="456"/>
      <c r="D286" s="456"/>
      <c r="E286" s="456"/>
      <c r="F286" s="456"/>
      <c r="G286" s="456"/>
      <c r="H286" s="457"/>
      <c r="I286" s="462"/>
    </row>
    <row r="287" spans="1:9" s="15" customFormat="1" ht="20.25" hidden="1" customHeight="1">
      <c r="A287" s="282"/>
      <c r="B287" s="359" t="s">
        <v>1</v>
      </c>
      <c r="C287" s="456"/>
      <c r="D287" s="456"/>
      <c r="E287" s="456"/>
      <c r="F287" s="456"/>
      <c r="G287" s="456"/>
      <c r="H287" s="457"/>
      <c r="I287" s="462"/>
    </row>
    <row r="288" spans="1:9" s="15" customFormat="1" ht="20.25" hidden="1" customHeight="1">
      <c r="A288" s="282"/>
      <c r="B288" s="458" t="s">
        <v>212</v>
      </c>
      <c r="C288" s="457">
        <f>C289+C290+C291</f>
        <v>0</v>
      </c>
      <c r="D288" s="457">
        <f>D289+D290+D291</f>
        <v>0</v>
      </c>
      <c r="E288" s="457">
        <f>E289+E290+E291</f>
        <v>0</v>
      </c>
      <c r="F288" s="457">
        <f>F289+F290+F291</f>
        <v>0</v>
      </c>
      <c r="G288" s="457">
        <f>G289+G290+G291</f>
        <v>0</v>
      </c>
      <c r="H288" s="457" t="e">
        <f>G288/C288*100</f>
        <v>#DIV/0!</v>
      </c>
      <c r="I288" s="462"/>
    </row>
    <row r="289" spans="1:9" s="15" customFormat="1" ht="20.25" hidden="1" customHeight="1">
      <c r="A289" s="282"/>
      <c r="B289" s="359" t="s">
        <v>3</v>
      </c>
      <c r="C289" s="456">
        <v>0</v>
      </c>
      <c r="D289" s="456">
        <v>0</v>
      </c>
      <c r="E289" s="456">
        <v>0</v>
      </c>
      <c r="F289" s="456">
        <v>0</v>
      </c>
      <c r="G289" s="456">
        <v>0</v>
      </c>
      <c r="H289" s="455" t="e">
        <f>G289/C289*100</f>
        <v>#DIV/0!</v>
      </c>
      <c r="I289" s="462"/>
    </row>
    <row r="290" spans="1:9" s="15" customFormat="1" ht="20.25" hidden="1" customHeight="1">
      <c r="A290" s="282"/>
      <c r="B290" s="359" t="s">
        <v>2</v>
      </c>
      <c r="C290" s="456"/>
      <c r="D290" s="456"/>
      <c r="E290" s="456"/>
      <c r="F290" s="456"/>
      <c r="G290" s="456"/>
      <c r="H290" s="457"/>
      <c r="I290" s="462"/>
    </row>
    <row r="291" spans="1:9" s="15" customFormat="1" ht="20.25" hidden="1" customHeight="1">
      <c r="A291" s="282"/>
      <c r="B291" s="359" t="s">
        <v>1</v>
      </c>
      <c r="C291" s="456"/>
      <c r="D291" s="456"/>
      <c r="E291" s="456"/>
      <c r="F291" s="456"/>
      <c r="G291" s="456"/>
      <c r="H291" s="457"/>
      <c r="I291" s="462"/>
    </row>
    <row r="292" spans="1:9" s="15" customFormat="1" ht="20.25" hidden="1" customHeight="1">
      <c r="A292" s="282"/>
      <c r="B292" s="461" t="s">
        <v>256</v>
      </c>
      <c r="C292" s="45"/>
      <c r="D292" s="45"/>
      <c r="E292" s="45"/>
      <c r="F292" s="45"/>
      <c r="G292" s="45"/>
      <c r="H292" s="47"/>
      <c r="I292" s="375"/>
    </row>
    <row r="293" spans="1:9" s="15" customFormat="1" ht="20.25" hidden="1" customHeight="1">
      <c r="A293" s="282"/>
      <c r="B293" s="460" t="s">
        <v>6</v>
      </c>
      <c r="C293" s="457">
        <f>C294+C295+C296</f>
        <v>0</v>
      </c>
      <c r="D293" s="457">
        <f>D294+D295+D296</f>
        <v>0</v>
      </c>
      <c r="E293" s="457">
        <f>E294+E295+E296</f>
        <v>0</v>
      </c>
      <c r="F293" s="457">
        <f>F294+F295+F296</f>
        <v>0</v>
      </c>
      <c r="G293" s="457">
        <f>G294+G295+G296</f>
        <v>0</v>
      </c>
      <c r="H293" s="457" t="e">
        <f>G293/C293*100</f>
        <v>#DIV/0!</v>
      </c>
      <c r="I293" s="454" t="s">
        <v>255</v>
      </c>
    </row>
    <row r="294" spans="1:9" s="15" customFormat="1" ht="20.25" hidden="1" customHeight="1">
      <c r="A294" s="282"/>
      <c r="B294" s="359" t="s">
        <v>3</v>
      </c>
      <c r="C294" s="456">
        <f>C299+C303</f>
        <v>0</v>
      </c>
      <c r="D294" s="456">
        <f>D299+D303</f>
        <v>0</v>
      </c>
      <c r="E294" s="456">
        <f>E299+E303</f>
        <v>0</v>
      </c>
      <c r="F294" s="456">
        <f>F299+F303</f>
        <v>0</v>
      </c>
      <c r="G294" s="456">
        <f>G299+G303</f>
        <v>0</v>
      </c>
      <c r="H294" s="455">
        <v>0</v>
      </c>
      <c r="I294" s="454"/>
    </row>
    <row r="295" spans="1:9" s="15" customFormat="1" ht="20.25" hidden="1" customHeight="1">
      <c r="A295" s="282"/>
      <c r="B295" s="359" t="s">
        <v>2</v>
      </c>
      <c r="C295" s="456">
        <f>C300+C304</f>
        <v>0</v>
      </c>
      <c r="D295" s="456">
        <f>D300+D304</f>
        <v>0</v>
      </c>
      <c r="E295" s="456">
        <f>E300+E304</f>
        <v>0</v>
      </c>
      <c r="F295" s="456">
        <f>F300+F304</f>
        <v>0</v>
      </c>
      <c r="G295" s="456">
        <f>G300+G304</f>
        <v>0</v>
      </c>
      <c r="H295" s="455">
        <v>0</v>
      </c>
      <c r="I295" s="454"/>
    </row>
    <row r="296" spans="1:9" s="15" customFormat="1" ht="20.25" hidden="1" customHeight="1">
      <c r="A296" s="282"/>
      <c r="B296" s="359" t="s">
        <v>1</v>
      </c>
      <c r="C296" s="456">
        <f>C301+C305</f>
        <v>0</v>
      </c>
      <c r="D296" s="456">
        <f>D301+D305</f>
        <v>0</v>
      </c>
      <c r="E296" s="456">
        <f>E301+E305</f>
        <v>0</v>
      </c>
      <c r="F296" s="456">
        <f>F301+F305</f>
        <v>0</v>
      </c>
      <c r="G296" s="456">
        <f>G301+G305</f>
        <v>0</v>
      </c>
      <c r="H296" s="455">
        <v>0</v>
      </c>
      <c r="I296" s="454"/>
    </row>
    <row r="297" spans="1:9" s="15" customFormat="1" ht="20.25" hidden="1" customHeight="1">
      <c r="A297" s="282"/>
      <c r="B297" s="459" t="s">
        <v>5</v>
      </c>
      <c r="C297" s="456"/>
      <c r="D297" s="456"/>
      <c r="E297" s="456"/>
      <c r="F297" s="456"/>
      <c r="G297" s="456"/>
      <c r="H297" s="457"/>
      <c r="I297" s="454"/>
    </row>
    <row r="298" spans="1:9" s="15" customFormat="1" ht="20.25" hidden="1" customHeight="1">
      <c r="A298" s="282"/>
      <c r="B298" s="459" t="s">
        <v>4</v>
      </c>
      <c r="C298" s="457">
        <f>C299+C300+C301</f>
        <v>0</v>
      </c>
      <c r="D298" s="457">
        <f>D299+D300+D301</f>
        <v>0</v>
      </c>
      <c r="E298" s="457">
        <f>E299+E300+E301</f>
        <v>0</v>
      </c>
      <c r="F298" s="457">
        <f>F299+F300+F301</f>
        <v>0</v>
      </c>
      <c r="G298" s="457">
        <f>G299+G300+G301</f>
        <v>0</v>
      </c>
      <c r="H298" s="457">
        <v>0</v>
      </c>
      <c r="I298" s="454"/>
    </row>
    <row r="299" spans="1:9" s="15" customFormat="1" ht="20.25" hidden="1" customHeight="1">
      <c r="A299" s="282"/>
      <c r="B299" s="359" t="s">
        <v>3</v>
      </c>
      <c r="C299" s="456"/>
      <c r="D299" s="456"/>
      <c r="E299" s="456"/>
      <c r="F299" s="456"/>
      <c r="G299" s="456"/>
      <c r="H299" s="457"/>
      <c r="I299" s="454"/>
    </row>
    <row r="300" spans="1:9" s="15" customFormat="1" ht="20.25" hidden="1" customHeight="1">
      <c r="A300" s="282"/>
      <c r="B300" s="359" t="s">
        <v>2</v>
      </c>
      <c r="C300" s="456"/>
      <c r="D300" s="456"/>
      <c r="E300" s="456"/>
      <c r="F300" s="456"/>
      <c r="G300" s="456"/>
      <c r="H300" s="457"/>
      <c r="I300" s="454"/>
    </row>
    <row r="301" spans="1:9" s="15" customFormat="1" ht="20.25" hidden="1" customHeight="1">
      <c r="A301" s="282"/>
      <c r="B301" s="359" t="s">
        <v>1</v>
      </c>
      <c r="C301" s="456"/>
      <c r="D301" s="456"/>
      <c r="E301" s="456"/>
      <c r="F301" s="456"/>
      <c r="G301" s="456"/>
      <c r="H301" s="457"/>
      <c r="I301" s="454"/>
    </row>
    <row r="302" spans="1:9" s="15" customFormat="1" ht="20.25" hidden="1" customHeight="1">
      <c r="A302" s="282"/>
      <c r="B302" s="458" t="s">
        <v>212</v>
      </c>
      <c r="C302" s="457">
        <f>C303+C304+C305</f>
        <v>0</v>
      </c>
      <c r="D302" s="457">
        <f>D303+D304+D305</f>
        <v>0</v>
      </c>
      <c r="E302" s="457">
        <f>E303+E304+E305</f>
        <v>0</v>
      </c>
      <c r="F302" s="457">
        <f>F303+F304+F305</f>
        <v>0</v>
      </c>
      <c r="G302" s="457">
        <f>G303+G304+G305</f>
        <v>0</v>
      </c>
      <c r="H302" s="457" t="e">
        <f>G302/C302*100</f>
        <v>#DIV/0!</v>
      </c>
      <c r="I302" s="454"/>
    </row>
    <row r="303" spans="1:9" s="15" customFormat="1" ht="20.25" hidden="1" customHeight="1">
      <c r="A303" s="282"/>
      <c r="B303" s="359" t="s">
        <v>3</v>
      </c>
      <c r="C303" s="456">
        <v>0</v>
      </c>
      <c r="D303" s="456">
        <v>0</v>
      </c>
      <c r="E303" s="456">
        <v>0</v>
      </c>
      <c r="F303" s="456">
        <v>0</v>
      </c>
      <c r="G303" s="456">
        <v>0</v>
      </c>
      <c r="H303" s="455">
        <v>0</v>
      </c>
      <c r="I303" s="454"/>
    </row>
    <row r="304" spans="1:9" s="15" customFormat="1" ht="20.25" hidden="1" customHeight="1">
      <c r="A304" s="282"/>
      <c r="B304" s="359" t="s">
        <v>2</v>
      </c>
      <c r="C304" s="456">
        <v>0</v>
      </c>
      <c r="D304" s="456">
        <v>0</v>
      </c>
      <c r="E304" s="456">
        <v>0</v>
      </c>
      <c r="F304" s="456">
        <v>0</v>
      </c>
      <c r="G304" s="456">
        <v>0</v>
      </c>
      <c r="H304" s="455" t="e">
        <f>G304/C304*100</f>
        <v>#DIV/0!</v>
      </c>
      <c r="I304" s="454"/>
    </row>
    <row r="305" spans="1:9" s="15" customFormat="1" ht="20.25" hidden="1" customHeight="1">
      <c r="A305" s="282"/>
      <c r="B305" s="359" t="s">
        <v>1</v>
      </c>
      <c r="C305" s="456">
        <v>0</v>
      </c>
      <c r="D305" s="456">
        <v>0</v>
      </c>
      <c r="E305" s="456">
        <v>0</v>
      </c>
      <c r="F305" s="456">
        <v>0</v>
      </c>
      <c r="G305" s="456">
        <v>0</v>
      </c>
      <c r="H305" s="455" t="e">
        <f>G305/C305*100</f>
        <v>#DIV/0!</v>
      </c>
      <c r="I305" s="454"/>
    </row>
    <row r="306" spans="1:9" s="15" customFormat="1" ht="32.25" hidden="1" customHeight="1">
      <c r="A306" s="164" t="s">
        <v>191</v>
      </c>
      <c r="B306" s="389" t="s">
        <v>254</v>
      </c>
      <c r="C306" s="374"/>
      <c r="D306" s="374"/>
      <c r="E306" s="374"/>
      <c r="F306" s="374"/>
      <c r="G306" s="374"/>
      <c r="H306" s="137"/>
      <c r="I306" s="444"/>
    </row>
    <row r="307" spans="1:9" s="15" customFormat="1" ht="50.25" hidden="1" customHeight="1">
      <c r="A307" s="452"/>
      <c r="B307" s="168" t="s">
        <v>253</v>
      </c>
      <c r="C307" s="45"/>
      <c r="D307" s="45"/>
      <c r="E307" s="45"/>
      <c r="F307" s="45"/>
      <c r="G307" s="45"/>
      <c r="H307" s="47"/>
      <c r="I307" s="453"/>
    </row>
    <row r="308" spans="1:9" s="15" customFormat="1" ht="15.75" hidden="1">
      <c r="A308" s="452"/>
      <c r="B308" s="40" t="s">
        <v>6</v>
      </c>
      <c r="C308" s="47">
        <f>SUM(C309:C311)</f>
        <v>0</v>
      </c>
      <c r="D308" s="47">
        <f>SUM(D309:D311)</f>
        <v>0</v>
      </c>
      <c r="E308" s="47">
        <f>SUM(E309:E311)</f>
        <v>0</v>
      </c>
      <c r="F308" s="47">
        <f>SUM(F309:F311)</f>
        <v>0</v>
      </c>
      <c r="G308" s="47">
        <f>SUM(G309:G311)</f>
        <v>0</v>
      </c>
      <c r="H308" s="47" t="e">
        <f>G308/C308*100</f>
        <v>#DIV/0!</v>
      </c>
      <c r="I308" s="74" t="s">
        <v>252</v>
      </c>
    </row>
    <row r="309" spans="1:9" s="15" customFormat="1" ht="15.75" hidden="1">
      <c r="A309" s="452"/>
      <c r="B309" s="36" t="s">
        <v>3</v>
      </c>
      <c r="C309" s="45">
        <f>C318+C314</f>
        <v>0</v>
      </c>
      <c r="D309" s="45">
        <f>D318+D314</f>
        <v>0</v>
      </c>
      <c r="E309" s="45">
        <f>E318+E314</f>
        <v>0</v>
      </c>
      <c r="F309" s="45">
        <f>F318+F314</f>
        <v>0</v>
      </c>
      <c r="G309" s="45">
        <f>G318+G314</f>
        <v>0</v>
      </c>
      <c r="H309" s="44" t="e">
        <f>G309/C309*100</f>
        <v>#DIV/0!</v>
      </c>
      <c r="I309" s="74"/>
    </row>
    <row r="310" spans="1:9" s="15" customFormat="1" ht="17.25" hidden="1" customHeight="1">
      <c r="A310" s="452"/>
      <c r="B310" s="36" t="s">
        <v>2</v>
      </c>
      <c r="C310" s="45">
        <f>C319</f>
        <v>0</v>
      </c>
      <c r="D310" s="45">
        <f>D319</f>
        <v>0</v>
      </c>
      <c r="E310" s="45">
        <f>E319</f>
        <v>0</v>
      </c>
      <c r="F310" s="45">
        <f>F319</f>
        <v>0</v>
      </c>
      <c r="G310" s="45">
        <f>G319</f>
        <v>0</v>
      </c>
      <c r="H310" s="44">
        <v>0</v>
      </c>
      <c r="I310" s="74"/>
    </row>
    <row r="311" spans="1:9" s="15" customFormat="1" ht="17.25" hidden="1" customHeight="1">
      <c r="A311" s="451"/>
      <c r="B311" s="36" t="s">
        <v>1</v>
      </c>
      <c r="C311" s="45">
        <f>C320</f>
        <v>0</v>
      </c>
      <c r="D311" s="45">
        <f>D320</f>
        <v>0</v>
      </c>
      <c r="E311" s="45">
        <f>E320</f>
        <v>0</v>
      </c>
      <c r="F311" s="45">
        <f>F320</f>
        <v>0</v>
      </c>
      <c r="G311" s="45">
        <f>G320</f>
        <v>0</v>
      </c>
      <c r="H311" s="44">
        <v>0</v>
      </c>
      <c r="I311" s="74"/>
    </row>
    <row r="312" spans="1:9" s="15" customFormat="1" ht="15.75" hidden="1" customHeight="1">
      <c r="A312" s="452"/>
      <c r="B312" s="39" t="s">
        <v>5</v>
      </c>
      <c r="C312" s="45"/>
      <c r="D312" s="45"/>
      <c r="E312" s="45"/>
      <c r="F312" s="45"/>
      <c r="G312" s="45"/>
      <c r="H312" s="47"/>
      <c r="I312" s="74"/>
    </row>
    <row r="313" spans="1:9" s="15" customFormat="1" ht="30.75" hidden="1" customHeight="1">
      <c r="A313" s="452"/>
      <c r="B313" s="39" t="s">
        <v>245</v>
      </c>
      <c r="C313" s="45">
        <f>C314+C315+C316</f>
        <v>0</v>
      </c>
      <c r="D313" s="45">
        <f>D314+D315+D316</f>
        <v>0</v>
      </c>
      <c r="E313" s="45">
        <f>E314+E315+E316</f>
        <v>0</v>
      </c>
      <c r="F313" s="45">
        <f>F314+F315+F316</f>
        <v>0</v>
      </c>
      <c r="G313" s="45">
        <f>G314+G315+G316</f>
        <v>0</v>
      </c>
      <c r="H313" s="47" t="e">
        <f>G313/C313*100</f>
        <v>#DIV/0!</v>
      </c>
      <c r="I313" s="74"/>
    </row>
    <row r="314" spans="1:9" s="15" customFormat="1" ht="16.5" hidden="1" customHeight="1">
      <c r="A314" s="452"/>
      <c r="B314" s="36" t="s">
        <v>203</v>
      </c>
      <c r="C314" s="45">
        <v>0</v>
      </c>
      <c r="D314" s="45">
        <v>0</v>
      </c>
      <c r="E314" s="45">
        <v>0</v>
      </c>
      <c r="F314" s="45">
        <v>0</v>
      </c>
      <c r="G314" s="45">
        <v>0</v>
      </c>
      <c r="H314" s="44" t="e">
        <f>G314/C314*100</f>
        <v>#DIV/0!</v>
      </c>
      <c r="I314" s="74"/>
    </row>
    <row r="315" spans="1:9" s="15" customFormat="1" ht="18" hidden="1" customHeight="1">
      <c r="A315" s="452"/>
      <c r="B315" s="36" t="s">
        <v>202</v>
      </c>
      <c r="C315" s="45"/>
      <c r="D315" s="45"/>
      <c r="E315" s="45"/>
      <c r="F315" s="45"/>
      <c r="G315" s="45"/>
      <c r="H315" s="47"/>
      <c r="I315" s="74"/>
    </row>
    <row r="316" spans="1:9" s="15" customFormat="1" ht="17.25" hidden="1" customHeight="1">
      <c r="A316" s="452"/>
      <c r="B316" s="36" t="s">
        <v>201</v>
      </c>
      <c r="C316" s="45"/>
      <c r="D316" s="45"/>
      <c r="E316" s="45"/>
      <c r="F316" s="45"/>
      <c r="G316" s="45"/>
      <c r="H316" s="47"/>
      <c r="I316" s="74"/>
    </row>
    <row r="317" spans="1:9" s="15" customFormat="1" ht="15.75" hidden="1">
      <c r="A317" s="452"/>
      <c r="B317" s="60" t="s">
        <v>34</v>
      </c>
      <c r="C317" s="47">
        <f>SUM(C318:C320)</f>
        <v>0</v>
      </c>
      <c r="D317" s="47">
        <f>SUM(D318:D320)</f>
        <v>0</v>
      </c>
      <c r="E317" s="47">
        <f>SUM(E318:E320)</f>
        <v>0</v>
      </c>
      <c r="F317" s="47">
        <f>SUM(F318:F320)</f>
        <v>0</v>
      </c>
      <c r="G317" s="47">
        <f>SUM(G318:G320)</f>
        <v>0</v>
      </c>
      <c r="H317" s="47">
        <v>0</v>
      </c>
      <c r="I317" s="74"/>
    </row>
    <row r="318" spans="1:9" s="15" customFormat="1" ht="22.5" hidden="1" customHeight="1">
      <c r="A318" s="452"/>
      <c r="B318" s="36" t="s">
        <v>3</v>
      </c>
      <c r="C318" s="45">
        <v>0</v>
      </c>
      <c r="D318" s="45">
        <v>0</v>
      </c>
      <c r="E318" s="45">
        <v>0</v>
      </c>
      <c r="F318" s="45">
        <v>0</v>
      </c>
      <c r="G318" s="45">
        <v>0</v>
      </c>
      <c r="H318" s="44">
        <v>0</v>
      </c>
      <c r="I318" s="74"/>
    </row>
    <row r="319" spans="1:9" s="15" customFormat="1" ht="17.25" hidden="1" customHeight="1">
      <c r="A319" s="452"/>
      <c r="B319" s="36" t="s">
        <v>2</v>
      </c>
      <c r="C319" s="45">
        <v>0</v>
      </c>
      <c r="D319" s="45">
        <v>0</v>
      </c>
      <c r="E319" s="45">
        <v>0</v>
      </c>
      <c r="F319" s="45">
        <v>0</v>
      </c>
      <c r="G319" s="45">
        <v>0</v>
      </c>
      <c r="H319" s="44">
        <v>0</v>
      </c>
      <c r="I319" s="74"/>
    </row>
    <row r="320" spans="1:9" s="15" customFormat="1" ht="21" hidden="1" customHeight="1">
      <c r="A320" s="451"/>
      <c r="B320" s="36" t="s">
        <v>1</v>
      </c>
      <c r="C320" s="45">
        <v>0</v>
      </c>
      <c r="D320" s="45">
        <v>0</v>
      </c>
      <c r="E320" s="45">
        <v>0</v>
      </c>
      <c r="F320" s="45">
        <v>0</v>
      </c>
      <c r="G320" s="45">
        <v>0</v>
      </c>
      <c r="H320" s="44">
        <v>0</v>
      </c>
      <c r="I320" s="74"/>
    </row>
    <row r="321" spans="1:9" s="15" customFormat="1" ht="52.5" hidden="1" customHeight="1">
      <c r="A321" s="338" t="s">
        <v>96</v>
      </c>
      <c r="B321" s="450" t="s">
        <v>251</v>
      </c>
      <c r="C321" s="449">
        <f>C323+C337</f>
        <v>0</v>
      </c>
      <c r="D321" s="449">
        <f>D323+D337</f>
        <v>0</v>
      </c>
      <c r="E321" s="449">
        <f>E323+E337</f>
        <v>0</v>
      </c>
      <c r="F321" s="449">
        <f>F323+F337</f>
        <v>0</v>
      </c>
      <c r="G321" s="449">
        <f>G323+G337</f>
        <v>0</v>
      </c>
      <c r="H321" s="449" t="e">
        <f>G321/C321*100</f>
        <v>#DIV/0!</v>
      </c>
      <c r="I321" s="448"/>
    </row>
    <row r="322" spans="1:9" s="15" customFormat="1" ht="34.5" hidden="1" customHeight="1">
      <c r="A322" s="164" t="s">
        <v>250</v>
      </c>
      <c r="B322" s="446" t="s">
        <v>230</v>
      </c>
      <c r="C322" s="445"/>
      <c r="D322" s="445"/>
      <c r="E322" s="445"/>
      <c r="F322" s="445"/>
      <c r="G322" s="445"/>
      <c r="H322" s="137"/>
      <c r="I322" s="444"/>
    </row>
    <row r="323" spans="1:9" s="15" customFormat="1" ht="17.25" hidden="1" customHeight="1">
      <c r="A323" s="303"/>
      <c r="B323" s="40" t="s">
        <v>6</v>
      </c>
      <c r="C323" s="47">
        <f>C328+C332</f>
        <v>0</v>
      </c>
      <c r="D323" s="47">
        <f>D328+D332</f>
        <v>0</v>
      </c>
      <c r="E323" s="47">
        <f>E328+E332</f>
        <v>0</v>
      </c>
      <c r="F323" s="47">
        <f>F328+F332</f>
        <v>0</v>
      </c>
      <c r="G323" s="47">
        <f>G328+G332</f>
        <v>0</v>
      </c>
      <c r="H323" s="47" t="e">
        <f>G323/C323*100</f>
        <v>#DIV/0!</v>
      </c>
      <c r="I323" s="443" t="s">
        <v>249</v>
      </c>
    </row>
    <row r="324" spans="1:9" s="15" customFormat="1" ht="17.25" hidden="1" customHeight="1">
      <c r="A324" s="303"/>
      <c r="B324" s="36" t="s">
        <v>3</v>
      </c>
      <c r="C324" s="45">
        <f>C329+C333</f>
        <v>0</v>
      </c>
      <c r="D324" s="45">
        <f>D329+D333</f>
        <v>0</v>
      </c>
      <c r="E324" s="45">
        <f>E329+E333</f>
        <v>0</v>
      </c>
      <c r="F324" s="45">
        <f>F329+F333</f>
        <v>0</v>
      </c>
      <c r="G324" s="45">
        <f>G329+G333</f>
        <v>0</v>
      </c>
      <c r="H324" s="44" t="e">
        <f>G324/C324*100</f>
        <v>#DIV/0!</v>
      </c>
      <c r="I324" s="443"/>
    </row>
    <row r="325" spans="1:9" s="15" customFormat="1" ht="17.25" hidden="1" customHeight="1">
      <c r="A325" s="303"/>
      <c r="B325" s="36" t="s">
        <v>2</v>
      </c>
      <c r="C325" s="45">
        <f>C330+C334</f>
        <v>0</v>
      </c>
      <c r="D325" s="45">
        <f>D330+D334</f>
        <v>0</v>
      </c>
      <c r="E325" s="45">
        <f>E330+E334</f>
        <v>0</v>
      </c>
      <c r="F325" s="45">
        <f>F330+F334</f>
        <v>0</v>
      </c>
      <c r="G325" s="45">
        <f>G330+G334</f>
        <v>0</v>
      </c>
      <c r="H325" s="44" t="e">
        <f>G325/C325*100</f>
        <v>#DIV/0!</v>
      </c>
      <c r="I325" s="443"/>
    </row>
    <row r="326" spans="1:9" s="15" customFormat="1" ht="17.25" hidden="1" customHeight="1">
      <c r="A326" s="303"/>
      <c r="B326" s="36" t="s">
        <v>1</v>
      </c>
      <c r="C326" s="45">
        <f>C331+C335</f>
        <v>0</v>
      </c>
      <c r="D326" s="45">
        <f>D331+D335</f>
        <v>0</v>
      </c>
      <c r="E326" s="45">
        <f>E331+E335</f>
        <v>0</v>
      </c>
      <c r="F326" s="45">
        <f>F331+F335</f>
        <v>0</v>
      </c>
      <c r="G326" s="45">
        <f>G331+G335</f>
        <v>0</v>
      </c>
      <c r="H326" s="44">
        <v>0</v>
      </c>
      <c r="I326" s="443"/>
    </row>
    <row r="327" spans="1:9" s="15" customFormat="1" ht="17.25" hidden="1" customHeight="1">
      <c r="A327" s="303"/>
      <c r="B327" s="39" t="s">
        <v>5</v>
      </c>
      <c r="C327" s="49"/>
      <c r="D327" s="49"/>
      <c r="E327" s="49"/>
      <c r="F327" s="49"/>
      <c r="G327" s="49"/>
      <c r="H327" s="47"/>
      <c r="I327" s="443"/>
    </row>
    <row r="328" spans="1:9" s="15" customFormat="1" ht="17.25" hidden="1" customHeight="1">
      <c r="A328" s="303"/>
      <c r="B328" s="39" t="s">
        <v>245</v>
      </c>
      <c r="C328" s="47">
        <f>C329+C330+C331</f>
        <v>0</v>
      </c>
      <c r="D328" s="47">
        <f>D329+D330+D331</f>
        <v>0</v>
      </c>
      <c r="E328" s="47">
        <f>E329+E330+E331</f>
        <v>0</v>
      </c>
      <c r="F328" s="47">
        <f>F329+F330+F331</f>
        <v>0</v>
      </c>
      <c r="G328" s="47">
        <f>G329+G330+G331</f>
        <v>0</v>
      </c>
      <c r="H328" s="47" t="e">
        <f>G328/C328*100</f>
        <v>#DIV/0!</v>
      </c>
      <c r="I328" s="443"/>
    </row>
    <row r="329" spans="1:9" s="15" customFormat="1" ht="17.25" hidden="1" customHeight="1">
      <c r="A329" s="303"/>
      <c r="B329" s="36" t="s">
        <v>3</v>
      </c>
      <c r="C329" s="45"/>
      <c r="D329" s="45"/>
      <c r="E329" s="45"/>
      <c r="F329" s="45"/>
      <c r="G329" s="45"/>
      <c r="H329" s="44" t="e">
        <f>G329/C329*100</f>
        <v>#DIV/0!</v>
      </c>
      <c r="I329" s="443"/>
    </row>
    <row r="330" spans="1:9" s="15" customFormat="1" ht="17.25" hidden="1" customHeight="1">
      <c r="A330" s="303"/>
      <c r="B330" s="36" t="s">
        <v>2</v>
      </c>
      <c r="C330" s="45"/>
      <c r="D330" s="45"/>
      <c r="E330" s="45"/>
      <c r="F330" s="45"/>
      <c r="G330" s="45"/>
      <c r="H330" s="44" t="e">
        <f>G330/C330*100</f>
        <v>#DIV/0!</v>
      </c>
      <c r="I330" s="443"/>
    </row>
    <row r="331" spans="1:9" s="15" customFormat="1" ht="17.25" hidden="1" customHeight="1">
      <c r="A331" s="303"/>
      <c r="B331" s="36" t="s">
        <v>1</v>
      </c>
      <c r="C331" s="49"/>
      <c r="D331" s="49"/>
      <c r="E331" s="49"/>
      <c r="F331" s="49"/>
      <c r="G331" s="49"/>
      <c r="H331" s="44"/>
      <c r="I331" s="443"/>
    </row>
    <row r="332" spans="1:9" s="15" customFormat="1" ht="17.25" hidden="1" customHeight="1">
      <c r="A332" s="303"/>
      <c r="B332" s="60" t="s">
        <v>18</v>
      </c>
      <c r="C332" s="47">
        <f>C334+C333</f>
        <v>0</v>
      </c>
      <c r="D332" s="47">
        <f>D334+D333</f>
        <v>0</v>
      </c>
      <c r="E332" s="47">
        <f>E334+E333</f>
        <v>0</v>
      </c>
      <c r="F332" s="47">
        <f>F333+F334+F335</f>
        <v>0</v>
      </c>
      <c r="G332" s="47">
        <f>G333+G334+G335</f>
        <v>0</v>
      </c>
      <c r="H332" s="47">
        <v>0</v>
      </c>
      <c r="I332" s="443"/>
    </row>
    <row r="333" spans="1:9" s="15" customFormat="1" ht="17.25" hidden="1" customHeight="1">
      <c r="A333" s="303"/>
      <c r="B333" s="36" t="s">
        <v>3</v>
      </c>
      <c r="C333" s="45"/>
      <c r="D333" s="45"/>
      <c r="E333" s="45"/>
      <c r="F333" s="45"/>
      <c r="G333" s="45"/>
      <c r="H333" s="47"/>
      <c r="I333" s="443"/>
    </row>
    <row r="334" spans="1:9" s="15" customFormat="1" ht="29.25" hidden="1" customHeight="1">
      <c r="A334" s="303"/>
      <c r="B334" s="36" t="s">
        <v>2</v>
      </c>
      <c r="C334" s="45"/>
      <c r="D334" s="45"/>
      <c r="E334" s="45"/>
      <c r="F334" s="45"/>
      <c r="G334" s="45"/>
      <c r="H334" s="47"/>
      <c r="I334" s="443"/>
    </row>
    <row r="335" spans="1:9" s="15" customFormat="1" ht="99" hidden="1" customHeight="1">
      <c r="A335" s="303"/>
      <c r="B335" s="447" t="s">
        <v>1</v>
      </c>
      <c r="C335" s="45"/>
      <c r="D335" s="45"/>
      <c r="E335" s="45"/>
      <c r="F335" s="45"/>
      <c r="G335" s="45"/>
      <c r="H335" s="47"/>
      <c r="I335" s="443"/>
    </row>
    <row r="336" spans="1:9" s="15" customFormat="1" ht="39" hidden="1" customHeight="1">
      <c r="A336" s="164" t="s">
        <v>248</v>
      </c>
      <c r="B336" s="446" t="s">
        <v>247</v>
      </c>
      <c r="C336" s="445"/>
      <c r="D336" s="445"/>
      <c r="E336" s="445"/>
      <c r="F336" s="445"/>
      <c r="G336" s="445"/>
      <c r="H336" s="137"/>
      <c r="I336" s="444"/>
    </row>
    <row r="337" spans="1:9" s="15" customFormat="1" ht="17.25" hidden="1" customHeight="1">
      <c r="A337" s="303"/>
      <c r="B337" s="40" t="s">
        <v>6</v>
      </c>
      <c r="C337" s="47">
        <f>C342+C346</f>
        <v>0</v>
      </c>
      <c r="D337" s="47">
        <f>D342+D346</f>
        <v>0</v>
      </c>
      <c r="E337" s="47">
        <f>E342+E346</f>
        <v>0</v>
      </c>
      <c r="F337" s="47">
        <f>F342+F346</f>
        <v>0</v>
      </c>
      <c r="G337" s="47">
        <f>G342+G346</f>
        <v>0</v>
      </c>
      <c r="H337" s="47" t="e">
        <f>G337/C337*100</f>
        <v>#DIV/0!</v>
      </c>
      <c r="I337" s="443" t="s">
        <v>246</v>
      </c>
    </row>
    <row r="338" spans="1:9" s="15" customFormat="1" ht="17.25" hidden="1" customHeight="1">
      <c r="A338" s="303"/>
      <c r="B338" s="36" t="s">
        <v>3</v>
      </c>
      <c r="C338" s="45">
        <f>C343+C347</f>
        <v>0</v>
      </c>
      <c r="D338" s="45">
        <f>D343+D347</f>
        <v>0</v>
      </c>
      <c r="E338" s="45">
        <f>E343+E347</f>
        <v>0</v>
      </c>
      <c r="F338" s="45">
        <f>F343+F347</f>
        <v>0</v>
      </c>
      <c r="G338" s="45">
        <f>G343+G347</f>
        <v>0</v>
      </c>
      <c r="H338" s="44" t="e">
        <f>G338/C338*100</f>
        <v>#DIV/0!</v>
      </c>
      <c r="I338" s="442"/>
    </row>
    <row r="339" spans="1:9" s="15" customFormat="1" ht="17.25" hidden="1" customHeight="1">
      <c r="A339" s="303"/>
      <c r="B339" s="36" t="s">
        <v>2</v>
      </c>
      <c r="C339" s="45">
        <f>C344+C348</f>
        <v>0</v>
      </c>
      <c r="D339" s="45">
        <f>D344+D348</f>
        <v>0</v>
      </c>
      <c r="E339" s="45">
        <f>E344+E348</f>
        <v>0</v>
      </c>
      <c r="F339" s="45">
        <f>F344+F348</f>
        <v>0</v>
      </c>
      <c r="G339" s="45">
        <f>G344+G348</f>
        <v>0</v>
      </c>
      <c r="H339" s="44">
        <v>0</v>
      </c>
      <c r="I339" s="442"/>
    </row>
    <row r="340" spans="1:9" s="15" customFormat="1" ht="17.25" hidden="1" customHeight="1">
      <c r="A340" s="303"/>
      <c r="B340" s="77" t="s">
        <v>1</v>
      </c>
      <c r="C340" s="45">
        <f>C345+C349</f>
        <v>0</v>
      </c>
      <c r="D340" s="45">
        <f>D345+D349</f>
        <v>0</v>
      </c>
      <c r="E340" s="45">
        <f>E345+E349</f>
        <v>0</v>
      </c>
      <c r="F340" s="45">
        <f>F345+F349</f>
        <v>0</v>
      </c>
      <c r="G340" s="45">
        <f>G345+G349</f>
        <v>0</v>
      </c>
      <c r="H340" s="44">
        <v>0</v>
      </c>
      <c r="I340" s="442"/>
    </row>
    <row r="341" spans="1:9" s="15" customFormat="1" ht="17.25" hidden="1" customHeight="1">
      <c r="A341" s="303"/>
      <c r="B341" s="39" t="s">
        <v>5</v>
      </c>
      <c r="C341" s="49"/>
      <c r="D341" s="49"/>
      <c r="E341" s="49"/>
      <c r="F341" s="49"/>
      <c r="G341" s="49"/>
      <c r="H341" s="47"/>
      <c r="I341" s="442"/>
    </row>
    <row r="342" spans="1:9" s="15" customFormat="1" ht="17.25" hidden="1" customHeight="1">
      <c r="A342" s="303"/>
      <c r="B342" s="39" t="s">
        <v>245</v>
      </c>
      <c r="C342" s="47">
        <f>C343+C344+C345</f>
        <v>0</v>
      </c>
      <c r="D342" s="47">
        <f>D343+D344+D345</f>
        <v>0</v>
      </c>
      <c r="E342" s="47">
        <f>E343+E344+E345</f>
        <v>0</v>
      </c>
      <c r="F342" s="47">
        <f>F343+F344+F345</f>
        <v>0</v>
      </c>
      <c r="G342" s="47">
        <f>G343+G344+G345</f>
        <v>0</v>
      </c>
      <c r="H342" s="47">
        <v>0</v>
      </c>
      <c r="I342" s="442"/>
    </row>
    <row r="343" spans="1:9" s="15" customFormat="1" ht="17.25" hidden="1" customHeight="1">
      <c r="A343" s="303"/>
      <c r="B343" s="36" t="s">
        <v>3</v>
      </c>
      <c r="C343" s="45"/>
      <c r="D343" s="45"/>
      <c r="E343" s="45"/>
      <c r="F343" s="45"/>
      <c r="G343" s="45"/>
      <c r="H343" s="47"/>
      <c r="I343" s="442"/>
    </row>
    <row r="344" spans="1:9" s="15" customFormat="1" ht="17.25" hidden="1" customHeight="1">
      <c r="A344" s="303"/>
      <c r="B344" s="36" t="s">
        <v>2</v>
      </c>
      <c r="C344" s="45"/>
      <c r="D344" s="45"/>
      <c r="E344" s="45"/>
      <c r="F344" s="45"/>
      <c r="G344" s="45"/>
      <c r="H344" s="47"/>
      <c r="I344" s="442"/>
    </row>
    <row r="345" spans="1:9" s="15" customFormat="1" ht="17.25" hidden="1" customHeight="1">
      <c r="A345" s="303"/>
      <c r="B345" s="77" t="s">
        <v>1</v>
      </c>
      <c r="C345" s="49"/>
      <c r="D345" s="49"/>
      <c r="E345" s="49"/>
      <c r="F345" s="49"/>
      <c r="G345" s="49"/>
      <c r="H345" s="47"/>
      <c r="I345" s="442"/>
    </row>
    <row r="346" spans="1:9" s="15" customFormat="1" ht="17.25" hidden="1" customHeight="1">
      <c r="A346" s="303"/>
      <c r="B346" s="60" t="s">
        <v>18</v>
      </c>
      <c r="C346" s="47">
        <f>C348+C347</f>
        <v>0</v>
      </c>
      <c r="D346" s="47">
        <f>D348+D347</f>
        <v>0</v>
      </c>
      <c r="E346" s="47">
        <f>E348+E347</f>
        <v>0</v>
      </c>
      <c r="F346" s="47">
        <f>F347+F348+F349</f>
        <v>0</v>
      </c>
      <c r="G346" s="47">
        <f>G347+G348+G349</f>
        <v>0</v>
      </c>
      <c r="H346" s="47" t="e">
        <f>G346/C346*100</f>
        <v>#DIV/0!</v>
      </c>
      <c r="I346" s="442"/>
    </row>
    <row r="347" spans="1:9" s="15" customFormat="1" ht="17.25" hidden="1" customHeight="1">
      <c r="A347" s="303"/>
      <c r="B347" s="36" t="s">
        <v>3</v>
      </c>
      <c r="C347" s="45"/>
      <c r="D347" s="45"/>
      <c r="E347" s="45"/>
      <c r="F347" s="45"/>
      <c r="G347" s="45"/>
      <c r="H347" s="44" t="e">
        <f>G347/C347*100</f>
        <v>#DIV/0!</v>
      </c>
      <c r="I347" s="442"/>
    </row>
    <row r="348" spans="1:9" s="15" customFormat="1" ht="17.25" hidden="1" customHeight="1">
      <c r="A348" s="303"/>
      <c r="B348" s="36" t="s">
        <v>2</v>
      </c>
      <c r="C348" s="45"/>
      <c r="D348" s="45"/>
      <c r="E348" s="45"/>
      <c r="F348" s="45"/>
      <c r="G348" s="45"/>
      <c r="H348" s="47"/>
      <c r="I348" s="442"/>
    </row>
    <row r="349" spans="1:9" s="15" customFormat="1" ht="17.25" hidden="1" customHeight="1">
      <c r="A349" s="303"/>
      <c r="B349" s="77" t="s">
        <v>1</v>
      </c>
      <c r="C349" s="45"/>
      <c r="D349" s="45"/>
      <c r="E349" s="45"/>
      <c r="F349" s="45"/>
      <c r="G349" s="45"/>
      <c r="H349" s="47"/>
      <c r="I349" s="442"/>
    </row>
    <row r="350" spans="1:9" s="15" customFormat="1" ht="87" hidden="1" customHeight="1">
      <c r="A350" s="329" t="s">
        <v>244</v>
      </c>
      <c r="B350" s="441" t="s">
        <v>211</v>
      </c>
      <c r="C350" s="327"/>
      <c r="D350" s="327"/>
      <c r="E350" s="327"/>
      <c r="F350" s="327">
        <f>F496</f>
        <v>0</v>
      </c>
      <c r="G350" s="327">
        <f>G496</f>
        <v>0</v>
      </c>
      <c r="H350" s="327" t="e">
        <f>G350/C350*100</f>
        <v>#DIV/0!</v>
      </c>
      <c r="I350" s="440"/>
    </row>
    <row r="351" spans="1:9" s="15" customFormat="1" ht="24" hidden="1" customHeight="1">
      <c r="A351" s="282"/>
      <c r="B351" s="325" t="s">
        <v>3</v>
      </c>
      <c r="C351" s="45"/>
      <c r="D351" s="45"/>
      <c r="E351" s="45"/>
      <c r="F351" s="45">
        <f>F499</f>
        <v>0</v>
      </c>
      <c r="G351" s="45">
        <f>G499</f>
        <v>0</v>
      </c>
      <c r="H351" s="44" t="e">
        <f>G351/C351*100</f>
        <v>#DIV/0!</v>
      </c>
      <c r="I351" s="36"/>
    </row>
    <row r="352" spans="1:9" s="15" customFormat="1" ht="24.75" hidden="1" customHeight="1">
      <c r="A352" s="282"/>
      <c r="B352" s="325" t="s">
        <v>2</v>
      </c>
      <c r="C352" s="45">
        <f>C500</f>
        <v>0</v>
      </c>
      <c r="D352" s="45">
        <f>D500</f>
        <v>0</v>
      </c>
      <c r="E352" s="45">
        <f>E500</f>
        <v>0</v>
      </c>
      <c r="F352" s="45">
        <f>F500</f>
        <v>0</v>
      </c>
      <c r="G352" s="45">
        <f>G500</f>
        <v>0</v>
      </c>
      <c r="H352" s="44">
        <v>0</v>
      </c>
      <c r="I352" s="36"/>
    </row>
    <row r="353" spans="1:9" s="15" customFormat="1" ht="21.75" hidden="1" customHeight="1">
      <c r="A353" s="282"/>
      <c r="B353" s="325" t="s">
        <v>1</v>
      </c>
      <c r="C353" s="45">
        <f>C501</f>
        <v>0</v>
      </c>
      <c r="D353" s="45">
        <f>D501</f>
        <v>0</v>
      </c>
      <c r="E353" s="45">
        <f>E501</f>
        <v>0</v>
      </c>
      <c r="F353" s="45">
        <f>F501</f>
        <v>0</v>
      </c>
      <c r="G353" s="45">
        <f>G501</f>
        <v>0</v>
      </c>
      <c r="H353" s="44">
        <v>0</v>
      </c>
      <c r="I353" s="36"/>
    </row>
    <row r="354" spans="1:9" s="15" customFormat="1" ht="47.25">
      <c r="A354" s="128" t="s">
        <v>22</v>
      </c>
      <c r="B354" s="127" t="s">
        <v>243</v>
      </c>
      <c r="C354" s="174">
        <f>C359+C462+C448</f>
        <v>693342.47</v>
      </c>
      <c r="D354" s="174">
        <f>D359+D462+D448</f>
        <v>549884.57000000007</v>
      </c>
      <c r="E354" s="174">
        <f>E359+E462+E448</f>
        <v>45233.63</v>
      </c>
      <c r="F354" s="174">
        <f>F359+F462+F448</f>
        <v>0</v>
      </c>
      <c r="G354" s="174">
        <f>G359+G462+G448</f>
        <v>45233.63</v>
      </c>
      <c r="H354" s="174">
        <f>G354/C354*100</f>
        <v>6.5239952775430012</v>
      </c>
      <c r="I354" s="139"/>
    </row>
    <row r="355" spans="1:9" s="15" customFormat="1" ht="15.75">
      <c r="A355" s="173"/>
      <c r="B355" s="439" t="s">
        <v>6</v>
      </c>
      <c r="C355" s="38">
        <f>C356+C357+C358</f>
        <v>693342.47</v>
      </c>
      <c r="D355" s="38">
        <f>D356+D357+D358</f>
        <v>549884.56999999995</v>
      </c>
      <c r="E355" s="38">
        <f>E356+E357+E358</f>
        <v>45233.63</v>
      </c>
      <c r="F355" s="38">
        <f>F356+F357+F358</f>
        <v>0</v>
      </c>
      <c r="G355" s="38">
        <f>G356+G357+G358</f>
        <v>45233.63</v>
      </c>
      <c r="H355" s="188">
        <f>G355/C355*100</f>
        <v>6.5239952775430012</v>
      </c>
      <c r="I355" s="438"/>
    </row>
    <row r="356" spans="1:9" s="15" customFormat="1" ht="15.75">
      <c r="A356" s="173"/>
      <c r="B356" s="77" t="s">
        <v>3</v>
      </c>
      <c r="C356" s="22">
        <f>C360+C450+C463</f>
        <v>265074.49</v>
      </c>
      <c r="D356" s="22">
        <f>D360+D450+D463</f>
        <v>252316.59</v>
      </c>
      <c r="E356" s="22">
        <f>E360+E450+E463</f>
        <v>2253.1</v>
      </c>
      <c r="F356" s="22">
        <f>F360+F450+F463</f>
        <v>0</v>
      </c>
      <c r="G356" s="22">
        <f>G360+G450+G463</f>
        <v>2253.1</v>
      </c>
      <c r="H356" s="150">
        <f>G356/C356*100</f>
        <v>0.84998748842259397</v>
      </c>
      <c r="I356" s="438"/>
    </row>
    <row r="357" spans="1:9" s="15" customFormat="1" ht="15.75">
      <c r="A357" s="173"/>
      <c r="B357" s="77" t="s">
        <v>2</v>
      </c>
      <c r="C357" s="22">
        <f>C361+C451+C464</f>
        <v>310267.98</v>
      </c>
      <c r="D357" s="22">
        <f>D361+D451+D464</f>
        <v>297567.98</v>
      </c>
      <c r="E357" s="22">
        <f>E361+E451+E464</f>
        <v>42980.53</v>
      </c>
      <c r="F357" s="22">
        <f>F361+F451+F464</f>
        <v>0</v>
      </c>
      <c r="G357" s="22">
        <f>G361+G451+G464</f>
        <v>42980.53</v>
      </c>
      <c r="H357" s="150">
        <f>G357/C357*100</f>
        <v>13.852712097458461</v>
      </c>
      <c r="I357" s="438"/>
    </row>
    <row r="358" spans="1:9" s="15" customFormat="1" ht="15.75">
      <c r="A358" s="173"/>
      <c r="B358" s="77" t="s">
        <v>1</v>
      </c>
      <c r="C358" s="22">
        <f>C362+C452+C465</f>
        <v>118000</v>
      </c>
      <c r="D358" s="17">
        <f>D362+D452+D465</f>
        <v>0</v>
      </c>
      <c r="E358" s="22">
        <f>E362+E452+E465</f>
        <v>0</v>
      </c>
      <c r="F358" s="22">
        <f>F362+F452+F465</f>
        <v>0</v>
      </c>
      <c r="G358" s="22">
        <f>G362+G452+G465</f>
        <v>0</v>
      </c>
      <c r="H358" s="150">
        <f>G358/C358*100</f>
        <v>0</v>
      </c>
      <c r="I358" s="438"/>
    </row>
    <row r="359" spans="1:9" s="169" customFormat="1" ht="47.25">
      <c r="A359" s="164" t="s">
        <v>242</v>
      </c>
      <c r="B359" s="163" t="s">
        <v>241</v>
      </c>
      <c r="C359" s="162">
        <f>C363+C420+C434</f>
        <v>488085.47000000003</v>
      </c>
      <c r="D359" s="162">
        <f>D363+D420+D434</f>
        <v>488085.47000000003</v>
      </c>
      <c r="E359" s="162">
        <f>E363+E420+E434</f>
        <v>45233.63</v>
      </c>
      <c r="F359" s="162">
        <f>F363+F420+F434</f>
        <v>0</v>
      </c>
      <c r="G359" s="162">
        <f>G363+G420+G434</f>
        <v>45233.63</v>
      </c>
      <c r="H359" s="162">
        <f>G359/C359*100</f>
        <v>9.2675633224648131</v>
      </c>
      <c r="I359" s="170"/>
    </row>
    <row r="360" spans="1:9" s="195" customFormat="1" ht="15.75">
      <c r="A360" s="282"/>
      <c r="B360" s="77" t="s">
        <v>3</v>
      </c>
      <c r="C360" s="22">
        <f>C365+C422+C436</f>
        <v>229017.49</v>
      </c>
      <c r="D360" s="22">
        <f>D365+D422+D436</f>
        <v>229017.49</v>
      </c>
      <c r="E360" s="22">
        <f>E365+E422+E436</f>
        <v>2253.1</v>
      </c>
      <c r="F360" s="22">
        <f>F365+F422+F436</f>
        <v>0</v>
      </c>
      <c r="G360" s="22">
        <f>G365+G422+G436</f>
        <v>2253.1</v>
      </c>
      <c r="H360" s="150">
        <f>G360/C360*100</f>
        <v>0.98381132375522928</v>
      </c>
      <c r="I360" s="436"/>
    </row>
    <row r="361" spans="1:9" s="195" customFormat="1" ht="15.75">
      <c r="A361" s="282"/>
      <c r="B361" s="77" t="s">
        <v>2</v>
      </c>
      <c r="C361" s="22">
        <f>C366+C423+C437</f>
        <v>259067.98</v>
      </c>
      <c r="D361" s="22">
        <f>D366+D423+D437</f>
        <v>259067.98</v>
      </c>
      <c r="E361" s="22">
        <f>E366+E423+E437</f>
        <v>42980.53</v>
      </c>
      <c r="F361" s="22">
        <f>F366+F423+F437</f>
        <v>0</v>
      </c>
      <c r="G361" s="22">
        <f>G366+G423+G437</f>
        <v>42980.53</v>
      </c>
      <c r="H361" s="150">
        <f>G361/C361*100</f>
        <v>16.590444716479432</v>
      </c>
      <c r="I361" s="436"/>
    </row>
    <row r="362" spans="1:9" s="169" customFormat="1" ht="15.75">
      <c r="A362" s="282"/>
      <c r="B362" s="77" t="s">
        <v>1</v>
      </c>
      <c r="C362" s="85">
        <f>C367+C424+C438</f>
        <v>0</v>
      </c>
      <c r="D362" s="85">
        <f>D367+D424+D438</f>
        <v>0</v>
      </c>
      <c r="E362" s="85">
        <f>E367+E424+E438</f>
        <v>0</v>
      </c>
      <c r="F362" s="85">
        <f>F367+F424+F438</f>
        <v>0</v>
      </c>
      <c r="G362" s="85">
        <f>G367+G424+G438</f>
        <v>0</v>
      </c>
      <c r="H362" s="147"/>
      <c r="I362" s="436"/>
    </row>
    <row r="363" spans="1:9" s="169" customFormat="1" ht="36" customHeight="1">
      <c r="A363" s="421" t="s">
        <v>240</v>
      </c>
      <c r="B363" s="417" t="s">
        <v>239</v>
      </c>
      <c r="C363" s="171">
        <f>C365+C366+C367</f>
        <v>10576.8</v>
      </c>
      <c r="D363" s="171">
        <f>D365+D366+D367</f>
        <v>10576.8</v>
      </c>
      <c r="E363" s="171">
        <f>E365+E366+E367</f>
        <v>0</v>
      </c>
      <c r="F363" s="171">
        <f>F365+F366+F367</f>
        <v>0</v>
      </c>
      <c r="G363" s="171">
        <f>G365+G366+G367</f>
        <v>0</v>
      </c>
      <c r="H363" s="171" t="s">
        <v>0</v>
      </c>
      <c r="I363" s="437"/>
    </row>
    <row r="364" spans="1:9" s="169" customFormat="1" ht="31.5">
      <c r="A364" s="14"/>
      <c r="B364" s="52" t="s">
        <v>230</v>
      </c>
      <c r="C364" s="63"/>
      <c r="D364" s="63"/>
      <c r="E364" s="63"/>
      <c r="F364" s="63"/>
      <c r="G364" s="63"/>
      <c r="H364" s="145"/>
      <c r="I364" s="436"/>
    </row>
    <row r="365" spans="1:9" s="15" customFormat="1" ht="18" customHeight="1">
      <c r="A365" s="392"/>
      <c r="B365" s="77" t="s">
        <v>3</v>
      </c>
      <c r="C365" s="8">
        <f>C374</f>
        <v>10576.8</v>
      </c>
      <c r="D365" s="8">
        <f>D374</f>
        <v>10576.8</v>
      </c>
      <c r="E365" s="8">
        <f>E374</f>
        <v>0</v>
      </c>
      <c r="F365" s="8">
        <f>F374</f>
        <v>0</v>
      </c>
      <c r="G365" s="8">
        <f>G374</f>
        <v>0</v>
      </c>
      <c r="H365" s="143" t="s">
        <v>0</v>
      </c>
      <c r="I365" s="41" t="s">
        <v>238</v>
      </c>
    </row>
    <row r="366" spans="1:9" s="15" customFormat="1" ht="18" customHeight="1">
      <c r="A366" s="392"/>
      <c r="B366" s="77" t="s">
        <v>2</v>
      </c>
      <c r="C366" s="8">
        <f>C375</f>
        <v>0</v>
      </c>
      <c r="D366" s="8">
        <f>D375</f>
        <v>0</v>
      </c>
      <c r="E366" s="8">
        <f>E375</f>
        <v>0</v>
      </c>
      <c r="F366" s="8">
        <f>F375</f>
        <v>0</v>
      </c>
      <c r="G366" s="8">
        <f>G375</f>
        <v>0</v>
      </c>
      <c r="H366" s="143" t="s">
        <v>0</v>
      </c>
      <c r="I366" s="37"/>
    </row>
    <row r="367" spans="1:9" s="15" customFormat="1" ht="19.5" customHeight="1">
      <c r="A367" s="392"/>
      <c r="B367" s="77" t="s">
        <v>1</v>
      </c>
      <c r="C367" s="8">
        <v>0</v>
      </c>
      <c r="D367" s="8">
        <v>0</v>
      </c>
      <c r="E367" s="8">
        <v>0</v>
      </c>
      <c r="F367" s="8">
        <v>0</v>
      </c>
      <c r="G367" s="8">
        <v>0</v>
      </c>
      <c r="H367" s="145" t="s">
        <v>0</v>
      </c>
      <c r="I367" s="37"/>
    </row>
    <row r="368" spans="1:9" s="15" customFormat="1" ht="15" customHeight="1">
      <c r="A368" s="392"/>
      <c r="B368" s="39" t="s">
        <v>5</v>
      </c>
      <c r="C368" s="8"/>
      <c r="D368" s="8"/>
      <c r="E368" s="8"/>
      <c r="F368" s="8"/>
      <c r="G368" s="8"/>
      <c r="H368" s="181"/>
      <c r="I368" s="37"/>
    </row>
    <row r="369" spans="1:9" s="15" customFormat="1" ht="18" customHeight="1">
      <c r="A369" s="392"/>
      <c r="B369" s="39" t="s">
        <v>27</v>
      </c>
      <c r="C369" s="8">
        <f>SUM(C370:C372)</f>
        <v>0</v>
      </c>
      <c r="D369" s="8">
        <f>SUM(D370:D372)</f>
        <v>0</v>
      </c>
      <c r="E369" s="8">
        <f>SUM(E370:E372)</f>
        <v>0</v>
      </c>
      <c r="F369" s="8">
        <f>SUM(F370:F372)</f>
        <v>0</v>
      </c>
      <c r="G369" s="8">
        <f>SUM(G370:G372)</f>
        <v>0</v>
      </c>
      <c r="H369" s="143" t="s">
        <v>0</v>
      </c>
      <c r="I369" s="37"/>
    </row>
    <row r="370" spans="1:9" s="15" customFormat="1" ht="18.75" customHeight="1">
      <c r="A370" s="392"/>
      <c r="B370" s="77" t="s">
        <v>3</v>
      </c>
      <c r="C370" s="8">
        <v>0</v>
      </c>
      <c r="D370" s="8">
        <v>0</v>
      </c>
      <c r="E370" s="8">
        <v>0</v>
      </c>
      <c r="F370" s="8">
        <v>0</v>
      </c>
      <c r="G370" s="8">
        <v>0</v>
      </c>
      <c r="H370" s="143" t="s">
        <v>0</v>
      </c>
      <c r="I370" s="37"/>
    </row>
    <row r="371" spans="1:9" s="15" customFormat="1" ht="18.75" customHeight="1">
      <c r="A371" s="392"/>
      <c r="B371" s="77" t="s">
        <v>2</v>
      </c>
      <c r="C371" s="8">
        <v>0</v>
      </c>
      <c r="D371" s="8">
        <v>0</v>
      </c>
      <c r="E371" s="8">
        <v>0</v>
      </c>
      <c r="F371" s="8">
        <v>0</v>
      </c>
      <c r="G371" s="8">
        <v>0</v>
      </c>
      <c r="H371" s="143" t="s">
        <v>0</v>
      </c>
      <c r="I371" s="37"/>
    </row>
    <row r="372" spans="1:9" s="15" customFormat="1" ht="21.75" customHeight="1">
      <c r="A372" s="392"/>
      <c r="B372" s="77" t="s">
        <v>1</v>
      </c>
      <c r="C372" s="8">
        <v>0</v>
      </c>
      <c r="D372" s="8">
        <v>0</v>
      </c>
      <c r="E372" s="8">
        <v>0</v>
      </c>
      <c r="F372" s="8">
        <v>0</v>
      </c>
      <c r="G372" s="8">
        <v>0</v>
      </c>
      <c r="H372" s="143" t="s">
        <v>0</v>
      </c>
      <c r="I372" s="37"/>
    </row>
    <row r="373" spans="1:9" s="15" customFormat="1" ht="20.25" customHeight="1">
      <c r="A373" s="392"/>
      <c r="B373" s="39" t="s">
        <v>34</v>
      </c>
      <c r="C373" s="63">
        <f>SUM(C374:C376)</f>
        <v>10576.8</v>
      </c>
      <c r="D373" s="63">
        <f>SUM(D374:D376)</f>
        <v>10576.8</v>
      </c>
      <c r="E373" s="63">
        <f>SUM(E374:E376)</f>
        <v>0</v>
      </c>
      <c r="F373" s="63">
        <f>SUM(F374:F376)</f>
        <v>0</v>
      </c>
      <c r="G373" s="63">
        <f>SUM(G374:G376)</f>
        <v>0</v>
      </c>
      <c r="H373" s="145" t="s">
        <v>0</v>
      </c>
      <c r="I373" s="37"/>
    </row>
    <row r="374" spans="1:9" s="15" customFormat="1" ht="19.5" customHeight="1">
      <c r="A374" s="392"/>
      <c r="B374" s="77" t="s">
        <v>3</v>
      </c>
      <c r="C374" s="9">
        <v>10576.8</v>
      </c>
      <c r="D374" s="9">
        <v>10576.8</v>
      </c>
      <c r="E374" s="9">
        <v>0</v>
      </c>
      <c r="F374" s="9">
        <v>0</v>
      </c>
      <c r="G374" s="9">
        <v>0</v>
      </c>
      <c r="H374" s="143" t="s">
        <v>0</v>
      </c>
      <c r="I374" s="37"/>
    </row>
    <row r="375" spans="1:9" s="15" customFormat="1" ht="19.5" customHeight="1">
      <c r="A375" s="392"/>
      <c r="B375" s="77" t="s">
        <v>2</v>
      </c>
      <c r="C375" s="9">
        <v>0</v>
      </c>
      <c r="D375" s="9">
        <v>0</v>
      </c>
      <c r="E375" s="9">
        <v>0</v>
      </c>
      <c r="F375" s="9">
        <v>0</v>
      </c>
      <c r="G375" s="9">
        <v>0</v>
      </c>
      <c r="H375" s="143" t="s">
        <v>0</v>
      </c>
      <c r="I375" s="35"/>
    </row>
    <row r="376" spans="1:9" s="15" customFormat="1" ht="16.5" customHeight="1" thickBot="1">
      <c r="A376" s="392"/>
      <c r="B376" s="77" t="s">
        <v>1</v>
      </c>
      <c r="C376" s="8">
        <v>0</v>
      </c>
      <c r="D376" s="8">
        <v>0</v>
      </c>
      <c r="E376" s="8">
        <v>0</v>
      </c>
      <c r="F376" s="8">
        <v>0</v>
      </c>
      <c r="G376" s="8">
        <v>0</v>
      </c>
      <c r="H376" s="143" t="s">
        <v>0</v>
      </c>
      <c r="I376" s="130"/>
    </row>
    <row r="377" spans="1:9" s="169" customFormat="1" ht="48" hidden="1" thickBot="1">
      <c r="A377" s="164" t="s">
        <v>237</v>
      </c>
      <c r="B377" s="163" t="s">
        <v>236</v>
      </c>
      <c r="C377" s="264"/>
      <c r="D377" s="264"/>
      <c r="E377" s="264"/>
      <c r="F377" s="264"/>
      <c r="G377" s="264"/>
      <c r="H377" s="137"/>
      <c r="I377" s="170"/>
    </row>
    <row r="378" spans="1:9" s="15" customFormat="1" ht="16.5" hidden="1" thickBot="1">
      <c r="A378" s="435"/>
      <c r="B378" s="99" t="s">
        <v>6</v>
      </c>
      <c r="C378" s="132">
        <f>SUM(C379:C381)</f>
        <v>0</v>
      </c>
      <c r="D378" s="132">
        <f>SUM(D379:D381)</f>
        <v>0</v>
      </c>
      <c r="E378" s="132">
        <f>SUM(E379:E381)</f>
        <v>0</v>
      </c>
      <c r="F378" s="132">
        <f>SUM(F379:F381)</f>
        <v>0</v>
      </c>
      <c r="G378" s="132">
        <f>SUM(G379:G381)</f>
        <v>0</v>
      </c>
      <c r="H378" s="187" t="e">
        <f>G378/C378*100</f>
        <v>#DIV/0!</v>
      </c>
      <c r="I378" s="432"/>
    </row>
    <row r="379" spans="1:9" s="15" customFormat="1" ht="16.5" hidden="1" thickBot="1">
      <c r="A379" s="435"/>
      <c r="B379" s="77" t="s">
        <v>3</v>
      </c>
      <c r="C379" s="81">
        <f>C394+C408</f>
        <v>0</v>
      </c>
      <c r="D379" s="81">
        <f>D394+D408</f>
        <v>0</v>
      </c>
      <c r="E379" s="81">
        <f>E394+E408</f>
        <v>0</v>
      </c>
      <c r="F379" s="81">
        <f>F394+F408</f>
        <v>0</v>
      </c>
      <c r="G379" s="81">
        <f>G394+G408</f>
        <v>0</v>
      </c>
      <c r="H379" s="187" t="e">
        <f>G379/C379*100</f>
        <v>#DIV/0!</v>
      </c>
      <c r="I379" s="432"/>
    </row>
    <row r="380" spans="1:9" s="15" customFormat="1" ht="16.5" hidden="1" thickBot="1">
      <c r="A380" s="435"/>
      <c r="B380" s="77" t="s">
        <v>2</v>
      </c>
      <c r="C380" s="81">
        <f>C395+C409</f>
        <v>0</v>
      </c>
      <c r="D380" s="81">
        <f>D395+D409</f>
        <v>0</v>
      </c>
      <c r="E380" s="81">
        <f>E395+E409</f>
        <v>0</v>
      </c>
      <c r="F380" s="81">
        <f>F395+F409</f>
        <v>0</v>
      </c>
      <c r="G380" s="81">
        <f>G395+G409</f>
        <v>0</v>
      </c>
      <c r="H380" s="187"/>
      <c r="I380" s="432"/>
    </row>
    <row r="381" spans="1:9" s="15" customFormat="1" ht="16.5" hidden="1" thickBot="1">
      <c r="A381" s="435"/>
      <c r="B381" s="77" t="s">
        <v>1</v>
      </c>
      <c r="C381" s="81"/>
      <c r="D381" s="81"/>
      <c r="E381" s="81"/>
      <c r="F381" s="81"/>
      <c r="G381" s="81"/>
      <c r="H381" s="186"/>
      <c r="I381" s="432"/>
    </row>
    <row r="382" spans="1:9" s="15" customFormat="1" ht="16.5" hidden="1" thickBot="1">
      <c r="A382" s="435"/>
      <c r="B382" s="39" t="s">
        <v>5</v>
      </c>
      <c r="C382" s="81"/>
      <c r="D382" s="81"/>
      <c r="E382" s="81"/>
      <c r="F382" s="81"/>
      <c r="G382" s="81"/>
      <c r="H382" s="187"/>
      <c r="I382" s="432"/>
    </row>
    <row r="383" spans="1:9" s="15" customFormat="1" ht="16.5" hidden="1" thickBot="1">
      <c r="A383" s="435"/>
      <c r="B383" s="39" t="s">
        <v>27</v>
      </c>
      <c r="C383" s="132"/>
      <c r="D383" s="132"/>
      <c r="E383" s="132"/>
      <c r="F383" s="132"/>
      <c r="G383" s="132"/>
      <c r="H383" s="187"/>
      <c r="I383" s="432"/>
    </row>
    <row r="384" spans="1:9" s="15" customFormat="1" ht="16.5" hidden="1" thickBot="1">
      <c r="A384" s="435"/>
      <c r="B384" s="77" t="s">
        <v>3</v>
      </c>
      <c r="C384" s="81"/>
      <c r="D384" s="81"/>
      <c r="E384" s="81"/>
      <c r="F384" s="81"/>
      <c r="G384" s="81"/>
      <c r="H384" s="187"/>
      <c r="I384" s="432"/>
    </row>
    <row r="385" spans="1:9" s="15" customFormat="1" ht="16.5" hidden="1" thickBot="1">
      <c r="A385" s="435"/>
      <c r="B385" s="77" t="s">
        <v>2</v>
      </c>
      <c r="C385" s="81"/>
      <c r="D385" s="81"/>
      <c r="E385" s="81"/>
      <c r="F385" s="81"/>
      <c r="G385" s="81"/>
      <c r="H385" s="187"/>
      <c r="I385" s="432"/>
    </row>
    <row r="386" spans="1:9" s="15" customFormat="1" ht="16.5" hidden="1" thickBot="1">
      <c r="A386" s="435"/>
      <c r="B386" s="77" t="s">
        <v>1</v>
      </c>
      <c r="C386" s="81"/>
      <c r="D386" s="81"/>
      <c r="E386" s="81"/>
      <c r="F386" s="81"/>
      <c r="G386" s="81"/>
      <c r="H386" s="187"/>
      <c r="I386" s="432"/>
    </row>
    <row r="387" spans="1:9" s="15" customFormat="1" ht="16.5" hidden="1" thickBot="1">
      <c r="A387" s="435"/>
      <c r="B387" s="39" t="s">
        <v>34</v>
      </c>
      <c r="C387" s="132">
        <f>SUM(C388:C390)</f>
        <v>0</v>
      </c>
      <c r="D387" s="132">
        <f>SUM(D388:D390)</f>
        <v>0</v>
      </c>
      <c r="E387" s="132">
        <f>SUM(E388:E390)</f>
        <v>0</v>
      </c>
      <c r="F387" s="132">
        <f>SUM(F388:F390)</f>
        <v>17905.900000000001</v>
      </c>
      <c r="G387" s="132">
        <f>SUM(G388:G390)</f>
        <v>17905.900000000001</v>
      </c>
      <c r="H387" s="187" t="e">
        <f>G387/C387*100</f>
        <v>#DIV/0!</v>
      </c>
      <c r="I387" s="432"/>
    </row>
    <row r="388" spans="1:9" s="15" customFormat="1" ht="16.5" hidden="1" thickBot="1">
      <c r="A388" s="435"/>
      <c r="B388" s="77" t="s">
        <v>3</v>
      </c>
      <c r="C388" s="81">
        <f>C403+C417</f>
        <v>0</v>
      </c>
      <c r="D388" s="81">
        <f>D403+D417</f>
        <v>0</v>
      </c>
      <c r="E388" s="81">
        <f>E403+E417</f>
        <v>0</v>
      </c>
      <c r="F388" s="81">
        <v>17905.900000000001</v>
      </c>
      <c r="G388" s="81">
        <v>17905.900000000001</v>
      </c>
      <c r="H388" s="186" t="e">
        <f>G388/C388*100</f>
        <v>#DIV/0!</v>
      </c>
      <c r="I388" s="432"/>
    </row>
    <row r="389" spans="1:9" s="15" customFormat="1" ht="16.5" hidden="1" thickBot="1">
      <c r="A389" s="435"/>
      <c r="B389" s="77" t="s">
        <v>2</v>
      </c>
      <c r="C389" s="81">
        <f>C404+C418</f>
        <v>0</v>
      </c>
      <c r="D389" s="81">
        <f>D404+D418</f>
        <v>0</v>
      </c>
      <c r="E389" s="81">
        <f>E404+E418</f>
        <v>0</v>
      </c>
      <c r="F389" s="81">
        <f>F404+F418</f>
        <v>0</v>
      </c>
      <c r="G389" s="81">
        <f>G404+G418</f>
        <v>0</v>
      </c>
      <c r="H389" s="186">
        <v>0</v>
      </c>
      <c r="I389" s="432"/>
    </row>
    <row r="390" spans="1:9" s="15" customFormat="1" ht="16.5" hidden="1" thickBot="1">
      <c r="A390" s="435"/>
      <c r="B390" s="77" t="s">
        <v>1</v>
      </c>
      <c r="C390" s="81"/>
      <c r="D390" s="45"/>
      <c r="E390" s="45"/>
      <c r="F390" s="45"/>
      <c r="G390" s="45"/>
      <c r="H390" s="434"/>
      <c r="I390" s="432"/>
    </row>
    <row r="391" spans="1:9" s="15" customFormat="1" ht="16.5" hidden="1" thickBot="1">
      <c r="A391" s="435"/>
      <c r="B391" s="251" t="s">
        <v>235</v>
      </c>
      <c r="C391" s="81"/>
      <c r="D391" s="45"/>
      <c r="E391" s="45"/>
      <c r="F391" s="45"/>
      <c r="G391" s="45"/>
      <c r="H391" s="434"/>
      <c r="I391" s="432"/>
    </row>
    <row r="392" spans="1:9" s="15" customFormat="1" ht="93.6" hidden="1" customHeight="1">
      <c r="A392" s="98"/>
      <c r="B392" s="168" t="s">
        <v>234</v>
      </c>
      <c r="C392" s="433"/>
      <c r="D392" s="433"/>
      <c r="E392" s="433"/>
      <c r="F392" s="433"/>
      <c r="G392" s="433"/>
      <c r="H392" s="433"/>
      <c r="I392" s="432"/>
    </row>
    <row r="393" spans="1:9" s="15" customFormat="1" ht="15.6" hidden="1" customHeight="1">
      <c r="A393" s="98"/>
      <c r="B393" s="99" t="s">
        <v>6</v>
      </c>
      <c r="C393" s="47">
        <f>SUM(C394:C396)</f>
        <v>0</v>
      </c>
      <c r="D393" s="47">
        <f>SUM(D394:D396)</f>
        <v>0</v>
      </c>
      <c r="E393" s="47">
        <f>SUM(E394:E396)</f>
        <v>0</v>
      </c>
      <c r="F393" s="47">
        <f>SUM(F394:F396)</f>
        <v>0</v>
      </c>
      <c r="G393" s="47">
        <f>SUM(G394:G396)</f>
        <v>0</v>
      </c>
      <c r="H393" s="147" t="e">
        <f>G393/C393*100</f>
        <v>#DIV/0!</v>
      </c>
      <c r="I393" s="432"/>
    </row>
    <row r="394" spans="1:9" s="15" customFormat="1" ht="15.6" hidden="1" customHeight="1">
      <c r="A394" s="98"/>
      <c r="B394" s="77" t="s">
        <v>3</v>
      </c>
      <c r="C394" s="45"/>
      <c r="D394" s="45"/>
      <c r="E394" s="45"/>
      <c r="F394" s="45"/>
      <c r="G394" s="45"/>
      <c r="H394" s="141"/>
      <c r="I394" s="432"/>
    </row>
    <row r="395" spans="1:9" s="15" customFormat="1" ht="15.6" hidden="1" customHeight="1">
      <c r="A395" s="98"/>
      <c r="B395" s="77" t="s">
        <v>2</v>
      </c>
      <c r="C395" s="45">
        <v>0</v>
      </c>
      <c r="D395" s="45">
        <v>0</v>
      </c>
      <c r="E395" s="45">
        <v>0</v>
      </c>
      <c r="F395" s="45">
        <v>0</v>
      </c>
      <c r="G395" s="45">
        <v>0</v>
      </c>
      <c r="H395" s="141">
        <v>0</v>
      </c>
      <c r="I395" s="430"/>
    </row>
    <row r="396" spans="1:9" s="15" customFormat="1" ht="15.6" hidden="1" customHeight="1">
      <c r="A396" s="431"/>
      <c r="B396" s="77" t="s">
        <v>1</v>
      </c>
      <c r="C396" s="45"/>
      <c r="D396" s="45"/>
      <c r="E396" s="45"/>
      <c r="F396" s="45"/>
      <c r="G396" s="45"/>
      <c r="H396" s="141"/>
      <c r="I396" s="430"/>
    </row>
    <row r="397" spans="1:9" s="15" customFormat="1" ht="15.6" hidden="1" customHeight="1">
      <c r="A397" s="426"/>
      <c r="B397" s="39" t="s">
        <v>5</v>
      </c>
      <c r="C397" s="45"/>
      <c r="D397" s="45"/>
      <c r="E397" s="45"/>
      <c r="F397" s="45"/>
      <c r="G397" s="45"/>
      <c r="H397" s="147"/>
      <c r="I397" s="410"/>
    </row>
    <row r="398" spans="1:9" s="15" customFormat="1" ht="15.6" hidden="1" customHeight="1">
      <c r="A398" s="426"/>
      <c r="B398" s="39" t="s">
        <v>27</v>
      </c>
      <c r="C398" s="47"/>
      <c r="D398" s="47"/>
      <c r="E398" s="47"/>
      <c r="F398" s="47"/>
      <c r="G398" s="47"/>
      <c r="H398" s="147"/>
      <c r="I398" s="410"/>
    </row>
    <row r="399" spans="1:9" s="15" customFormat="1" ht="15.6" hidden="1" customHeight="1">
      <c r="A399" s="426"/>
      <c r="B399" s="77" t="s">
        <v>3</v>
      </c>
      <c r="C399" s="45"/>
      <c r="D399" s="45"/>
      <c r="E399" s="45"/>
      <c r="F399" s="45"/>
      <c r="G399" s="45"/>
      <c r="H399" s="147"/>
      <c r="I399" s="410"/>
    </row>
    <row r="400" spans="1:9" s="15" customFormat="1" ht="15.6" hidden="1" customHeight="1">
      <c r="A400" s="426"/>
      <c r="B400" s="77" t="s">
        <v>2</v>
      </c>
      <c r="C400" s="45"/>
      <c r="D400" s="45"/>
      <c r="E400" s="45"/>
      <c r="F400" s="45"/>
      <c r="G400" s="45"/>
      <c r="H400" s="147"/>
      <c r="I400" s="410"/>
    </row>
    <row r="401" spans="1:9" s="15" customFormat="1" ht="15.6" hidden="1" customHeight="1">
      <c r="A401" s="426"/>
      <c r="B401" s="77" t="s">
        <v>1</v>
      </c>
      <c r="C401" s="45"/>
      <c r="D401" s="45"/>
      <c r="E401" s="45"/>
      <c r="F401" s="45"/>
      <c r="G401" s="45"/>
      <c r="H401" s="147"/>
      <c r="I401" s="410"/>
    </row>
    <row r="402" spans="1:9" s="15" customFormat="1" ht="15.6" hidden="1" customHeight="1">
      <c r="A402" s="426"/>
      <c r="B402" s="39" t="s">
        <v>34</v>
      </c>
      <c r="C402" s="47">
        <f>SUM(C403:C405)</f>
        <v>0</v>
      </c>
      <c r="D402" s="47">
        <f>SUM(D403:D405)</f>
        <v>0</v>
      </c>
      <c r="E402" s="47">
        <f>SUM(E403:E405)</f>
        <v>0</v>
      </c>
      <c r="F402" s="47">
        <f>SUM(F403:F405)</f>
        <v>0</v>
      </c>
      <c r="G402" s="47">
        <f>SUM(G403:G405)</f>
        <v>0</v>
      </c>
      <c r="H402" s="147" t="e">
        <f>G402/C402*100</f>
        <v>#DIV/0!</v>
      </c>
      <c r="I402" s="410"/>
    </row>
    <row r="403" spans="1:9" s="15" customFormat="1" ht="15.6" hidden="1" customHeight="1">
      <c r="A403" s="426"/>
      <c r="B403" s="77" t="s">
        <v>3</v>
      </c>
      <c r="C403" s="45"/>
      <c r="D403" s="45"/>
      <c r="E403" s="45"/>
      <c r="F403" s="45"/>
      <c r="G403" s="45"/>
      <c r="H403" s="141"/>
      <c r="I403" s="410"/>
    </row>
    <row r="404" spans="1:9" s="15" customFormat="1" ht="15.6" hidden="1" customHeight="1">
      <c r="A404" s="426"/>
      <c r="B404" s="77" t="s">
        <v>2</v>
      </c>
      <c r="C404" s="425">
        <v>0</v>
      </c>
      <c r="D404" s="425">
        <v>0</v>
      </c>
      <c r="E404" s="425">
        <v>0</v>
      </c>
      <c r="F404" s="425">
        <v>0</v>
      </c>
      <c r="G404" s="425">
        <v>0</v>
      </c>
      <c r="H404" s="429">
        <v>0</v>
      </c>
      <c r="I404" s="410"/>
    </row>
    <row r="405" spans="1:9" s="15" customFormat="1" ht="16.5" hidden="1" thickBot="1">
      <c r="A405" s="426"/>
      <c r="B405" s="77" t="s">
        <v>1</v>
      </c>
      <c r="C405" s="45"/>
      <c r="D405" s="45"/>
      <c r="E405" s="45"/>
      <c r="F405" s="45"/>
      <c r="G405" s="45"/>
      <c r="H405" s="44"/>
      <c r="I405" s="7"/>
    </row>
    <row r="406" spans="1:9" s="15" customFormat="1" ht="79.5" hidden="1" thickBot="1">
      <c r="A406" s="426"/>
      <c r="B406" s="168" t="s">
        <v>233</v>
      </c>
      <c r="C406" s="428"/>
      <c r="D406" s="428"/>
      <c r="E406" s="428"/>
      <c r="F406" s="428"/>
      <c r="G406" s="428"/>
      <c r="H406" s="428"/>
      <c r="I406" s="410"/>
    </row>
    <row r="407" spans="1:9" s="15" customFormat="1" ht="15.6" hidden="1" customHeight="1">
      <c r="A407" s="426"/>
      <c r="B407" s="99" t="s">
        <v>6</v>
      </c>
      <c r="C407" s="47">
        <f>SUM(C408:C410)</f>
        <v>0</v>
      </c>
      <c r="D407" s="47">
        <f>SUM(D408:D410)</f>
        <v>0</v>
      </c>
      <c r="E407" s="47">
        <f>SUM(E408:E410)</f>
        <v>0</v>
      </c>
      <c r="F407" s="47">
        <f>SUM(F408:F410)</f>
        <v>0</v>
      </c>
      <c r="G407" s="47">
        <f>SUM(G408:G410)</f>
        <v>0</v>
      </c>
      <c r="H407" s="147" t="e">
        <f>G407/C407*100</f>
        <v>#DIV/0!</v>
      </c>
      <c r="I407" s="410"/>
    </row>
    <row r="408" spans="1:9" s="15" customFormat="1" ht="15.6" hidden="1" customHeight="1">
      <c r="A408" s="426"/>
      <c r="B408" s="77" t="s">
        <v>3</v>
      </c>
      <c r="C408" s="45">
        <f>C413+C417</f>
        <v>0</v>
      </c>
      <c r="D408" s="45">
        <f>D413+D417</f>
        <v>0</v>
      </c>
      <c r="E408" s="45">
        <f>E413+E417</f>
        <v>0</v>
      </c>
      <c r="F408" s="45">
        <f>F413+F417</f>
        <v>0</v>
      </c>
      <c r="G408" s="45">
        <f>G413+G417</f>
        <v>0</v>
      </c>
      <c r="H408" s="141" t="e">
        <f>G408/C408*100</f>
        <v>#DIV/0!</v>
      </c>
      <c r="I408" s="410"/>
    </row>
    <row r="409" spans="1:9" s="15" customFormat="1" ht="15.6" hidden="1" customHeight="1">
      <c r="A409" s="426"/>
      <c r="B409" s="77" t="s">
        <v>2</v>
      </c>
      <c r="C409" s="45">
        <f>C414+C418</f>
        <v>0</v>
      </c>
      <c r="D409" s="45">
        <f>D414+D418</f>
        <v>0</v>
      </c>
      <c r="E409" s="45">
        <f>E414+E418</f>
        <v>0</v>
      </c>
      <c r="F409" s="45">
        <f>F414+F418</f>
        <v>0</v>
      </c>
      <c r="G409" s="45">
        <f>G414+G418</f>
        <v>0</v>
      </c>
      <c r="H409" s="427"/>
      <c r="I409" s="410"/>
    </row>
    <row r="410" spans="1:9" s="15" customFormat="1" ht="15.6" hidden="1" customHeight="1">
      <c r="A410" s="426"/>
      <c r="B410" s="77" t="s">
        <v>1</v>
      </c>
      <c r="C410" s="45"/>
      <c r="D410" s="45"/>
      <c r="E410" s="45"/>
      <c r="F410" s="45"/>
      <c r="G410" s="45"/>
      <c r="H410" s="427"/>
      <c r="I410" s="410"/>
    </row>
    <row r="411" spans="1:9" s="15" customFormat="1" ht="15.6" hidden="1" customHeight="1">
      <c r="A411" s="426"/>
      <c r="B411" s="39" t="s">
        <v>5</v>
      </c>
      <c r="C411" s="45"/>
      <c r="D411" s="45"/>
      <c r="E411" s="45"/>
      <c r="F411" s="45"/>
      <c r="G411" s="45"/>
      <c r="H411" s="427"/>
      <c r="I411" s="410"/>
    </row>
    <row r="412" spans="1:9" s="15" customFormat="1" ht="15.6" hidden="1" customHeight="1">
      <c r="A412" s="426"/>
      <c r="B412" s="39" t="s">
        <v>27</v>
      </c>
      <c r="C412" s="47"/>
      <c r="D412" s="47"/>
      <c r="E412" s="47"/>
      <c r="F412" s="47"/>
      <c r="G412" s="47"/>
      <c r="H412" s="427"/>
      <c r="I412" s="410"/>
    </row>
    <row r="413" spans="1:9" s="15" customFormat="1" ht="15.6" hidden="1" customHeight="1">
      <c r="A413" s="426"/>
      <c r="B413" s="77" t="s">
        <v>3</v>
      </c>
      <c r="C413" s="45"/>
      <c r="D413" s="45"/>
      <c r="E413" s="45"/>
      <c r="F413" s="45"/>
      <c r="G413" s="45"/>
      <c r="H413" s="427"/>
      <c r="I413" s="410"/>
    </row>
    <row r="414" spans="1:9" s="15" customFormat="1" ht="15.6" hidden="1" customHeight="1">
      <c r="A414" s="426"/>
      <c r="B414" s="77" t="s">
        <v>2</v>
      </c>
      <c r="C414" s="45"/>
      <c r="D414" s="45"/>
      <c r="E414" s="45"/>
      <c r="F414" s="45"/>
      <c r="G414" s="45"/>
      <c r="H414" s="427"/>
      <c r="I414" s="410"/>
    </row>
    <row r="415" spans="1:9" s="15" customFormat="1" ht="15.6" hidden="1" customHeight="1">
      <c r="A415" s="426"/>
      <c r="B415" s="77" t="s">
        <v>1</v>
      </c>
      <c r="C415" s="45"/>
      <c r="D415" s="45"/>
      <c r="E415" s="45"/>
      <c r="F415" s="45"/>
      <c r="G415" s="45"/>
      <c r="H415" s="427"/>
      <c r="I415" s="410"/>
    </row>
    <row r="416" spans="1:9" s="15" customFormat="1" ht="15.6" hidden="1" customHeight="1">
      <c r="A416" s="426"/>
      <c r="B416" s="39" t="s">
        <v>34</v>
      </c>
      <c r="C416" s="47">
        <f>SUM(C417:C419)</f>
        <v>0</v>
      </c>
      <c r="D416" s="47">
        <f>SUM(D417:D419)</f>
        <v>0</v>
      </c>
      <c r="E416" s="47">
        <f>SUM(E417:E419)</f>
        <v>0</v>
      </c>
      <c r="F416" s="47">
        <f>SUM(F417:F419)</f>
        <v>0</v>
      </c>
      <c r="G416" s="47">
        <f>SUM(G417:G419)</f>
        <v>0</v>
      </c>
      <c r="H416" s="147" t="e">
        <f>G416/C416*100</f>
        <v>#DIV/0!</v>
      </c>
      <c r="I416" s="410"/>
    </row>
    <row r="417" spans="1:9" s="15" customFormat="1" ht="15.6" hidden="1" customHeight="1">
      <c r="A417" s="426"/>
      <c r="B417" s="77" t="s">
        <v>3</v>
      </c>
      <c r="C417" s="45"/>
      <c r="D417" s="45"/>
      <c r="E417" s="45"/>
      <c r="F417" s="45"/>
      <c r="G417" s="45"/>
      <c r="H417" s="141"/>
      <c r="I417" s="410"/>
    </row>
    <row r="418" spans="1:9" s="15" customFormat="1" ht="15.6" hidden="1" customHeight="1">
      <c r="A418" s="426"/>
      <c r="B418" s="118" t="s">
        <v>2</v>
      </c>
      <c r="C418" s="425">
        <v>0</v>
      </c>
      <c r="D418" s="425">
        <v>0</v>
      </c>
      <c r="E418" s="425">
        <v>0</v>
      </c>
      <c r="F418" s="425">
        <v>0</v>
      </c>
      <c r="G418" s="425">
        <v>0</v>
      </c>
      <c r="H418" s="424">
        <v>0</v>
      </c>
      <c r="I418" s="410"/>
    </row>
    <row r="419" spans="1:9" s="15" customFormat="1" ht="16.149999999999999" hidden="1" customHeight="1" thickBot="1">
      <c r="A419" s="10"/>
      <c r="B419" s="77" t="s">
        <v>1</v>
      </c>
      <c r="C419" s="81"/>
      <c r="D419" s="45"/>
      <c r="E419" s="45"/>
      <c r="F419" s="45"/>
      <c r="G419" s="45"/>
      <c r="H419" s="423"/>
      <c r="I419" s="422"/>
    </row>
    <row r="420" spans="1:9" s="15" customFormat="1" ht="35.25" customHeight="1">
      <c r="A420" s="421" t="s">
        <v>232</v>
      </c>
      <c r="B420" s="417" t="s">
        <v>231</v>
      </c>
      <c r="C420" s="171">
        <f>C422+C423+C424</f>
        <v>477508.67000000004</v>
      </c>
      <c r="D420" s="171">
        <f>D422+D423+D424</f>
        <v>477508.67000000004</v>
      </c>
      <c r="E420" s="171">
        <f>E422+E423+E424</f>
        <v>45233.63</v>
      </c>
      <c r="F420" s="171">
        <f>F422+F423+F424</f>
        <v>0</v>
      </c>
      <c r="G420" s="171">
        <f>G422+G423+G424</f>
        <v>45233.63</v>
      </c>
      <c r="H420" s="420">
        <f>G420/C420*100</f>
        <v>9.4728395193327053</v>
      </c>
      <c r="I420" s="419"/>
    </row>
    <row r="421" spans="1:9" s="15" customFormat="1" ht="35.25" customHeight="1">
      <c r="A421" s="10"/>
      <c r="B421" s="299" t="s">
        <v>230</v>
      </c>
      <c r="C421" s="63"/>
      <c r="D421" s="63"/>
      <c r="E421" s="63"/>
      <c r="F421" s="63"/>
      <c r="G421" s="63"/>
      <c r="H421" s="145"/>
      <c r="I421" s="410"/>
    </row>
    <row r="422" spans="1:9" s="15" customFormat="1" ht="16.149999999999999" customHeight="1">
      <c r="A422" s="10"/>
      <c r="B422" s="77" t="s">
        <v>3</v>
      </c>
      <c r="C422" s="8">
        <f>C431</f>
        <v>218440.69</v>
      </c>
      <c r="D422" s="8">
        <f>D431</f>
        <v>218440.69</v>
      </c>
      <c r="E422" s="8">
        <f>E431</f>
        <v>2253.1</v>
      </c>
      <c r="F422" s="8">
        <f>F431</f>
        <v>0</v>
      </c>
      <c r="G422" s="8">
        <f>G431</f>
        <v>2253.1</v>
      </c>
      <c r="H422" s="143">
        <f>G422/C422*100</f>
        <v>1.0314470257349946</v>
      </c>
      <c r="I422" s="41" t="s">
        <v>229</v>
      </c>
    </row>
    <row r="423" spans="1:9" s="15" customFormat="1" ht="16.149999999999999" customHeight="1">
      <c r="A423" s="10"/>
      <c r="B423" s="77" t="s">
        <v>2</v>
      </c>
      <c r="C423" s="8">
        <f>C432</f>
        <v>259067.98</v>
      </c>
      <c r="D423" s="8">
        <f>D432</f>
        <v>259067.98</v>
      </c>
      <c r="E423" s="8">
        <f>E432</f>
        <v>42980.53</v>
      </c>
      <c r="F423" s="8">
        <f>F432</f>
        <v>0</v>
      </c>
      <c r="G423" s="8">
        <f>G432</f>
        <v>42980.53</v>
      </c>
      <c r="H423" s="143">
        <f>G423/C423*100</f>
        <v>16.590444716479432</v>
      </c>
      <c r="I423" s="37"/>
    </row>
    <row r="424" spans="1:9" s="15" customFormat="1" ht="16.149999999999999" customHeight="1">
      <c r="A424" s="10"/>
      <c r="B424" s="77" t="s">
        <v>1</v>
      </c>
      <c r="C424" s="8">
        <v>0</v>
      </c>
      <c r="D424" s="8">
        <v>0</v>
      </c>
      <c r="E424" s="8">
        <v>0</v>
      </c>
      <c r="F424" s="8">
        <v>0</v>
      </c>
      <c r="G424" s="8">
        <v>0</v>
      </c>
      <c r="H424" s="145" t="s">
        <v>0</v>
      </c>
      <c r="I424" s="37"/>
    </row>
    <row r="425" spans="1:9" s="15" customFormat="1" ht="16.149999999999999" customHeight="1">
      <c r="A425" s="10"/>
      <c r="B425" s="39" t="s">
        <v>5</v>
      </c>
      <c r="C425" s="8"/>
      <c r="D425" s="8"/>
      <c r="E425" s="8"/>
      <c r="F425" s="8"/>
      <c r="G425" s="8"/>
      <c r="H425" s="143"/>
      <c r="I425" s="37"/>
    </row>
    <row r="426" spans="1:9" s="15" customFormat="1" ht="16.149999999999999" customHeight="1">
      <c r="A426" s="10"/>
      <c r="B426" s="39" t="s">
        <v>27</v>
      </c>
      <c r="C426" s="8">
        <f>SUM(C427:C429)</f>
        <v>0</v>
      </c>
      <c r="D426" s="8">
        <f>SUM(D427:D429)</f>
        <v>0</v>
      </c>
      <c r="E426" s="8">
        <f>SUM(E427:E429)</f>
        <v>0</v>
      </c>
      <c r="F426" s="8">
        <f>SUM(F427:F429)</f>
        <v>0</v>
      </c>
      <c r="G426" s="8">
        <f>SUM(G427:G429)</f>
        <v>0</v>
      </c>
      <c r="H426" s="143" t="s">
        <v>0</v>
      </c>
      <c r="I426" s="37"/>
    </row>
    <row r="427" spans="1:9" s="15" customFormat="1" ht="16.149999999999999" customHeight="1">
      <c r="A427" s="10"/>
      <c r="B427" s="77" t="s">
        <v>3</v>
      </c>
      <c r="C427" s="8">
        <v>0</v>
      </c>
      <c r="D427" s="8">
        <v>0</v>
      </c>
      <c r="E427" s="8">
        <v>0</v>
      </c>
      <c r="F427" s="8">
        <v>0</v>
      </c>
      <c r="G427" s="8">
        <v>0</v>
      </c>
      <c r="H427" s="143" t="s">
        <v>0</v>
      </c>
      <c r="I427" s="37"/>
    </row>
    <row r="428" spans="1:9" s="15" customFormat="1" ht="16.149999999999999" customHeight="1">
      <c r="A428" s="10"/>
      <c r="B428" s="77" t="s">
        <v>2</v>
      </c>
      <c r="C428" s="8">
        <v>0</v>
      </c>
      <c r="D428" s="8">
        <v>0</v>
      </c>
      <c r="E428" s="8">
        <v>0</v>
      </c>
      <c r="F428" s="8">
        <v>0</v>
      </c>
      <c r="G428" s="8">
        <v>0</v>
      </c>
      <c r="H428" s="143" t="s">
        <v>0</v>
      </c>
      <c r="I428" s="37"/>
    </row>
    <row r="429" spans="1:9" s="15" customFormat="1" ht="16.149999999999999" customHeight="1">
      <c r="A429" s="10"/>
      <c r="B429" s="77" t="s">
        <v>1</v>
      </c>
      <c r="C429" s="8">
        <v>0</v>
      </c>
      <c r="D429" s="8">
        <v>0</v>
      </c>
      <c r="E429" s="8">
        <v>0</v>
      </c>
      <c r="F429" s="8">
        <v>0</v>
      </c>
      <c r="G429" s="8">
        <v>0</v>
      </c>
      <c r="H429" s="143" t="s">
        <v>0</v>
      </c>
      <c r="I429" s="37"/>
    </row>
    <row r="430" spans="1:9" s="15" customFormat="1" ht="16.149999999999999" customHeight="1">
      <c r="A430" s="10"/>
      <c r="B430" s="39" t="s">
        <v>34</v>
      </c>
      <c r="C430" s="63">
        <f>SUM(C431:C433)</f>
        <v>477508.67000000004</v>
      </c>
      <c r="D430" s="63">
        <f>SUM(D431:D433)</f>
        <v>477508.67000000004</v>
      </c>
      <c r="E430" s="63">
        <f>SUM(E431:E433)</f>
        <v>45233.63</v>
      </c>
      <c r="F430" s="63">
        <f>SUM(F431:F433)</f>
        <v>0</v>
      </c>
      <c r="G430" s="63">
        <f>SUM(G431:G433)</f>
        <v>45233.63</v>
      </c>
      <c r="H430" s="145">
        <f>G430/C430*100</f>
        <v>9.4728395193327053</v>
      </c>
      <c r="I430" s="37"/>
    </row>
    <row r="431" spans="1:9" s="15" customFormat="1" ht="16.149999999999999" customHeight="1">
      <c r="A431" s="10"/>
      <c r="B431" s="77" t="s">
        <v>3</v>
      </c>
      <c r="C431" s="8">
        <v>218440.69</v>
      </c>
      <c r="D431" s="8">
        <v>218440.69</v>
      </c>
      <c r="E431" s="8">
        <v>2253.1</v>
      </c>
      <c r="F431" s="8">
        <v>0</v>
      </c>
      <c r="G431" s="8">
        <v>2253.1</v>
      </c>
      <c r="H431" s="143">
        <f>G431/C431*100</f>
        <v>1.0314470257349946</v>
      </c>
      <c r="I431" s="37"/>
    </row>
    <row r="432" spans="1:9" s="15" customFormat="1" ht="16.149999999999999" customHeight="1">
      <c r="A432" s="10"/>
      <c r="B432" s="77" t="s">
        <v>2</v>
      </c>
      <c r="C432" s="8">
        <v>259067.98</v>
      </c>
      <c r="D432" s="8">
        <v>259067.98</v>
      </c>
      <c r="E432" s="8">
        <v>42980.53</v>
      </c>
      <c r="F432" s="8">
        <v>0</v>
      </c>
      <c r="G432" s="8">
        <v>42980.53</v>
      </c>
      <c r="H432" s="143">
        <f>G432/C432*100</f>
        <v>16.590444716479432</v>
      </c>
      <c r="I432" s="35"/>
    </row>
    <row r="433" spans="1:9" s="15" customFormat="1" ht="16.149999999999999" customHeight="1">
      <c r="A433" s="10"/>
      <c r="B433" s="77" t="s">
        <v>1</v>
      </c>
      <c r="C433" s="8">
        <v>0</v>
      </c>
      <c r="D433" s="8">
        <v>0</v>
      </c>
      <c r="E433" s="8">
        <v>0</v>
      </c>
      <c r="F433" s="8">
        <v>0</v>
      </c>
      <c r="G433" s="8">
        <v>0</v>
      </c>
      <c r="H433" s="143" t="s">
        <v>0</v>
      </c>
      <c r="I433" s="155"/>
    </row>
    <row r="434" spans="1:9" s="15" customFormat="1" ht="39.75" hidden="1" customHeight="1">
      <c r="A434" s="418" t="s">
        <v>228</v>
      </c>
      <c r="B434" s="417" t="s">
        <v>227</v>
      </c>
      <c r="C434" s="264">
        <f>C436+C437+C438</f>
        <v>0</v>
      </c>
      <c r="D434" s="264">
        <f>D436+D437+D438</f>
        <v>0</v>
      </c>
      <c r="E434" s="264">
        <f>E436+E437+E438</f>
        <v>0</v>
      </c>
      <c r="F434" s="264">
        <f>F436+F437+F438</f>
        <v>0</v>
      </c>
      <c r="G434" s="264">
        <f>G436+G437+G438</f>
        <v>0</v>
      </c>
      <c r="H434" s="416" t="e">
        <f>G434/C434*100</f>
        <v>#DIV/0!</v>
      </c>
      <c r="I434" s="415"/>
    </row>
    <row r="435" spans="1:9" s="15" customFormat="1" ht="24.75" hidden="1" customHeight="1">
      <c r="A435" s="414"/>
      <c r="B435" s="413" t="s">
        <v>89</v>
      </c>
      <c r="C435" s="412"/>
      <c r="D435" s="412"/>
      <c r="E435" s="412"/>
      <c r="F435" s="412"/>
      <c r="G435" s="412"/>
      <c r="H435" s="411"/>
      <c r="I435" s="410"/>
    </row>
    <row r="436" spans="1:9" s="15" customFormat="1" ht="16.149999999999999" hidden="1" customHeight="1">
      <c r="A436" s="10"/>
      <c r="B436" s="77" t="s">
        <v>3</v>
      </c>
      <c r="C436" s="81">
        <f>C445</f>
        <v>0</v>
      </c>
      <c r="D436" s="81">
        <f>D445</f>
        <v>0</v>
      </c>
      <c r="E436" s="81">
        <f>E445</f>
        <v>0</v>
      </c>
      <c r="F436" s="81">
        <f>F445</f>
        <v>0</v>
      </c>
      <c r="G436" s="81">
        <f>G445</f>
        <v>0</v>
      </c>
      <c r="H436" s="186" t="e">
        <f>G436/C436*100</f>
        <v>#DIV/0!</v>
      </c>
      <c r="I436" s="41" t="s">
        <v>226</v>
      </c>
    </row>
    <row r="437" spans="1:9" s="15" customFormat="1" ht="16.149999999999999" hidden="1" customHeight="1">
      <c r="A437" s="10"/>
      <c r="B437" s="77" t="s">
        <v>2</v>
      </c>
      <c r="C437" s="81">
        <f>C446</f>
        <v>0</v>
      </c>
      <c r="D437" s="81">
        <f>D446</f>
        <v>0</v>
      </c>
      <c r="E437" s="81">
        <f>E446</f>
        <v>0</v>
      </c>
      <c r="F437" s="81">
        <f>F446</f>
        <v>0</v>
      </c>
      <c r="G437" s="81">
        <f>G446</f>
        <v>0</v>
      </c>
      <c r="H437" s="186">
        <v>0</v>
      </c>
      <c r="I437" s="37"/>
    </row>
    <row r="438" spans="1:9" s="15" customFormat="1" ht="16.149999999999999" hidden="1" customHeight="1">
      <c r="A438" s="10"/>
      <c r="B438" s="77" t="s">
        <v>1</v>
      </c>
      <c r="C438" s="81">
        <v>0</v>
      </c>
      <c r="D438" s="81">
        <v>0</v>
      </c>
      <c r="E438" s="81">
        <v>0</v>
      </c>
      <c r="F438" s="81">
        <v>0</v>
      </c>
      <c r="G438" s="81">
        <v>0</v>
      </c>
      <c r="H438" s="187">
        <v>0</v>
      </c>
      <c r="I438" s="37"/>
    </row>
    <row r="439" spans="1:9" s="15" customFormat="1" ht="16.149999999999999" hidden="1" customHeight="1">
      <c r="A439" s="10"/>
      <c r="B439" s="39" t="s">
        <v>5</v>
      </c>
      <c r="C439" s="81"/>
      <c r="D439" s="81"/>
      <c r="E439" s="81"/>
      <c r="F439" s="81"/>
      <c r="G439" s="81"/>
      <c r="H439" s="186"/>
      <c r="I439" s="37"/>
    </row>
    <row r="440" spans="1:9" s="15" customFormat="1" ht="16.149999999999999" hidden="1" customHeight="1">
      <c r="A440" s="10"/>
      <c r="B440" s="39" t="s">
        <v>27</v>
      </c>
      <c r="C440" s="81"/>
      <c r="D440" s="81"/>
      <c r="E440" s="81"/>
      <c r="F440" s="81"/>
      <c r="G440" s="81"/>
      <c r="H440" s="186"/>
      <c r="I440" s="37"/>
    </row>
    <row r="441" spans="1:9" s="15" customFormat="1" ht="16.149999999999999" hidden="1" customHeight="1">
      <c r="A441" s="10"/>
      <c r="B441" s="77" t="s">
        <v>3</v>
      </c>
      <c r="C441" s="81"/>
      <c r="D441" s="81"/>
      <c r="E441" s="81"/>
      <c r="F441" s="81"/>
      <c r="G441" s="81"/>
      <c r="H441" s="186"/>
      <c r="I441" s="37"/>
    </row>
    <row r="442" spans="1:9" s="15" customFormat="1" ht="16.149999999999999" hidden="1" customHeight="1">
      <c r="A442" s="10"/>
      <c r="B442" s="77" t="s">
        <v>2</v>
      </c>
      <c r="C442" s="81"/>
      <c r="D442" s="81"/>
      <c r="E442" s="81"/>
      <c r="F442" s="81"/>
      <c r="G442" s="81"/>
      <c r="H442" s="186"/>
      <c r="I442" s="37"/>
    </row>
    <row r="443" spans="1:9" s="15" customFormat="1" ht="16.149999999999999" hidden="1" customHeight="1">
      <c r="A443" s="10"/>
      <c r="B443" s="77" t="s">
        <v>1</v>
      </c>
      <c r="C443" s="81"/>
      <c r="D443" s="81"/>
      <c r="E443" s="81"/>
      <c r="F443" s="81"/>
      <c r="G443" s="81"/>
      <c r="H443" s="186"/>
      <c r="I443" s="37"/>
    </row>
    <row r="444" spans="1:9" s="15" customFormat="1" ht="16.149999999999999" hidden="1" customHeight="1">
      <c r="A444" s="10"/>
      <c r="B444" s="39" t="s">
        <v>34</v>
      </c>
      <c r="C444" s="132">
        <f>SUM(C445:C447)</f>
        <v>0</v>
      </c>
      <c r="D444" s="132">
        <f>SUM(D445:D447)</f>
        <v>0</v>
      </c>
      <c r="E444" s="132">
        <f>SUM(E445:E447)</f>
        <v>0</v>
      </c>
      <c r="F444" s="132">
        <f>SUM(F445:F447)</f>
        <v>0</v>
      </c>
      <c r="G444" s="132">
        <f>SUM(G445:G447)</f>
        <v>0</v>
      </c>
      <c r="H444" s="187" t="e">
        <f>G444/C444*100</f>
        <v>#DIV/0!</v>
      </c>
      <c r="I444" s="37"/>
    </row>
    <row r="445" spans="1:9" s="15" customFormat="1" ht="16.149999999999999" hidden="1" customHeight="1">
      <c r="A445" s="10"/>
      <c r="B445" s="77" t="s">
        <v>3</v>
      </c>
      <c r="C445" s="409">
        <v>0</v>
      </c>
      <c r="D445" s="409">
        <v>0</v>
      </c>
      <c r="E445" s="409">
        <v>0</v>
      </c>
      <c r="F445" s="409">
        <v>0</v>
      </c>
      <c r="G445" s="409">
        <v>0</v>
      </c>
      <c r="H445" s="186" t="e">
        <f>G445/C445*100</f>
        <v>#DIV/0!</v>
      </c>
      <c r="I445" s="37"/>
    </row>
    <row r="446" spans="1:9" s="15" customFormat="1" ht="16.149999999999999" hidden="1" customHeight="1">
      <c r="A446" s="10"/>
      <c r="B446" s="77" t="s">
        <v>2</v>
      </c>
      <c r="C446" s="81"/>
      <c r="D446" s="81"/>
      <c r="E446" s="81"/>
      <c r="F446" s="81"/>
      <c r="G446" s="81"/>
      <c r="H446" s="186">
        <v>0</v>
      </c>
      <c r="I446" s="35"/>
    </row>
    <row r="447" spans="1:9" s="15" customFormat="1" ht="16.149999999999999" hidden="1" customHeight="1">
      <c r="A447" s="10"/>
      <c r="B447" s="77" t="s">
        <v>1</v>
      </c>
      <c r="C447" s="81">
        <v>0</v>
      </c>
      <c r="D447" s="81">
        <v>0</v>
      </c>
      <c r="E447" s="81">
        <v>0</v>
      </c>
      <c r="F447" s="81">
        <v>0</v>
      </c>
      <c r="G447" s="81">
        <v>0</v>
      </c>
      <c r="H447" s="186">
        <v>0</v>
      </c>
      <c r="I447" s="155"/>
    </row>
    <row r="448" spans="1:9" s="404" customFormat="1" ht="47.25" hidden="1" customHeight="1">
      <c r="A448" s="191" t="s">
        <v>225</v>
      </c>
      <c r="B448" s="408" t="s">
        <v>224</v>
      </c>
      <c r="C448" s="407">
        <f>C450+C451+C452</f>
        <v>0</v>
      </c>
      <c r="D448" s="407">
        <f>D450+D451+D452</f>
        <v>0</v>
      </c>
      <c r="E448" s="407">
        <f>E450+E451+E452</f>
        <v>0</v>
      </c>
      <c r="F448" s="407">
        <f>F450+F451+F452</f>
        <v>0</v>
      </c>
      <c r="G448" s="407">
        <f>G450+G451+G452</f>
        <v>0</v>
      </c>
      <c r="H448" s="407" t="e">
        <f>G448/C448*100</f>
        <v>#DIV/0!</v>
      </c>
      <c r="I448" s="189"/>
    </row>
    <row r="449" spans="1:9" s="404" customFormat="1" ht="39" hidden="1" customHeight="1">
      <c r="A449" s="381"/>
      <c r="B449" s="406" t="s">
        <v>223</v>
      </c>
      <c r="C449" s="402"/>
      <c r="D449" s="402"/>
      <c r="E449" s="402"/>
      <c r="F449" s="402"/>
      <c r="G449" s="402"/>
      <c r="H449" s="402"/>
      <c r="I449" s="405"/>
    </row>
    <row r="450" spans="1:9" s="396" customFormat="1" ht="15.75" hidden="1" customHeight="1">
      <c r="A450" s="227"/>
      <c r="B450" s="226" t="s">
        <v>3</v>
      </c>
      <c r="C450" s="399">
        <f>C455+C459</f>
        <v>0</v>
      </c>
      <c r="D450" s="399">
        <f>D455+D459</f>
        <v>0</v>
      </c>
      <c r="E450" s="399">
        <f>E455+E459</f>
        <v>0</v>
      </c>
      <c r="F450" s="399">
        <f>F455+F459</f>
        <v>0</v>
      </c>
      <c r="G450" s="399">
        <f>G455+G459</f>
        <v>0</v>
      </c>
      <c r="H450" s="398" t="s">
        <v>0</v>
      </c>
      <c r="I450" s="313" t="s">
        <v>222</v>
      </c>
    </row>
    <row r="451" spans="1:9" s="396" customFormat="1" ht="15.75" hidden="1" customHeight="1">
      <c r="A451" s="227"/>
      <c r="B451" s="226" t="s">
        <v>2</v>
      </c>
      <c r="C451" s="399">
        <f>C456+C460</f>
        <v>0</v>
      </c>
      <c r="D451" s="399">
        <f>D456+D460</f>
        <v>0</v>
      </c>
      <c r="E451" s="399">
        <f>E456+E460</f>
        <v>0</v>
      </c>
      <c r="F451" s="399">
        <f>F456+F460</f>
        <v>0</v>
      </c>
      <c r="G451" s="399">
        <f>G456+G460</f>
        <v>0</v>
      </c>
      <c r="H451" s="398" t="e">
        <f>G451/C451*100</f>
        <v>#DIV/0!</v>
      </c>
      <c r="I451" s="309"/>
    </row>
    <row r="452" spans="1:9" s="396" customFormat="1" ht="15.75" hidden="1" customHeight="1">
      <c r="A452" s="227"/>
      <c r="B452" s="226" t="s">
        <v>1</v>
      </c>
      <c r="C452" s="399">
        <f>C457+C461</f>
        <v>0</v>
      </c>
      <c r="D452" s="399">
        <f>D457+D461</f>
        <v>0</v>
      </c>
      <c r="E452" s="399">
        <f>E457+E461</f>
        <v>0</v>
      </c>
      <c r="F452" s="399">
        <f>F457+F461</f>
        <v>0</v>
      </c>
      <c r="G452" s="399">
        <f>G457+G461</f>
        <v>0</v>
      </c>
      <c r="H452" s="398" t="e">
        <f>G452/C452*100</f>
        <v>#DIV/0!</v>
      </c>
      <c r="I452" s="309"/>
    </row>
    <row r="453" spans="1:9" s="396" customFormat="1" ht="15.75" hidden="1" customHeight="1">
      <c r="A453" s="227"/>
      <c r="B453" s="403" t="s">
        <v>5</v>
      </c>
      <c r="C453" s="399"/>
      <c r="D453" s="399"/>
      <c r="E453" s="399"/>
      <c r="F453" s="399"/>
      <c r="G453" s="399"/>
      <c r="H453" s="402"/>
      <c r="I453" s="309"/>
    </row>
    <row r="454" spans="1:9" s="396" customFormat="1" ht="15.75" hidden="1" customHeight="1">
      <c r="A454" s="227"/>
      <c r="B454" s="403" t="s">
        <v>27</v>
      </c>
      <c r="C454" s="402">
        <f>C455+C456+C457</f>
        <v>0</v>
      </c>
      <c r="D454" s="402">
        <f>D455+D456+D457</f>
        <v>0</v>
      </c>
      <c r="E454" s="402">
        <f>E455+E456+E457</f>
        <v>0</v>
      </c>
      <c r="F454" s="402">
        <f>F455+F456+F457</f>
        <v>0</v>
      </c>
      <c r="G454" s="402">
        <f>G455+G456+G457</f>
        <v>0</v>
      </c>
      <c r="H454" s="402" t="s">
        <v>0</v>
      </c>
      <c r="I454" s="309"/>
    </row>
    <row r="455" spans="1:9" s="396" customFormat="1" ht="15.75" hidden="1" customHeight="1">
      <c r="A455" s="227"/>
      <c r="B455" s="226" t="s">
        <v>3</v>
      </c>
      <c r="C455" s="399">
        <v>0</v>
      </c>
      <c r="D455" s="399">
        <v>0</v>
      </c>
      <c r="E455" s="399">
        <v>0</v>
      </c>
      <c r="F455" s="399">
        <v>0</v>
      </c>
      <c r="G455" s="399">
        <v>0</v>
      </c>
      <c r="H455" s="402" t="s">
        <v>0</v>
      </c>
      <c r="I455" s="309"/>
    </row>
    <row r="456" spans="1:9" s="396" customFormat="1" ht="15.75" hidden="1" customHeight="1">
      <c r="A456" s="227"/>
      <c r="B456" s="226" t="s">
        <v>2</v>
      </c>
      <c r="C456" s="399">
        <v>0</v>
      </c>
      <c r="D456" s="399">
        <v>0</v>
      </c>
      <c r="E456" s="399">
        <v>0</v>
      </c>
      <c r="F456" s="399">
        <v>0</v>
      </c>
      <c r="G456" s="399">
        <v>0</v>
      </c>
      <c r="H456" s="402" t="s">
        <v>0</v>
      </c>
      <c r="I456" s="309"/>
    </row>
    <row r="457" spans="1:9" s="396" customFormat="1" ht="15.75" hidden="1" customHeight="1">
      <c r="A457" s="227"/>
      <c r="B457" s="226" t="s">
        <v>1</v>
      </c>
      <c r="C457" s="399">
        <v>0</v>
      </c>
      <c r="D457" s="399">
        <v>0</v>
      </c>
      <c r="E457" s="399">
        <v>0</v>
      </c>
      <c r="F457" s="399">
        <v>0</v>
      </c>
      <c r="G457" s="399">
        <v>0</v>
      </c>
      <c r="H457" s="402" t="s">
        <v>0</v>
      </c>
      <c r="I457" s="309"/>
    </row>
    <row r="458" spans="1:9" s="396" customFormat="1" ht="15.75" hidden="1" customHeight="1">
      <c r="A458" s="227"/>
      <c r="B458" s="403" t="s">
        <v>34</v>
      </c>
      <c r="C458" s="402">
        <f>C459+C460+C461</f>
        <v>0</v>
      </c>
      <c r="D458" s="402">
        <f>D459+D460+D461</f>
        <v>0</v>
      </c>
      <c r="E458" s="402">
        <f>E459+E460+E461</f>
        <v>0</v>
      </c>
      <c r="F458" s="402">
        <f>F459+F460+F461</f>
        <v>0</v>
      </c>
      <c r="G458" s="402">
        <f>G459+G460+G461</f>
        <v>0</v>
      </c>
      <c r="H458" s="402" t="e">
        <f>G458/C458*100</f>
        <v>#DIV/0!</v>
      </c>
      <c r="I458" s="309"/>
    </row>
    <row r="459" spans="1:9" s="396" customFormat="1" ht="15.75" hidden="1" customHeight="1">
      <c r="A459" s="227"/>
      <c r="B459" s="226" t="s">
        <v>3</v>
      </c>
      <c r="C459" s="399">
        <v>0</v>
      </c>
      <c r="D459" s="399">
        <v>0</v>
      </c>
      <c r="E459" s="399">
        <v>0</v>
      </c>
      <c r="F459" s="399">
        <v>0</v>
      </c>
      <c r="G459" s="399">
        <v>0</v>
      </c>
      <c r="H459" s="398" t="s">
        <v>0</v>
      </c>
      <c r="I459" s="401"/>
    </row>
    <row r="460" spans="1:9" s="396" customFormat="1" ht="15.75" hidden="1" customHeight="1">
      <c r="A460" s="227"/>
      <c r="B460" s="226" t="s">
        <v>2</v>
      </c>
      <c r="C460" s="399">
        <v>0</v>
      </c>
      <c r="D460" s="399">
        <v>0</v>
      </c>
      <c r="E460" s="399">
        <v>0</v>
      </c>
      <c r="F460" s="399">
        <v>0</v>
      </c>
      <c r="G460" s="399">
        <v>0</v>
      </c>
      <c r="H460" s="398" t="e">
        <f>G460/C460*100</f>
        <v>#DIV/0!</v>
      </c>
      <c r="I460" s="401"/>
    </row>
    <row r="461" spans="1:9" s="396" customFormat="1" ht="15.75" hidden="1" customHeight="1">
      <c r="A461" s="227"/>
      <c r="B461" s="400" t="s">
        <v>1</v>
      </c>
      <c r="C461" s="399">
        <v>0</v>
      </c>
      <c r="D461" s="399">
        <v>0</v>
      </c>
      <c r="E461" s="399">
        <v>0</v>
      </c>
      <c r="F461" s="399">
        <v>0</v>
      </c>
      <c r="G461" s="399">
        <v>0</v>
      </c>
      <c r="H461" s="398" t="e">
        <f>G461/C461*100</f>
        <v>#DIV/0!</v>
      </c>
      <c r="I461" s="397"/>
    </row>
    <row r="462" spans="1:9" s="195" customFormat="1" ht="15.75">
      <c r="A462" s="198" t="s">
        <v>221</v>
      </c>
      <c r="B462" s="197" t="s">
        <v>220</v>
      </c>
      <c r="C462" s="93">
        <f>C466+C482</f>
        <v>205257</v>
      </c>
      <c r="D462" s="93">
        <f>D466+D482</f>
        <v>61799.1</v>
      </c>
      <c r="E462" s="93">
        <f>E466+E482</f>
        <v>0</v>
      </c>
      <c r="F462" s="93">
        <f>F466+F482</f>
        <v>0</v>
      </c>
      <c r="G462" s="93">
        <f>G466+G482</f>
        <v>0</v>
      </c>
      <c r="H462" s="93">
        <f>G462/C462*100</f>
        <v>0</v>
      </c>
      <c r="I462" s="241"/>
    </row>
    <row r="463" spans="1:9" s="15" customFormat="1" ht="15.75">
      <c r="A463" s="395"/>
      <c r="B463" s="77" t="s">
        <v>3</v>
      </c>
      <c r="C463" s="281">
        <f>C468+C483</f>
        <v>36057</v>
      </c>
      <c r="D463" s="281">
        <f>D468+D483</f>
        <v>23299.1</v>
      </c>
      <c r="E463" s="281">
        <f>E468+E483</f>
        <v>0</v>
      </c>
      <c r="F463" s="281">
        <f>F468+F483</f>
        <v>0</v>
      </c>
      <c r="G463" s="281">
        <f>G468+G483</f>
        <v>0</v>
      </c>
      <c r="H463" s="150">
        <f>G463/C463*100</f>
        <v>0</v>
      </c>
      <c r="I463" s="394"/>
    </row>
    <row r="464" spans="1:9" s="15" customFormat="1" ht="15.75">
      <c r="A464" s="395"/>
      <c r="B464" s="77" t="s">
        <v>2</v>
      </c>
      <c r="C464" s="281">
        <f>C469+C484</f>
        <v>51200</v>
      </c>
      <c r="D464" s="281">
        <f>D469+D484</f>
        <v>38500</v>
      </c>
      <c r="E464" s="281">
        <f>E469+E484</f>
        <v>0</v>
      </c>
      <c r="F464" s="281">
        <f>F469+F484</f>
        <v>0</v>
      </c>
      <c r="G464" s="281">
        <f>G469+G484</f>
        <v>0</v>
      </c>
      <c r="H464" s="150">
        <f>G464/C464*100</f>
        <v>0</v>
      </c>
      <c r="I464" s="394"/>
    </row>
    <row r="465" spans="1:9" s="15" customFormat="1" ht="15.75">
      <c r="A465" s="395"/>
      <c r="B465" s="77" t="s">
        <v>1</v>
      </c>
      <c r="C465" s="281">
        <f>C470+C485</f>
        <v>118000</v>
      </c>
      <c r="D465" s="134">
        <f>D470+D485</f>
        <v>0</v>
      </c>
      <c r="E465" s="134">
        <f>E470+E485</f>
        <v>0</v>
      </c>
      <c r="F465" s="281">
        <f>F470+F485</f>
        <v>0</v>
      </c>
      <c r="G465" s="134">
        <f>G470+G485</f>
        <v>0</v>
      </c>
      <c r="H465" s="141">
        <f>G465/C465*100</f>
        <v>0</v>
      </c>
      <c r="I465" s="394"/>
    </row>
    <row r="466" spans="1:9" s="169" customFormat="1" ht="31.5">
      <c r="A466" s="265" t="s">
        <v>219</v>
      </c>
      <c r="B466" s="163" t="s">
        <v>218</v>
      </c>
      <c r="C466" s="171">
        <f>C467</f>
        <v>199270</v>
      </c>
      <c r="D466" s="171">
        <f>D467</f>
        <v>55812.1</v>
      </c>
      <c r="E466" s="171">
        <f>E467</f>
        <v>0</v>
      </c>
      <c r="F466" s="171">
        <f>F467</f>
        <v>0</v>
      </c>
      <c r="G466" s="171">
        <f>G467</f>
        <v>0</v>
      </c>
      <c r="H466" s="171" t="s">
        <v>0</v>
      </c>
      <c r="I466" s="170"/>
    </row>
    <row r="467" spans="1:9" s="15" customFormat="1" ht="15.75">
      <c r="A467" s="392"/>
      <c r="B467" s="99" t="s">
        <v>6</v>
      </c>
      <c r="C467" s="63">
        <f>SUM(C468:C470)</f>
        <v>199270</v>
      </c>
      <c r="D467" s="63">
        <f>SUM(D468:D470)</f>
        <v>55812.1</v>
      </c>
      <c r="E467" s="63">
        <f>SUM(E468:E470)</f>
        <v>0</v>
      </c>
      <c r="F467" s="63">
        <f>SUM(F468:F470)</f>
        <v>0</v>
      </c>
      <c r="G467" s="63">
        <f>SUM(G468:G470)</f>
        <v>0</v>
      </c>
      <c r="H467" s="145" t="s">
        <v>0</v>
      </c>
      <c r="I467" s="393" t="s">
        <v>217</v>
      </c>
    </row>
    <row r="468" spans="1:9" s="15" customFormat="1" ht="15.75">
      <c r="A468" s="392"/>
      <c r="B468" s="77" t="s">
        <v>3</v>
      </c>
      <c r="C468" s="8">
        <f>C473+C477</f>
        <v>30070</v>
      </c>
      <c r="D468" s="8">
        <f>D473+D477</f>
        <v>17312.099999999999</v>
      </c>
      <c r="E468" s="8">
        <f>E473+E477</f>
        <v>0</v>
      </c>
      <c r="F468" s="8">
        <f>F473+F477</f>
        <v>0</v>
      </c>
      <c r="G468" s="8">
        <f>G473+G477</f>
        <v>0</v>
      </c>
      <c r="H468" s="143" t="s">
        <v>0</v>
      </c>
      <c r="I468" s="391"/>
    </row>
    <row r="469" spans="1:9" s="15" customFormat="1" ht="15.75">
      <c r="A469" s="392"/>
      <c r="B469" s="77" t="s">
        <v>2</v>
      </c>
      <c r="C469" s="8">
        <f>C474+C478</f>
        <v>51200</v>
      </c>
      <c r="D469" s="8">
        <f>D474+D478</f>
        <v>38500</v>
      </c>
      <c r="E469" s="8">
        <f>E474+E478</f>
        <v>0</v>
      </c>
      <c r="F469" s="8">
        <f>F474+F478</f>
        <v>0</v>
      </c>
      <c r="G469" s="8">
        <f>G474+G478</f>
        <v>0</v>
      </c>
      <c r="H469" s="143" t="s">
        <v>0</v>
      </c>
      <c r="I469" s="391"/>
    </row>
    <row r="470" spans="1:9" s="15" customFormat="1" ht="15.75">
      <c r="A470" s="98"/>
      <c r="B470" s="77" t="s">
        <v>1</v>
      </c>
      <c r="C470" s="8">
        <f>C475+C479</f>
        <v>118000</v>
      </c>
      <c r="D470" s="8">
        <f>D475+D479</f>
        <v>0</v>
      </c>
      <c r="E470" s="8">
        <f>E475+E479</f>
        <v>0</v>
      </c>
      <c r="F470" s="8">
        <f>F475+F479</f>
        <v>0</v>
      </c>
      <c r="G470" s="8">
        <f>G475+G479</f>
        <v>0</v>
      </c>
      <c r="H470" s="143" t="s">
        <v>0</v>
      </c>
      <c r="I470" s="391"/>
    </row>
    <row r="471" spans="1:9" s="15" customFormat="1" ht="15.75">
      <c r="A471" s="392"/>
      <c r="B471" s="39" t="s">
        <v>5</v>
      </c>
      <c r="C471" s="8"/>
      <c r="D471" s="8"/>
      <c r="E471" s="8"/>
      <c r="F471" s="8"/>
      <c r="G471" s="8"/>
      <c r="H471" s="145"/>
      <c r="I471" s="391"/>
    </row>
    <row r="472" spans="1:9" s="15" customFormat="1" ht="15.75">
      <c r="A472" s="392"/>
      <c r="B472" s="39" t="s">
        <v>27</v>
      </c>
      <c r="C472" s="63">
        <v>0</v>
      </c>
      <c r="D472" s="63">
        <v>0</v>
      </c>
      <c r="E472" s="63">
        <v>0</v>
      </c>
      <c r="F472" s="63">
        <v>0</v>
      </c>
      <c r="G472" s="63">
        <v>0</v>
      </c>
      <c r="H472" s="145" t="s">
        <v>0</v>
      </c>
      <c r="I472" s="391"/>
    </row>
    <row r="473" spans="1:9" s="15" customFormat="1" ht="15.75">
      <c r="A473" s="392"/>
      <c r="B473" s="77" t="s">
        <v>3</v>
      </c>
      <c r="C473" s="8">
        <v>0</v>
      </c>
      <c r="D473" s="8">
        <v>0</v>
      </c>
      <c r="E473" s="8">
        <v>0</v>
      </c>
      <c r="F473" s="8">
        <v>0</v>
      </c>
      <c r="G473" s="8">
        <v>0</v>
      </c>
      <c r="H473" s="145" t="s">
        <v>0</v>
      </c>
      <c r="I473" s="391"/>
    </row>
    <row r="474" spans="1:9" s="15" customFormat="1" ht="15.75">
      <c r="A474" s="392"/>
      <c r="B474" s="77" t="s">
        <v>2</v>
      </c>
      <c r="C474" s="8">
        <v>0</v>
      </c>
      <c r="D474" s="8">
        <v>0</v>
      </c>
      <c r="E474" s="8">
        <v>0</v>
      </c>
      <c r="F474" s="8">
        <v>0</v>
      </c>
      <c r="G474" s="8">
        <v>0</v>
      </c>
      <c r="H474" s="145" t="s">
        <v>0</v>
      </c>
      <c r="I474" s="391"/>
    </row>
    <row r="475" spans="1:9" s="15" customFormat="1" ht="15.75">
      <c r="A475" s="392"/>
      <c r="B475" s="77" t="s">
        <v>1</v>
      </c>
      <c r="C475" s="8">
        <v>0</v>
      </c>
      <c r="D475" s="8">
        <v>0</v>
      </c>
      <c r="E475" s="8">
        <v>0</v>
      </c>
      <c r="F475" s="8">
        <v>0</v>
      </c>
      <c r="G475" s="8">
        <v>0</v>
      </c>
      <c r="H475" s="145" t="s">
        <v>0</v>
      </c>
      <c r="I475" s="391"/>
    </row>
    <row r="476" spans="1:9" s="15" customFormat="1" ht="15.75">
      <c r="A476" s="392"/>
      <c r="B476" s="39" t="s">
        <v>34</v>
      </c>
      <c r="C476" s="63">
        <f>SUM(C477:C479)</f>
        <v>199270</v>
      </c>
      <c r="D476" s="63">
        <f>SUM(D477:D479)</f>
        <v>55812.1</v>
      </c>
      <c r="E476" s="63">
        <f>SUM(E477:E479)</f>
        <v>0</v>
      </c>
      <c r="F476" s="63">
        <f>SUM(F477:F479)</f>
        <v>0</v>
      </c>
      <c r="G476" s="63">
        <f>SUM(G477:G479)</f>
        <v>0</v>
      </c>
      <c r="H476" s="145" t="s">
        <v>0</v>
      </c>
      <c r="I476" s="391"/>
    </row>
    <row r="477" spans="1:9" s="15" customFormat="1" ht="15.75">
      <c r="A477" s="392"/>
      <c r="B477" s="77" t="s">
        <v>3</v>
      </c>
      <c r="C477" s="8">
        <v>30070</v>
      </c>
      <c r="D477" s="8">
        <v>17312.099999999999</v>
      </c>
      <c r="E477" s="8">
        <v>0</v>
      </c>
      <c r="F477" s="8">
        <v>0</v>
      </c>
      <c r="G477" s="8">
        <v>0</v>
      </c>
      <c r="H477" s="143" t="s">
        <v>0</v>
      </c>
      <c r="I477" s="391"/>
    </row>
    <row r="478" spans="1:9" s="15" customFormat="1" ht="15.75">
      <c r="A478" s="392"/>
      <c r="B478" s="77" t="s">
        <v>2</v>
      </c>
      <c r="C478" s="8">
        <v>51200</v>
      </c>
      <c r="D478" s="8">
        <v>38500</v>
      </c>
      <c r="E478" s="8">
        <v>0</v>
      </c>
      <c r="F478" s="8">
        <v>0</v>
      </c>
      <c r="G478" s="8">
        <v>0</v>
      </c>
      <c r="H478" s="143" t="s">
        <v>0</v>
      </c>
      <c r="I478" s="391"/>
    </row>
    <row r="479" spans="1:9" s="15" customFormat="1" ht="36.75" customHeight="1">
      <c r="A479" s="98"/>
      <c r="B479" s="77" t="s">
        <v>1</v>
      </c>
      <c r="C479" s="76">
        <v>118000</v>
      </c>
      <c r="D479" s="75">
        <v>0</v>
      </c>
      <c r="E479" s="76">
        <v>0</v>
      </c>
      <c r="F479" s="76">
        <v>0</v>
      </c>
      <c r="G479" s="76">
        <v>0</v>
      </c>
      <c r="H479" s="75" t="s">
        <v>0</v>
      </c>
      <c r="I479" s="390"/>
    </row>
    <row r="480" spans="1:9" s="15" customFormat="1" ht="63">
      <c r="A480" s="164" t="s">
        <v>216</v>
      </c>
      <c r="B480" s="389" t="s">
        <v>215</v>
      </c>
      <c r="C480" s="171">
        <f>C482</f>
        <v>5987</v>
      </c>
      <c r="D480" s="171">
        <f>D482</f>
        <v>5987</v>
      </c>
      <c r="E480" s="171">
        <f>E482</f>
        <v>0</v>
      </c>
      <c r="F480" s="171">
        <f>F482</f>
        <v>0</v>
      </c>
      <c r="G480" s="171">
        <f>G482</f>
        <v>0</v>
      </c>
      <c r="H480" s="171" t="str">
        <f>H482</f>
        <v>-</v>
      </c>
      <c r="I480" s="388"/>
    </row>
    <row r="481" spans="1:9" s="15" customFormat="1" ht="30" hidden="1" customHeight="1">
      <c r="A481" s="303"/>
      <c r="B481" s="168" t="s">
        <v>214</v>
      </c>
      <c r="C481" s="8"/>
      <c r="D481" s="8"/>
      <c r="E481" s="8"/>
      <c r="F481" s="8"/>
      <c r="G481" s="8"/>
      <c r="H481" s="63"/>
      <c r="I481" s="387"/>
    </row>
    <row r="482" spans="1:9" s="15" customFormat="1" ht="15.6" customHeight="1">
      <c r="A482" s="303"/>
      <c r="B482" s="40" t="s">
        <v>6</v>
      </c>
      <c r="C482" s="63">
        <f>C483+C484+C485</f>
        <v>5987</v>
      </c>
      <c r="D482" s="63">
        <f>D483+D484+D485</f>
        <v>5987</v>
      </c>
      <c r="E482" s="63">
        <f>E483+E484+E485</f>
        <v>0</v>
      </c>
      <c r="F482" s="63">
        <f>F483+F484+F485</f>
        <v>0</v>
      </c>
      <c r="G482" s="63">
        <f>G483+G484+G485</f>
        <v>0</v>
      </c>
      <c r="H482" s="63" t="s">
        <v>0</v>
      </c>
      <c r="I482" s="41" t="s">
        <v>213</v>
      </c>
    </row>
    <row r="483" spans="1:9" s="15" customFormat="1" ht="15.75">
      <c r="A483" s="303"/>
      <c r="B483" s="36" t="s">
        <v>3</v>
      </c>
      <c r="C483" s="8">
        <f>C492</f>
        <v>5987</v>
      </c>
      <c r="D483" s="8">
        <f>D492</f>
        <v>5987</v>
      </c>
      <c r="E483" s="8">
        <f>E492</f>
        <v>0</v>
      </c>
      <c r="F483" s="8">
        <f>F492</f>
        <v>0</v>
      </c>
      <c r="G483" s="8">
        <f>G492</f>
        <v>0</v>
      </c>
      <c r="H483" s="9" t="s">
        <v>0</v>
      </c>
      <c r="I483" s="37"/>
    </row>
    <row r="484" spans="1:9" s="15" customFormat="1" ht="15.75">
      <c r="A484" s="303"/>
      <c r="B484" s="36" t="s">
        <v>2</v>
      </c>
      <c r="C484" s="8">
        <f>C493</f>
        <v>0</v>
      </c>
      <c r="D484" s="8">
        <f>D493</f>
        <v>0</v>
      </c>
      <c r="E484" s="8">
        <f>E493</f>
        <v>0</v>
      </c>
      <c r="F484" s="8">
        <f>F493</f>
        <v>0</v>
      </c>
      <c r="G484" s="8">
        <f>G493</f>
        <v>0</v>
      </c>
      <c r="H484" s="9" t="s">
        <v>0</v>
      </c>
      <c r="I484" s="37"/>
    </row>
    <row r="485" spans="1:9" s="15" customFormat="1" ht="15.75">
      <c r="A485" s="303"/>
      <c r="B485" s="36" t="s">
        <v>1</v>
      </c>
      <c r="C485" s="8">
        <f>C494</f>
        <v>0</v>
      </c>
      <c r="D485" s="8">
        <f>D494</f>
        <v>0</v>
      </c>
      <c r="E485" s="8">
        <f>E494</f>
        <v>0</v>
      </c>
      <c r="F485" s="8">
        <f>F494</f>
        <v>0</v>
      </c>
      <c r="G485" s="8">
        <f>G494</f>
        <v>0</v>
      </c>
      <c r="H485" s="9" t="s">
        <v>0</v>
      </c>
      <c r="I485" s="37"/>
    </row>
    <row r="486" spans="1:9" s="15" customFormat="1" ht="15.75">
      <c r="A486" s="303"/>
      <c r="B486" s="39" t="s">
        <v>5</v>
      </c>
      <c r="C486" s="8"/>
      <c r="D486" s="8"/>
      <c r="E486" s="8"/>
      <c r="F486" s="8"/>
      <c r="G486" s="8"/>
      <c r="H486" s="63"/>
      <c r="I486" s="37"/>
    </row>
    <row r="487" spans="1:9" s="15" customFormat="1" ht="15.6" hidden="1" customHeight="1">
      <c r="A487" s="303"/>
      <c r="B487" s="39" t="s">
        <v>4</v>
      </c>
      <c r="C487" s="8"/>
      <c r="D487" s="8"/>
      <c r="E487" s="8"/>
      <c r="F487" s="8"/>
      <c r="G487" s="8"/>
      <c r="H487" s="63"/>
      <c r="I487" s="37"/>
    </row>
    <row r="488" spans="1:9" s="15" customFormat="1" ht="15.6" hidden="1" customHeight="1">
      <c r="A488" s="303"/>
      <c r="B488" s="36" t="s">
        <v>203</v>
      </c>
      <c r="C488" s="8"/>
      <c r="D488" s="8"/>
      <c r="E488" s="8"/>
      <c r="F488" s="8"/>
      <c r="G488" s="8"/>
      <c r="H488" s="63"/>
      <c r="I488" s="37"/>
    </row>
    <row r="489" spans="1:9" s="15" customFormat="1" ht="15.6" hidden="1" customHeight="1">
      <c r="A489" s="303"/>
      <c r="B489" s="36" t="s">
        <v>202</v>
      </c>
      <c r="C489" s="8"/>
      <c r="D489" s="8"/>
      <c r="E489" s="8"/>
      <c r="F489" s="8"/>
      <c r="G489" s="8"/>
      <c r="H489" s="63"/>
      <c r="I489" s="37"/>
    </row>
    <row r="490" spans="1:9" s="15" customFormat="1" ht="15.6" hidden="1" customHeight="1">
      <c r="A490" s="303"/>
      <c r="B490" s="36" t="s">
        <v>201</v>
      </c>
      <c r="C490" s="8"/>
      <c r="D490" s="8"/>
      <c r="E490" s="8"/>
      <c r="F490" s="8"/>
      <c r="G490" s="8"/>
      <c r="H490" s="63"/>
      <c r="I490" s="37"/>
    </row>
    <row r="491" spans="1:9" s="15" customFormat="1" ht="15.75">
      <c r="A491" s="303"/>
      <c r="B491" s="60" t="s">
        <v>212</v>
      </c>
      <c r="C491" s="63">
        <f>C492+C493+C494</f>
        <v>5987</v>
      </c>
      <c r="D491" s="63">
        <f>D492+D493+D494</f>
        <v>5987</v>
      </c>
      <c r="E491" s="63">
        <f>E492+E493+E494</f>
        <v>0</v>
      </c>
      <c r="F491" s="63">
        <f>F492+F493+F494</f>
        <v>0</v>
      </c>
      <c r="G491" s="63">
        <f>G492+G493+G494</f>
        <v>0</v>
      </c>
      <c r="H491" s="63" t="s">
        <v>0</v>
      </c>
      <c r="I491" s="37"/>
    </row>
    <row r="492" spans="1:9" s="15" customFormat="1" ht="15.75">
      <c r="A492" s="303"/>
      <c r="B492" s="36" t="s">
        <v>3</v>
      </c>
      <c r="C492" s="8">
        <v>5987</v>
      </c>
      <c r="D492" s="8">
        <v>5987</v>
      </c>
      <c r="E492" s="8">
        <v>0</v>
      </c>
      <c r="F492" s="8">
        <v>0</v>
      </c>
      <c r="G492" s="8">
        <v>0</v>
      </c>
      <c r="H492" s="9" t="s">
        <v>0</v>
      </c>
      <c r="I492" s="37"/>
    </row>
    <row r="493" spans="1:9" s="15" customFormat="1" ht="15.75">
      <c r="A493" s="303"/>
      <c r="B493" s="36" t="s">
        <v>2</v>
      </c>
      <c r="C493" s="9">
        <v>0</v>
      </c>
      <c r="D493" s="9">
        <v>0</v>
      </c>
      <c r="E493" s="9">
        <v>0</v>
      </c>
      <c r="F493" s="9">
        <v>0</v>
      </c>
      <c r="G493" s="9">
        <v>0</v>
      </c>
      <c r="H493" s="63" t="s">
        <v>0</v>
      </c>
      <c r="I493" s="37"/>
    </row>
    <row r="494" spans="1:9" s="15" customFormat="1" ht="15.75">
      <c r="A494" s="303"/>
      <c r="B494" s="36" t="s">
        <v>1</v>
      </c>
      <c r="C494" s="9">
        <v>0</v>
      </c>
      <c r="D494" s="9">
        <v>0</v>
      </c>
      <c r="E494" s="9">
        <v>0</v>
      </c>
      <c r="F494" s="9">
        <v>0</v>
      </c>
      <c r="G494" s="9">
        <v>0</v>
      </c>
      <c r="H494" s="63" t="s">
        <v>0</v>
      </c>
      <c r="I494" s="35"/>
    </row>
    <row r="495" spans="1:9" s="382" customFormat="1" ht="66" hidden="1" customHeight="1">
      <c r="A495" s="323" t="s">
        <v>14</v>
      </c>
      <c r="B495" s="386" t="s">
        <v>211</v>
      </c>
      <c r="C495" s="321">
        <f>C496</f>
        <v>0</v>
      </c>
      <c r="D495" s="321">
        <f>D496</f>
        <v>0</v>
      </c>
      <c r="E495" s="321">
        <f>E496</f>
        <v>0</v>
      </c>
      <c r="F495" s="321">
        <f>F496</f>
        <v>0</v>
      </c>
      <c r="G495" s="321">
        <f>G496</f>
        <v>0</v>
      </c>
      <c r="H495" s="321">
        <v>0</v>
      </c>
      <c r="I495" s="385" t="s">
        <v>210</v>
      </c>
    </row>
    <row r="496" spans="1:9" s="382" customFormat="1" ht="48.75" hidden="1" customHeight="1">
      <c r="A496" s="319" t="s">
        <v>198</v>
      </c>
      <c r="B496" s="384" t="s">
        <v>209</v>
      </c>
      <c r="C496" s="317">
        <f>C498+C512</f>
        <v>0</v>
      </c>
      <c r="D496" s="317">
        <f>D498+D512</f>
        <v>0</v>
      </c>
      <c r="E496" s="317">
        <f>E498+E512</f>
        <v>0</v>
      </c>
      <c r="F496" s="317">
        <f>F498+F512</f>
        <v>0</v>
      </c>
      <c r="G496" s="317">
        <f>G498+G512</f>
        <v>0</v>
      </c>
      <c r="H496" s="317">
        <v>0</v>
      </c>
      <c r="I496" s="383"/>
    </row>
    <row r="497" spans="1:9" s="15" customFormat="1" ht="32.25" hidden="1" customHeight="1">
      <c r="A497" s="381"/>
      <c r="B497" s="380" t="s">
        <v>208</v>
      </c>
      <c r="C497" s="235"/>
      <c r="D497" s="235"/>
      <c r="E497" s="235"/>
      <c r="F497" s="235"/>
      <c r="G497" s="235"/>
      <c r="H497" s="306"/>
      <c r="I497" s="84"/>
    </row>
    <row r="498" spans="1:9" s="15" customFormat="1" ht="20.45" hidden="1" customHeight="1">
      <c r="A498" s="308"/>
      <c r="B498" s="312" t="s">
        <v>6</v>
      </c>
      <c r="C498" s="306">
        <f>C503+C507</f>
        <v>0</v>
      </c>
      <c r="D498" s="306">
        <f>D503+D507</f>
        <v>0</v>
      </c>
      <c r="E498" s="306">
        <f>E503+E507</f>
        <v>0</v>
      </c>
      <c r="F498" s="306">
        <f>F503+F507</f>
        <v>0</v>
      </c>
      <c r="G498" s="306">
        <f>G503+G507</f>
        <v>0</v>
      </c>
      <c r="H498" s="306">
        <v>0</v>
      </c>
      <c r="I498" s="379" t="s">
        <v>207</v>
      </c>
    </row>
    <row r="499" spans="1:9" s="15" customFormat="1" ht="20.45" hidden="1" customHeight="1">
      <c r="A499" s="308"/>
      <c r="B499" s="226" t="s">
        <v>3</v>
      </c>
      <c r="C499" s="235">
        <f>C504+C508</f>
        <v>0</v>
      </c>
      <c r="D499" s="235">
        <f>D504+D508</f>
        <v>0</v>
      </c>
      <c r="E499" s="235">
        <f>E504+E508</f>
        <v>0</v>
      </c>
      <c r="F499" s="235">
        <f>F504+F508</f>
        <v>0</v>
      </c>
      <c r="G499" s="235">
        <f>G504+G508</f>
        <v>0</v>
      </c>
      <c r="H499" s="310">
        <v>0</v>
      </c>
      <c r="I499" s="379"/>
    </row>
    <row r="500" spans="1:9" s="15" customFormat="1" ht="20.45" hidden="1" customHeight="1">
      <c r="A500" s="308"/>
      <c r="B500" s="307" t="s">
        <v>2</v>
      </c>
      <c r="C500" s="235">
        <f>C505+C509</f>
        <v>0</v>
      </c>
      <c r="D500" s="235">
        <f>D505+D509</f>
        <v>0</v>
      </c>
      <c r="E500" s="235">
        <f>E505+E509</f>
        <v>0</v>
      </c>
      <c r="F500" s="235">
        <f>F505+F509</f>
        <v>0</v>
      </c>
      <c r="G500" s="235">
        <f>G505+G509</f>
        <v>0</v>
      </c>
      <c r="H500" s="310">
        <v>0</v>
      </c>
      <c r="I500" s="379"/>
    </row>
    <row r="501" spans="1:9" s="15" customFormat="1" ht="20.45" hidden="1" customHeight="1">
      <c r="A501" s="308"/>
      <c r="B501" s="226" t="s">
        <v>1</v>
      </c>
      <c r="C501" s="235">
        <f>C506+C510</f>
        <v>0</v>
      </c>
      <c r="D501" s="235">
        <f>D506+D510</f>
        <v>0</v>
      </c>
      <c r="E501" s="235">
        <f>E506+E510</f>
        <v>0</v>
      </c>
      <c r="F501" s="235">
        <f>F506+F510</f>
        <v>0</v>
      </c>
      <c r="G501" s="235">
        <f>G506+G510</f>
        <v>0</v>
      </c>
      <c r="H501" s="310">
        <v>0</v>
      </c>
      <c r="I501" s="379"/>
    </row>
    <row r="502" spans="1:9" s="15" customFormat="1" ht="20.45" hidden="1" customHeight="1">
      <c r="A502" s="308"/>
      <c r="B502" s="312" t="s">
        <v>5</v>
      </c>
      <c r="C502" s="235"/>
      <c r="D502" s="235"/>
      <c r="E502" s="235"/>
      <c r="F502" s="235"/>
      <c r="G502" s="235"/>
      <c r="H502" s="306"/>
      <c r="I502" s="379"/>
    </row>
    <row r="503" spans="1:9" s="15" customFormat="1" ht="20.45" hidden="1" customHeight="1">
      <c r="A503" s="308"/>
      <c r="B503" s="311" t="s">
        <v>4</v>
      </c>
      <c r="C503" s="306">
        <f>C504+C505+C506</f>
        <v>0</v>
      </c>
      <c r="D503" s="306">
        <f>D504+D505+D506</f>
        <v>0</v>
      </c>
      <c r="E503" s="306">
        <f>E504+E505+E506</f>
        <v>0</v>
      </c>
      <c r="F503" s="306">
        <f>F504+F505+F506</f>
        <v>0</v>
      </c>
      <c r="G503" s="306">
        <f>G504+G505+G506</f>
        <v>0</v>
      </c>
      <c r="H503" s="306">
        <v>0</v>
      </c>
      <c r="I503" s="379"/>
    </row>
    <row r="504" spans="1:9" s="15" customFormat="1" ht="20.45" hidden="1" customHeight="1">
      <c r="A504" s="308"/>
      <c r="B504" s="226" t="s">
        <v>3</v>
      </c>
      <c r="C504" s="235">
        <v>0</v>
      </c>
      <c r="D504" s="235">
        <v>0</v>
      </c>
      <c r="E504" s="235">
        <v>0</v>
      </c>
      <c r="F504" s="235">
        <v>0</v>
      </c>
      <c r="G504" s="235">
        <v>0</v>
      </c>
      <c r="H504" s="310">
        <v>0</v>
      </c>
      <c r="I504" s="379"/>
    </row>
    <row r="505" spans="1:9" s="15" customFormat="1" ht="20.45" hidden="1" customHeight="1">
      <c r="A505" s="308"/>
      <c r="B505" s="307" t="s">
        <v>2</v>
      </c>
      <c r="C505" s="235"/>
      <c r="D505" s="235"/>
      <c r="E505" s="235"/>
      <c r="F505" s="235"/>
      <c r="G505" s="235"/>
      <c r="H505" s="306"/>
      <c r="I505" s="379"/>
    </row>
    <row r="506" spans="1:9" s="15" customFormat="1" ht="18" hidden="1" customHeight="1">
      <c r="A506" s="308"/>
      <c r="B506" s="226" t="s">
        <v>1</v>
      </c>
      <c r="C506" s="235"/>
      <c r="D506" s="235"/>
      <c r="E506" s="235"/>
      <c r="F506" s="235"/>
      <c r="G506" s="235"/>
      <c r="H506" s="306"/>
      <c r="I506" s="379"/>
    </row>
    <row r="507" spans="1:9" s="15" customFormat="1" ht="17.25" hidden="1" customHeight="1">
      <c r="A507" s="303"/>
      <c r="B507" s="251" t="s">
        <v>170</v>
      </c>
      <c r="C507" s="47">
        <f>C508+C509+C510</f>
        <v>0</v>
      </c>
      <c r="D507" s="47">
        <f>D508+D509+D510</f>
        <v>0</v>
      </c>
      <c r="E507" s="47">
        <f>E508+E509+E510</f>
        <v>0</v>
      </c>
      <c r="F507" s="47">
        <f>F508+F509+F510</f>
        <v>0</v>
      </c>
      <c r="G507" s="47">
        <f>G508+G509+G510</f>
        <v>0</v>
      </c>
      <c r="H507" s="47">
        <v>0</v>
      </c>
      <c r="I507" s="375"/>
    </row>
    <row r="508" spans="1:9" s="15" customFormat="1" ht="17.25" hidden="1" customHeight="1">
      <c r="A508" s="303"/>
      <c r="B508" s="77" t="s">
        <v>3</v>
      </c>
      <c r="C508" s="45"/>
      <c r="D508" s="45"/>
      <c r="E508" s="45"/>
      <c r="F508" s="45"/>
      <c r="G508" s="45"/>
      <c r="H508" s="47"/>
      <c r="I508" s="375"/>
    </row>
    <row r="509" spans="1:9" s="15" customFormat="1" ht="18" hidden="1" customHeight="1">
      <c r="A509" s="303"/>
      <c r="B509" s="36" t="s">
        <v>2</v>
      </c>
      <c r="C509" s="45"/>
      <c r="D509" s="45"/>
      <c r="E509" s="45"/>
      <c r="F509" s="45"/>
      <c r="G509" s="45"/>
      <c r="H509" s="47"/>
      <c r="I509" s="375"/>
    </row>
    <row r="510" spans="1:9" s="15" customFormat="1" ht="17.25" hidden="1" customHeight="1">
      <c r="A510" s="303"/>
      <c r="B510" s="378" t="s">
        <v>201</v>
      </c>
      <c r="C510" s="377"/>
      <c r="D510" s="377"/>
      <c r="E510" s="377"/>
      <c r="F510" s="377"/>
      <c r="G510" s="377"/>
      <c r="H510" s="376"/>
      <c r="I510" s="375"/>
    </row>
    <row r="511" spans="1:9" s="15" customFormat="1" ht="64.5" hidden="1" customHeight="1">
      <c r="A511" s="164" t="s">
        <v>206</v>
      </c>
      <c r="B511" s="366" t="s">
        <v>205</v>
      </c>
      <c r="C511" s="374"/>
      <c r="D511" s="374"/>
      <c r="E511" s="374"/>
      <c r="F511" s="374"/>
      <c r="G511" s="374"/>
      <c r="H511" s="137"/>
      <c r="I511" s="364"/>
    </row>
    <row r="512" spans="1:9" s="15" customFormat="1" ht="17.25" hidden="1" customHeight="1">
      <c r="A512" s="303"/>
      <c r="B512" s="251" t="s">
        <v>6</v>
      </c>
      <c r="C512" s="47">
        <f>C517+C521</f>
        <v>0</v>
      </c>
      <c r="D512" s="47">
        <f>D517+D521</f>
        <v>0</v>
      </c>
      <c r="E512" s="47">
        <f>E517+E521</f>
        <v>0</v>
      </c>
      <c r="F512" s="47">
        <f>F517+F521</f>
        <v>0</v>
      </c>
      <c r="G512" s="47">
        <f>G517+G521</f>
        <v>0</v>
      </c>
      <c r="H512" s="47">
        <v>0</v>
      </c>
      <c r="I512" s="74" t="s">
        <v>204</v>
      </c>
    </row>
    <row r="513" spans="1:9" s="15" customFormat="1" ht="17.25" hidden="1" customHeight="1">
      <c r="A513" s="303"/>
      <c r="B513" s="77" t="s">
        <v>203</v>
      </c>
      <c r="C513" s="45">
        <f>C518+C522</f>
        <v>0</v>
      </c>
      <c r="D513" s="45">
        <f>D518+D522</f>
        <v>0</v>
      </c>
      <c r="E513" s="45">
        <f>E518+E522</f>
        <v>0</v>
      </c>
      <c r="F513" s="45">
        <f>F518+F522</f>
        <v>0</v>
      </c>
      <c r="G513" s="45">
        <f>G518+G522</f>
        <v>0</v>
      </c>
      <c r="H513" s="44">
        <v>0</v>
      </c>
      <c r="I513" s="373"/>
    </row>
    <row r="514" spans="1:9" s="15" customFormat="1" ht="17.25" hidden="1" customHeight="1">
      <c r="A514" s="303"/>
      <c r="B514" s="77" t="s">
        <v>202</v>
      </c>
      <c r="C514" s="45">
        <f>C519+C523</f>
        <v>0</v>
      </c>
      <c r="D514" s="45">
        <f>D519+D523</f>
        <v>0</v>
      </c>
      <c r="E514" s="45">
        <f>E519+E523</f>
        <v>0</v>
      </c>
      <c r="F514" s="45">
        <f>F519+F523</f>
        <v>0</v>
      </c>
      <c r="G514" s="45">
        <f>G519+G523</f>
        <v>0</v>
      </c>
      <c r="H514" s="44">
        <v>0</v>
      </c>
      <c r="I514" s="373"/>
    </row>
    <row r="515" spans="1:9" s="15" customFormat="1" ht="17.25" hidden="1" customHeight="1">
      <c r="A515" s="303"/>
      <c r="B515" s="77" t="s">
        <v>201</v>
      </c>
      <c r="C515" s="45">
        <f>C520+C524</f>
        <v>0</v>
      </c>
      <c r="D515" s="45">
        <f>D520+D524</f>
        <v>0</v>
      </c>
      <c r="E515" s="45">
        <f>E520+E524</f>
        <v>0</v>
      </c>
      <c r="F515" s="45">
        <f>F520+F524</f>
        <v>0</v>
      </c>
      <c r="G515" s="45">
        <f>G520+G524</f>
        <v>0</v>
      </c>
      <c r="H515" s="44">
        <v>0</v>
      </c>
      <c r="I515" s="373"/>
    </row>
    <row r="516" spans="1:9" s="15" customFormat="1" ht="17.25" hidden="1" customHeight="1">
      <c r="A516" s="303"/>
      <c r="B516" s="251" t="s">
        <v>5</v>
      </c>
      <c r="C516" s="45"/>
      <c r="D516" s="45"/>
      <c r="E516" s="45"/>
      <c r="F516" s="45"/>
      <c r="G516" s="45"/>
      <c r="H516" s="47"/>
      <c r="I516" s="373"/>
    </row>
    <row r="517" spans="1:9" s="15" customFormat="1" ht="17.25" hidden="1" customHeight="1">
      <c r="A517" s="303"/>
      <c r="B517" s="253" t="s">
        <v>4</v>
      </c>
      <c r="C517" s="47">
        <f>C518+C519+C520</f>
        <v>0</v>
      </c>
      <c r="D517" s="47">
        <f>D518+D519+D520</f>
        <v>0</v>
      </c>
      <c r="E517" s="47">
        <f>E518+E519+E520</f>
        <v>0</v>
      </c>
      <c r="F517" s="47">
        <f>F518+F519+F520</f>
        <v>0</v>
      </c>
      <c r="G517" s="47">
        <f>G518+G519+G520</f>
        <v>0</v>
      </c>
      <c r="H517" s="47">
        <v>0</v>
      </c>
      <c r="I517" s="373"/>
    </row>
    <row r="518" spans="1:9" s="15" customFormat="1" ht="17.25" hidden="1" customHeight="1">
      <c r="A518" s="303"/>
      <c r="B518" s="77" t="s">
        <v>203</v>
      </c>
      <c r="C518" s="45">
        <v>0</v>
      </c>
      <c r="D518" s="45">
        <v>0</v>
      </c>
      <c r="E518" s="45">
        <v>0</v>
      </c>
      <c r="F518" s="45">
        <v>0</v>
      </c>
      <c r="G518" s="45">
        <v>0</v>
      </c>
      <c r="H518" s="44">
        <v>0</v>
      </c>
      <c r="I518" s="373"/>
    </row>
    <row r="519" spans="1:9" s="15" customFormat="1" ht="17.25" hidden="1" customHeight="1">
      <c r="A519" s="303"/>
      <c r="B519" s="77" t="s">
        <v>202</v>
      </c>
      <c r="C519" s="45"/>
      <c r="D519" s="45"/>
      <c r="E519" s="45"/>
      <c r="F519" s="45"/>
      <c r="G519" s="45"/>
      <c r="H519" s="47"/>
      <c r="I519" s="373"/>
    </row>
    <row r="520" spans="1:9" s="15" customFormat="1" ht="17.25" hidden="1" customHeight="1">
      <c r="A520" s="303"/>
      <c r="B520" s="77" t="s">
        <v>201</v>
      </c>
      <c r="C520" s="45"/>
      <c r="D520" s="45"/>
      <c r="E520" s="45"/>
      <c r="F520" s="45"/>
      <c r="G520" s="45"/>
      <c r="H520" s="47"/>
      <c r="I520" s="373"/>
    </row>
    <row r="521" spans="1:9" s="15" customFormat="1" ht="17.25" hidden="1" customHeight="1">
      <c r="A521" s="303"/>
      <c r="B521" s="251" t="s">
        <v>170</v>
      </c>
      <c r="C521" s="47">
        <f>C522+C523+C524</f>
        <v>0</v>
      </c>
      <c r="D521" s="47">
        <f>D522+D523+D524</f>
        <v>0</v>
      </c>
      <c r="E521" s="47">
        <f>E522+E523+E524</f>
        <v>0</v>
      </c>
      <c r="F521" s="47">
        <f>F522+F523+F524</f>
        <v>0</v>
      </c>
      <c r="G521" s="47">
        <f>G522+G523+G524</f>
        <v>0</v>
      </c>
      <c r="H521" s="47">
        <v>0</v>
      </c>
      <c r="I521" s="373"/>
    </row>
    <row r="522" spans="1:9" s="15" customFormat="1" ht="17.25" hidden="1" customHeight="1">
      <c r="A522" s="303"/>
      <c r="B522" s="77" t="s">
        <v>203</v>
      </c>
      <c r="C522" s="45"/>
      <c r="D522" s="45"/>
      <c r="E522" s="45"/>
      <c r="F522" s="45"/>
      <c r="G522" s="45"/>
      <c r="H522" s="47"/>
      <c r="I522" s="373"/>
    </row>
    <row r="523" spans="1:9" s="15" customFormat="1" ht="17.25" hidden="1" customHeight="1">
      <c r="A523" s="303"/>
      <c r="B523" s="77" t="s">
        <v>202</v>
      </c>
      <c r="C523" s="45"/>
      <c r="D523" s="45"/>
      <c r="E523" s="45"/>
      <c r="F523" s="45"/>
      <c r="G523" s="45"/>
      <c r="H523" s="47"/>
      <c r="I523" s="373"/>
    </row>
    <row r="524" spans="1:9" s="15" customFormat="1" ht="17.25" hidden="1" customHeight="1">
      <c r="A524" s="303"/>
      <c r="B524" s="77" t="s">
        <v>201</v>
      </c>
      <c r="C524" s="45"/>
      <c r="D524" s="45"/>
      <c r="E524" s="45"/>
      <c r="F524" s="45"/>
      <c r="G524" s="45"/>
      <c r="H524" s="47"/>
      <c r="I524" s="373"/>
    </row>
    <row r="525" spans="1:9" s="15" customFormat="1" ht="45" hidden="1" customHeight="1">
      <c r="A525" s="329" t="s">
        <v>200</v>
      </c>
      <c r="B525" s="372" t="s">
        <v>199</v>
      </c>
      <c r="C525" s="327">
        <f>C530</f>
        <v>17253.099999999999</v>
      </c>
      <c r="D525" s="327">
        <f>D530</f>
        <v>15527.8</v>
      </c>
      <c r="E525" s="327">
        <f>E530</f>
        <v>2697.5</v>
      </c>
      <c r="F525" s="327">
        <f>F530</f>
        <v>2697.5</v>
      </c>
      <c r="G525" s="327">
        <f>G530</f>
        <v>0</v>
      </c>
      <c r="H525" s="327">
        <f>G525/C525*100</f>
        <v>0</v>
      </c>
      <c r="I525" s="371"/>
    </row>
    <row r="526" spans="1:9" s="15" customFormat="1" ht="22.5" hidden="1" customHeight="1">
      <c r="A526" s="282"/>
      <c r="B526" s="325" t="s">
        <v>3</v>
      </c>
      <c r="C526" s="45">
        <f>C536+C550</f>
        <v>0</v>
      </c>
      <c r="D526" s="45">
        <f>D536+D550</f>
        <v>0</v>
      </c>
      <c r="E526" s="45">
        <f>E536+E550</f>
        <v>0</v>
      </c>
      <c r="F526" s="45">
        <f>F536+F550</f>
        <v>0</v>
      </c>
      <c r="G526" s="45">
        <f>G536+G550</f>
        <v>0</v>
      </c>
      <c r="H526" s="44" t="e">
        <f>G526/C526*100</f>
        <v>#DIV/0!</v>
      </c>
      <c r="I526" s="370"/>
    </row>
    <row r="527" spans="1:9" s="15" customFormat="1" ht="21" hidden="1" customHeight="1">
      <c r="A527" s="282"/>
      <c r="B527" s="325" t="s">
        <v>2</v>
      </c>
      <c r="C527" s="45">
        <f>C537+C551</f>
        <v>0</v>
      </c>
      <c r="D527" s="45">
        <f>D537+D551</f>
        <v>0</v>
      </c>
      <c r="E527" s="45">
        <f>E537+E551</f>
        <v>0</v>
      </c>
      <c r="F527" s="45">
        <f>F537+F551</f>
        <v>0</v>
      </c>
      <c r="G527" s="45">
        <f>G537+G551</f>
        <v>0</v>
      </c>
      <c r="H527" s="44">
        <v>0</v>
      </c>
      <c r="I527" s="370"/>
    </row>
    <row r="528" spans="1:9" s="15" customFormat="1" ht="20.25" hidden="1" customHeight="1">
      <c r="A528" s="282"/>
      <c r="B528" s="325" t="s">
        <v>1</v>
      </c>
      <c r="C528" s="45">
        <f>C538+C552</f>
        <v>0</v>
      </c>
      <c r="D528" s="45">
        <f>D538+D552</f>
        <v>0</v>
      </c>
      <c r="E528" s="45">
        <f>E538+E552</f>
        <v>0</v>
      </c>
      <c r="F528" s="45">
        <f>F538+F552</f>
        <v>0</v>
      </c>
      <c r="G528" s="45">
        <f>G538+G552</f>
        <v>0</v>
      </c>
      <c r="H528" s="44">
        <v>0</v>
      </c>
      <c r="I528" s="370"/>
    </row>
    <row r="529" spans="1:9" s="15" customFormat="1" ht="42" customHeight="1">
      <c r="A529" s="111" t="s">
        <v>14</v>
      </c>
      <c r="B529" s="127" t="s">
        <v>199</v>
      </c>
      <c r="C529" s="174">
        <f>C530</f>
        <v>17253.099999999999</v>
      </c>
      <c r="D529" s="174">
        <f>D530</f>
        <v>15527.8</v>
      </c>
      <c r="E529" s="174">
        <f>E530</f>
        <v>2697.5</v>
      </c>
      <c r="F529" s="174">
        <f>F530</f>
        <v>2697.5</v>
      </c>
      <c r="G529" s="174">
        <f>G530</f>
        <v>0</v>
      </c>
      <c r="H529" s="174">
        <f>G529/C529*100</f>
        <v>0</v>
      </c>
      <c r="I529" s="369"/>
    </row>
    <row r="530" spans="1:9" s="15" customFormat="1" ht="30.75" customHeight="1">
      <c r="A530" s="338" t="s">
        <v>198</v>
      </c>
      <c r="B530" s="368" t="s">
        <v>197</v>
      </c>
      <c r="C530" s="301">
        <f>C531+C532+C533</f>
        <v>17253.099999999999</v>
      </c>
      <c r="D530" s="301">
        <f>D531+D532+D533</f>
        <v>15527.8</v>
      </c>
      <c r="E530" s="301">
        <f>E531+E532+E533</f>
        <v>2697.5</v>
      </c>
      <c r="F530" s="301">
        <f>F531+F532+F533</f>
        <v>2697.5</v>
      </c>
      <c r="G530" s="301">
        <f>G531+G532+G533</f>
        <v>0</v>
      </c>
      <c r="H530" s="301" t="s">
        <v>0</v>
      </c>
      <c r="I530" s="367"/>
    </row>
    <row r="531" spans="1:9" s="15" customFormat="1" ht="15.75">
      <c r="A531" s="282"/>
      <c r="B531" s="36" t="s">
        <v>3</v>
      </c>
      <c r="C531" s="9">
        <f>C536+C550+C563</f>
        <v>17253.099999999999</v>
      </c>
      <c r="D531" s="9">
        <f>D536+D550+D563</f>
        <v>15527.8</v>
      </c>
      <c r="E531" s="9">
        <f>E536+E550+E563</f>
        <v>2697.5</v>
      </c>
      <c r="F531" s="9">
        <f>F536+F550+F563</f>
        <v>2697.5</v>
      </c>
      <c r="G531" s="9">
        <f>G536+G550+G563</f>
        <v>0</v>
      </c>
      <c r="H531" s="9" t="s">
        <v>0</v>
      </c>
      <c r="I531" s="77"/>
    </row>
    <row r="532" spans="1:9" s="15" customFormat="1" ht="15.75">
      <c r="A532" s="282"/>
      <c r="B532" s="36" t="s">
        <v>2</v>
      </c>
      <c r="C532" s="9">
        <f>C537+C551+C564</f>
        <v>0</v>
      </c>
      <c r="D532" s="9">
        <f>D537+D551+D564</f>
        <v>0</v>
      </c>
      <c r="E532" s="9">
        <f>E537+E551+E564</f>
        <v>0</v>
      </c>
      <c r="F532" s="9">
        <f>F537+F551+F564</f>
        <v>0</v>
      </c>
      <c r="G532" s="9">
        <f>G537+G551+G564</f>
        <v>0</v>
      </c>
      <c r="H532" s="63" t="s">
        <v>0</v>
      </c>
      <c r="I532" s="77"/>
    </row>
    <row r="533" spans="1:9" s="15" customFormat="1" ht="15.75">
      <c r="A533" s="282"/>
      <c r="B533" s="36" t="s">
        <v>1</v>
      </c>
      <c r="C533" s="9">
        <f>C538+C552+C565</f>
        <v>0</v>
      </c>
      <c r="D533" s="9">
        <f>D538+D552+D565</f>
        <v>0</v>
      </c>
      <c r="E533" s="9">
        <f>E538+E552+E565</f>
        <v>0</v>
      </c>
      <c r="F533" s="9">
        <f>F538+F552+F565</f>
        <v>0</v>
      </c>
      <c r="G533" s="9">
        <f>G538+G552+G565</f>
        <v>0</v>
      </c>
      <c r="H533" s="63" t="s">
        <v>0</v>
      </c>
      <c r="I533" s="77"/>
    </row>
    <row r="534" spans="1:9" s="15" customFormat="1" ht="50.45" hidden="1" customHeight="1">
      <c r="A534" s="164" t="s">
        <v>194</v>
      </c>
      <c r="B534" s="366" t="s">
        <v>196</v>
      </c>
      <c r="C534" s="365"/>
      <c r="D534" s="365"/>
      <c r="E534" s="365"/>
      <c r="F534" s="365"/>
      <c r="G534" s="365"/>
      <c r="H534" s="171"/>
      <c r="I534" s="364"/>
    </row>
    <row r="535" spans="1:9" s="15" customFormat="1" ht="17.25" hidden="1" customHeight="1">
      <c r="A535" s="303"/>
      <c r="B535" s="361" t="s">
        <v>6</v>
      </c>
      <c r="C535" s="11">
        <f>C540+C544</f>
        <v>0</v>
      </c>
      <c r="D535" s="11">
        <f>D540+D544</f>
        <v>0</v>
      </c>
      <c r="E535" s="11">
        <f>E540+E544</f>
        <v>0</v>
      </c>
      <c r="F535" s="11">
        <f>F540+F544</f>
        <v>0</v>
      </c>
      <c r="G535" s="11">
        <f>G540+G544</f>
        <v>0</v>
      </c>
      <c r="H535" s="11" t="e">
        <f>G535/C535*100</f>
        <v>#DIV/0!</v>
      </c>
      <c r="I535" s="363" t="s">
        <v>195</v>
      </c>
    </row>
    <row r="536" spans="1:9" s="15" customFormat="1" ht="17.25" hidden="1" customHeight="1">
      <c r="A536" s="303"/>
      <c r="B536" s="359" t="s">
        <v>3</v>
      </c>
      <c r="C536" s="13">
        <f>C541+C545</f>
        <v>0</v>
      </c>
      <c r="D536" s="13">
        <f>D541+D545</f>
        <v>0</v>
      </c>
      <c r="E536" s="13">
        <f>E541+E545</f>
        <v>0</v>
      </c>
      <c r="F536" s="13">
        <f>F541+F545</f>
        <v>0</v>
      </c>
      <c r="G536" s="13">
        <f>G541+G545</f>
        <v>0</v>
      </c>
      <c r="H536" s="362" t="e">
        <f>G536/C536*100</f>
        <v>#DIV/0!</v>
      </c>
      <c r="I536" s="358"/>
    </row>
    <row r="537" spans="1:9" s="15" customFormat="1" ht="17.25" hidden="1" customHeight="1">
      <c r="A537" s="303"/>
      <c r="B537" s="359" t="s">
        <v>2</v>
      </c>
      <c r="C537" s="13">
        <f>C542+C546</f>
        <v>0</v>
      </c>
      <c r="D537" s="13">
        <f>D542+D546</f>
        <v>0</v>
      </c>
      <c r="E537" s="13">
        <f>E542+E546</f>
        <v>0</v>
      </c>
      <c r="F537" s="13">
        <f>F542+F546</f>
        <v>0</v>
      </c>
      <c r="G537" s="13">
        <f>G542+G546</f>
        <v>0</v>
      </c>
      <c r="H537" s="362">
        <v>0</v>
      </c>
      <c r="I537" s="358"/>
    </row>
    <row r="538" spans="1:9" s="15" customFormat="1" ht="17.25" hidden="1" customHeight="1">
      <c r="A538" s="303"/>
      <c r="B538" s="359" t="s">
        <v>1</v>
      </c>
      <c r="C538" s="13">
        <f>C543+C547</f>
        <v>0</v>
      </c>
      <c r="D538" s="13">
        <f>D543+D547</f>
        <v>0</v>
      </c>
      <c r="E538" s="13">
        <f>E543+E547</f>
        <v>0</v>
      </c>
      <c r="F538" s="13">
        <f>F543+F547</f>
        <v>0</v>
      </c>
      <c r="G538" s="13">
        <f>G543+G547</f>
        <v>0</v>
      </c>
      <c r="H538" s="362">
        <v>0</v>
      </c>
      <c r="I538" s="358"/>
    </row>
    <row r="539" spans="1:9" s="15" customFormat="1" ht="17.25" hidden="1" customHeight="1">
      <c r="A539" s="303"/>
      <c r="B539" s="361" t="s">
        <v>5</v>
      </c>
      <c r="C539" s="13"/>
      <c r="D539" s="13"/>
      <c r="E539" s="13"/>
      <c r="F539" s="13"/>
      <c r="G539" s="13"/>
      <c r="H539" s="11"/>
      <c r="I539" s="358"/>
    </row>
    <row r="540" spans="1:9" s="15" customFormat="1" ht="17.25" hidden="1" customHeight="1">
      <c r="A540" s="303"/>
      <c r="B540" s="360" t="s">
        <v>4</v>
      </c>
      <c r="C540" s="11">
        <f>C541+C542+C543</f>
        <v>0</v>
      </c>
      <c r="D540" s="11">
        <f>D541+D542+D543</f>
        <v>0</v>
      </c>
      <c r="E540" s="11">
        <f>E541+E542+E543</f>
        <v>0</v>
      </c>
      <c r="F540" s="11">
        <f>F541+F542+F543</f>
        <v>0</v>
      </c>
      <c r="G540" s="11">
        <f>G541+G542+G543</f>
        <v>0</v>
      </c>
      <c r="H540" s="11" t="e">
        <f>G540/C540*100</f>
        <v>#DIV/0!</v>
      </c>
      <c r="I540" s="358"/>
    </row>
    <row r="541" spans="1:9" s="15" customFormat="1" ht="17.25" hidden="1" customHeight="1">
      <c r="A541" s="303"/>
      <c r="B541" s="359" t="s">
        <v>3</v>
      </c>
      <c r="C541" s="13"/>
      <c r="D541" s="13"/>
      <c r="E541" s="13"/>
      <c r="F541" s="13"/>
      <c r="G541" s="13"/>
      <c r="H541" s="13">
        <v>0</v>
      </c>
      <c r="I541" s="358"/>
    </row>
    <row r="542" spans="1:9" s="15" customFormat="1" ht="17.25" hidden="1" customHeight="1">
      <c r="A542" s="303"/>
      <c r="B542" s="359" t="s">
        <v>2</v>
      </c>
      <c r="C542" s="13"/>
      <c r="D542" s="13"/>
      <c r="E542" s="13"/>
      <c r="F542" s="13"/>
      <c r="G542" s="13"/>
      <c r="H542" s="11"/>
      <c r="I542" s="358"/>
    </row>
    <row r="543" spans="1:9" s="15" customFormat="1" ht="17.25" hidden="1" customHeight="1">
      <c r="A543" s="303"/>
      <c r="B543" s="359" t="s">
        <v>1</v>
      </c>
      <c r="C543" s="13"/>
      <c r="D543" s="13"/>
      <c r="E543" s="13"/>
      <c r="F543" s="13"/>
      <c r="G543" s="13"/>
      <c r="H543" s="11"/>
      <c r="I543" s="358"/>
    </row>
    <row r="544" spans="1:9" s="15" customFormat="1" ht="17.25" hidden="1" customHeight="1">
      <c r="A544" s="303"/>
      <c r="B544" s="251" t="s">
        <v>170</v>
      </c>
      <c r="C544" s="63">
        <f>C545+C546+C547</f>
        <v>0</v>
      </c>
      <c r="D544" s="63">
        <f>D545+D546+D547</f>
        <v>0</v>
      </c>
      <c r="E544" s="63">
        <f>E545+E546+E547</f>
        <v>0</v>
      </c>
      <c r="F544" s="63">
        <f>F545+F546+F547</f>
        <v>0</v>
      </c>
      <c r="G544" s="63">
        <f>G545+G546+G547</f>
        <v>0</v>
      </c>
      <c r="H544" s="63">
        <v>0</v>
      </c>
      <c r="I544" s="357"/>
    </row>
    <row r="545" spans="1:9" s="15" customFormat="1" ht="17.25" hidden="1" customHeight="1">
      <c r="A545" s="303"/>
      <c r="B545" s="36" t="s">
        <v>3</v>
      </c>
      <c r="C545" s="8"/>
      <c r="D545" s="8"/>
      <c r="E545" s="8"/>
      <c r="F545" s="8"/>
      <c r="G545" s="8"/>
      <c r="H545" s="63"/>
      <c r="I545" s="357"/>
    </row>
    <row r="546" spans="1:9" s="15" customFormat="1" ht="17.25" hidden="1" customHeight="1">
      <c r="A546" s="303"/>
      <c r="B546" s="36" t="s">
        <v>2</v>
      </c>
      <c r="C546" s="8"/>
      <c r="D546" s="8"/>
      <c r="E546" s="8"/>
      <c r="F546" s="8"/>
      <c r="G546" s="8"/>
      <c r="H546" s="63"/>
      <c r="I546" s="357"/>
    </row>
    <row r="547" spans="1:9" s="15" customFormat="1" ht="17.25" hidden="1" customHeight="1">
      <c r="A547" s="303"/>
      <c r="B547" s="36" t="s">
        <v>1</v>
      </c>
      <c r="C547" s="8"/>
      <c r="D547" s="8"/>
      <c r="E547" s="8"/>
      <c r="F547" s="8"/>
      <c r="G547" s="8"/>
      <c r="H547" s="63"/>
      <c r="I547" s="356"/>
    </row>
    <row r="548" spans="1:9" s="15" customFormat="1" ht="57" hidden="1" customHeight="1">
      <c r="A548" s="355" t="s">
        <v>194</v>
      </c>
      <c r="B548" s="350" t="s">
        <v>193</v>
      </c>
      <c r="C548" s="12"/>
      <c r="D548" s="12"/>
      <c r="E548" s="12"/>
      <c r="F548" s="12"/>
      <c r="G548" s="12"/>
      <c r="H548" s="354"/>
      <c r="I548" s="353"/>
    </row>
    <row r="549" spans="1:9" s="15" customFormat="1" ht="17.25" hidden="1" customHeight="1">
      <c r="A549" s="303"/>
      <c r="B549" s="251" t="s">
        <v>6</v>
      </c>
      <c r="C549" s="63">
        <f>C554+C558</f>
        <v>0</v>
      </c>
      <c r="D549" s="63">
        <f>D554+D558</f>
        <v>0</v>
      </c>
      <c r="E549" s="63">
        <f>E554+E558</f>
        <v>0</v>
      </c>
      <c r="F549" s="63">
        <f>F554+F558</f>
        <v>0</v>
      </c>
      <c r="G549" s="63">
        <f>G554+G558</f>
        <v>0</v>
      </c>
      <c r="H549" s="63" t="e">
        <f>G549/C549*100</f>
        <v>#DIV/0!</v>
      </c>
      <c r="I549" s="65" t="s">
        <v>192</v>
      </c>
    </row>
    <row r="550" spans="1:9" s="15" customFormat="1" ht="17.25" hidden="1" customHeight="1">
      <c r="A550" s="303"/>
      <c r="B550" s="36" t="s">
        <v>3</v>
      </c>
      <c r="C550" s="8">
        <f>C555+C559</f>
        <v>0</v>
      </c>
      <c r="D550" s="8">
        <f>D555+D559</f>
        <v>0</v>
      </c>
      <c r="E550" s="8">
        <f>E555+E559</f>
        <v>0</v>
      </c>
      <c r="F550" s="8">
        <f>F555+F559</f>
        <v>0</v>
      </c>
      <c r="G550" s="8">
        <f>G555+G559</f>
        <v>0</v>
      </c>
      <c r="H550" s="9" t="e">
        <f>G550/C550*100</f>
        <v>#DIV/0!</v>
      </c>
      <c r="I550" s="62"/>
    </row>
    <row r="551" spans="1:9" s="15" customFormat="1" ht="17.25" hidden="1" customHeight="1">
      <c r="A551" s="303"/>
      <c r="B551" s="36" t="s">
        <v>2</v>
      </c>
      <c r="C551" s="8">
        <f>C556+C560</f>
        <v>0</v>
      </c>
      <c r="D551" s="8">
        <f>D556+D560</f>
        <v>0</v>
      </c>
      <c r="E551" s="8">
        <f>E556+E560</f>
        <v>0</v>
      </c>
      <c r="F551" s="8">
        <f>F556+F560</f>
        <v>0</v>
      </c>
      <c r="G551" s="8">
        <f>G556+G560</f>
        <v>0</v>
      </c>
      <c r="H551" s="9">
        <v>0</v>
      </c>
      <c r="I551" s="62"/>
    </row>
    <row r="552" spans="1:9" s="15" customFormat="1" ht="17.25" hidden="1" customHeight="1">
      <c r="A552" s="303"/>
      <c r="B552" s="36" t="s">
        <v>1</v>
      </c>
      <c r="C552" s="8">
        <f>C557+C561</f>
        <v>0</v>
      </c>
      <c r="D552" s="8">
        <f>D557+D561</f>
        <v>0</v>
      </c>
      <c r="E552" s="8">
        <f>E557+E561</f>
        <v>0</v>
      </c>
      <c r="F552" s="8">
        <f>F557+F561</f>
        <v>0</v>
      </c>
      <c r="G552" s="8">
        <f>G557+G561</f>
        <v>0</v>
      </c>
      <c r="H552" s="9">
        <v>0</v>
      </c>
      <c r="I552" s="62"/>
    </row>
    <row r="553" spans="1:9" s="15" customFormat="1" ht="17.25" hidden="1" customHeight="1">
      <c r="A553" s="303"/>
      <c r="B553" s="251" t="s">
        <v>5</v>
      </c>
      <c r="C553" s="8"/>
      <c r="D553" s="8"/>
      <c r="E553" s="8"/>
      <c r="F553" s="8"/>
      <c r="G553" s="8"/>
      <c r="H553" s="63"/>
      <c r="I553" s="62"/>
    </row>
    <row r="554" spans="1:9" s="15" customFormat="1" ht="17.25" hidden="1" customHeight="1">
      <c r="A554" s="303"/>
      <c r="B554" s="253" t="s">
        <v>4</v>
      </c>
      <c r="C554" s="63">
        <f>C555+C556+C557</f>
        <v>0</v>
      </c>
      <c r="D554" s="63">
        <f>D555+D556+D557</f>
        <v>0</v>
      </c>
      <c r="E554" s="63">
        <f>E555+E556+E557</f>
        <v>0</v>
      </c>
      <c r="F554" s="63">
        <f>F555+F556+F557</f>
        <v>0</v>
      </c>
      <c r="G554" s="63">
        <f>G555+G556+G557</f>
        <v>0</v>
      </c>
      <c r="H554" s="63">
        <v>0</v>
      </c>
      <c r="I554" s="62"/>
    </row>
    <row r="555" spans="1:9" s="15" customFormat="1" ht="17.25" hidden="1" customHeight="1">
      <c r="A555" s="303"/>
      <c r="B555" s="36" t="s">
        <v>3</v>
      </c>
      <c r="C555" s="8">
        <v>0</v>
      </c>
      <c r="D555" s="8">
        <v>0</v>
      </c>
      <c r="E555" s="8">
        <v>0</v>
      </c>
      <c r="F555" s="8">
        <v>0</v>
      </c>
      <c r="G555" s="8">
        <v>0</v>
      </c>
      <c r="H555" s="63"/>
      <c r="I555" s="62"/>
    </row>
    <row r="556" spans="1:9" s="15" customFormat="1" ht="17.25" hidden="1" customHeight="1">
      <c r="A556" s="303"/>
      <c r="B556" s="36" t="s">
        <v>2</v>
      </c>
      <c r="C556" s="8">
        <v>0</v>
      </c>
      <c r="D556" s="8">
        <v>0</v>
      </c>
      <c r="E556" s="8">
        <v>0</v>
      </c>
      <c r="F556" s="8">
        <v>0</v>
      </c>
      <c r="G556" s="8">
        <v>0</v>
      </c>
      <c r="H556" s="63"/>
      <c r="I556" s="62"/>
    </row>
    <row r="557" spans="1:9" s="15" customFormat="1" ht="17.25" hidden="1" customHeight="1">
      <c r="A557" s="303"/>
      <c r="B557" s="36" t="s">
        <v>1</v>
      </c>
      <c r="C557" s="8">
        <v>0</v>
      </c>
      <c r="D557" s="8">
        <v>0</v>
      </c>
      <c r="E557" s="8">
        <v>0</v>
      </c>
      <c r="F557" s="8">
        <v>0</v>
      </c>
      <c r="G557" s="8">
        <v>0</v>
      </c>
      <c r="H557" s="63"/>
      <c r="I557" s="61"/>
    </row>
    <row r="558" spans="1:9" s="15" customFormat="1" ht="17.25" hidden="1" customHeight="1">
      <c r="A558" s="303"/>
      <c r="B558" s="251" t="s">
        <v>170</v>
      </c>
      <c r="C558" s="63">
        <f>C559+C560+C561</f>
        <v>0</v>
      </c>
      <c r="D558" s="63">
        <f>D559+D560+D561</f>
        <v>0</v>
      </c>
      <c r="E558" s="63">
        <f>E559+E560+E561</f>
        <v>0</v>
      </c>
      <c r="F558" s="63">
        <f>F559+F560+F561</f>
        <v>0</v>
      </c>
      <c r="G558" s="63">
        <f>G559+G560+G561</f>
        <v>0</v>
      </c>
      <c r="H558" s="63" t="e">
        <f>G558/C558*100</f>
        <v>#DIV/0!</v>
      </c>
      <c r="I558" s="352"/>
    </row>
    <row r="559" spans="1:9" s="15" customFormat="1" ht="17.25" hidden="1" customHeight="1">
      <c r="A559" s="303"/>
      <c r="B559" s="36" t="s">
        <v>3</v>
      </c>
      <c r="C559" s="8">
        <v>0</v>
      </c>
      <c r="D559" s="8">
        <v>0</v>
      </c>
      <c r="E559" s="8">
        <v>0</v>
      </c>
      <c r="F559" s="8">
        <v>0</v>
      </c>
      <c r="G559" s="8">
        <v>0</v>
      </c>
      <c r="H559" s="9" t="e">
        <f>G559/C559*100</f>
        <v>#DIV/0!</v>
      </c>
      <c r="I559" s="352"/>
    </row>
    <row r="560" spans="1:9" s="15" customFormat="1" ht="17.25" hidden="1" customHeight="1">
      <c r="A560" s="303"/>
      <c r="B560" s="36" t="s">
        <v>2</v>
      </c>
      <c r="C560" s="8">
        <v>0</v>
      </c>
      <c r="D560" s="8">
        <v>0</v>
      </c>
      <c r="E560" s="8">
        <v>0</v>
      </c>
      <c r="F560" s="8">
        <v>0</v>
      </c>
      <c r="G560" s="8">
        <v>0</v>
      </c>
      <c r="H560" s="63"/>
      <c r="I560" s="352"/>
    </row>
    <row r="561" spans="1:9" s="15" customFormat="1" ht="15.75" hidden="1">
      <c r="A561" s="303"/>
      <c r="B561" s="36" t="s">
        <v>1</v>
      </c>
      <c r="C561" s="8">
        <v>0</v>
      </c>
      <c r="D561" s="8">
        <v>0</v>
      </c>
      <c r="E561" s="8">
        <v>0</v>
      </c>
      <c r="F561" s="8">
        <v>0</v>
      </c>
      <c r="G561" s="8">
        <v>0</v>
      </c>
      <c r="H561" s="63"/>
      <c r="I561" s="296"/>
    </row>
    <row r="562" spans="1:9" ht="38.25" customHeight="1">
      <c r="A562" s="351" t="s">
        <v>191</v>
      </c>
      <c r="B562" s="350" t="s">
        <v>190</v>
      </c>
      <c r="C562" s="12"/>
      <c r="D562" s="12"/>
      <c r="E562" s="12"/>
      <c r="F562" s="12"/>
      <c r="G562" s="12"/>
      <c r="H562" s="349"/>
      <c r="I562" s="348"/>
    </row>
    <row r="563" spans="1:9" ht="15.75">
      <c r="A563" s="98"/>
      <c r="B563" s="77" t="s">
        <v>3</v>
      </c>
      <c r="C563" s="8">
        <f>C568+C572</f>
        <v>17253.099999999999</v>
      </c>
      <c r="D563" s="8">
        <f>D568+D572</f>
        <v>15527.8</v>
      </c>
      <c r="E563" s="8">
        <f>E568+E572</f>
        <v>2697.5</v>
      </c>
      <c r="F563" s="8">
        <f>F568+F572</f>
        <v>2697.5</v>
      </c>
      <c r="G563" s="8">
        <f>G568+G572</f>
        <v>0</v>
      </c>
      <c r="H563" s="9" t="s">
        <v>0</v>
      </c>
      <c r="I563" s="41" t="s">
        <v>189</v>
      </c>
    </row>
    <row r="564" spans="1:9" ht="15.75">
      <c r="A564" s="98"/>
      <c r="B564" s="77" t="s">
        <v>2</v>
      </c>
      <c r="C564" s="8">
        <f>C569+C573</f>
        <v>0</v>
      </c>
      <c r="D564" s="8">
        <f>D569+D573</f>
        <v>0</v>
      </c>
      <c r="E564" s="8">
        <f>E569+E573</f>
        <v>0</v>
      </c>
      <c r="F564" s="8">
        <f>F569+F573</f>
        <v>0</v>
      </c>
      <c r="G564" s="8">
        <f>G569+G573</f>
        <v>0</v>
      </c>
      <c r="H564" s="9" t="s">
        <v>0</v>
      </c>
      <c r="I564" s="37"/>
    </row>
    <row r="565" spans="1:9" ht="15.75">
      <c r="A565" s="98"/>
      <c r="B565" s="77" t="s">
        <v>1</v>
      </c>
      <c r="C565" s="8">
        <f>C570+C574</f>
        <v>0</v>
      </c>
      <c r="D565" s="8">
        <f>D570+D574</f>
        <v>0</v>
      </c>
      <c r="E565" s="8">
        <f>E570+E574</f>
        <v>0</v>
      </c>
      <c r="F565" s="8">
        <f>F570+F574</f>
        <v>0</v>
      </c>
      <c r="G565" s="8">
        <f>G570+G574</f>
        <v>0</v>
      </c>
      <c r="H565" s="9" t="s">
        <v>0</v>
      </c>
      <c r="I565" s="37"/>
    </row>
    <row r="566" spans="1:9" ht="15.75">
      <c r="A566" s="98"/>
      <c r="B566" s="99" t="s">
        <v>5</v>
      </c>
      <c r="C566" s="8"/>
      <c r="D566" s="8"/>
      <c r="E566" s="8"/>
      <c r="F566" s="8"/>
      <c r="G566" s="8"/>
      <c r="H566" s="9"/>
      <c r="I566" s="37"/>
    </row>
    <row r="567" spans="1:9" ht="15.75">
      <c r="A567" s="98"/>
      <c r="B567" s="100" t="s">
        <v>4</v>
      </c>
      <c r="C567" s="63">
        <f>C568+C569+C570</f>
        <v>0</v>
      </c>
      <c r="D567" s="63">
        <f>D568+D569+D570</f>
        <v>0</v>
      </c>
      <c r="E567" s="63">
        <f>E568+E569+E570</f>
        <v>0</v>
      </c>
      <c r="F567" s="63">
        <f>F568+F569+F570</f>
        <v>0</v>
      </c>
      <c r="G567" s="63">
        <f>G568+G569+G570</f>
        <v>0</v>
      </c>
      <c r="H567" s="9" t="s">
        <v>0</v>
      </c>
      <c r="I567" s="37"/>
    </row>
    <row r="568" spans="1:9" ht="15.75">
      <c r="A568" s="98"/>
      <c r="B568" s="77" t="s">
        <v>3</v>
      </c>
      <c r="C568" s="8">
        <v>0</v>
      </c>
      <c r="D568" s="8">
        <v>0</v>
      </c>
      <c r="E568" s="8">
        <v>0</v>
      </c>
      <c r="F568" s="8">
        <v>0</v>
      </c>
      <c r="G568" s="8">
        <v>0</v>
      </c>
      <c r="H568" s="9" t="s">
        <v>0</v>
      </c>
      <c r="I568" s="211"/>
    </row>
    <row r="569" spans="1:9" ht="15.75">
      <c r="A569" s="98"/>
      <c r="B569" s="77" t="s">
        <v>2</v>
      </c>
      <c r="C569" s="8">
        <v>0</v>
      </c>
      <c r="D569" s="8">
        <v>0</v>
      </c>
      <c r="E569" s="8">
        <v>0</v>
      </c>
      <c r="F569" s="8">
        <v>0</v>
      </c>
      <c r="G569" s="8">
        <v>0</v>
      </c>
      <c r="H569" s="9" t="s">
        <v>0</v>
      </c>
      <c r="I569" s="211"/>
    </row>
    <row r="570" spans="1:9" ht="15.75">
      <c r="A570" s="98"/>
      <c r="B570" s="77" t="s">
        <v>1</v>
      </c>
      <c r="C570" s="8">
        <v>0</v>
      </c>
      <c r="D570" s="8">
        <v>0</v>
      </c>
      <c r="E570" s="8">
        <v>0</v>
      </c>
      <c r="F570" s="8">
        <v>0</v>
      </c>
      <c r="G570" s="8">
        <v>0</v>
      </c>
      <c r="H570" s="9" t="s">
        <v>0</v>
      </c>
      <c r="I570" s="211"/>
    </row>
    <row r="571" spans="1:9" ht="15.75">
      <c r="A571" s="98"/>
      <c r="B571" s="99" t="s">
        <v>47</v>
      </c>
      <c r="C571" s="63">
        <f>C572+C573+C574</f>
        <v>17253.099999999999</v>
      </c>
      <c r="D571" s="63">
        <f>D572+D573+D574</f>
        <v>15527.8</v>
      </c>
      <c r="E571" s="63">
        <f>E572+E573+E574</f>
        <v>2697.5</v>
      </c>
      <c r="F571" s="63">
        <f>F572+F573+F574</f>
        <v>2697.5</v>
      </c>
      <c r="G571" s="63">
        <f>G572+G573+G574</f>
        <v>0</v>
      </c>
      <c r="H571" s="63" t="s">
        <v>0</v>
      </c>
      <c r="I571" s="211"/>
    </row>
    <row r="572" spans="1:9" ht="15.75">
      <c r="A572" s="98"/>
      <c r="B572" s="77" t="s">
        <v>3</v>
      </c>
      <c r="C572" s="8">
        <v>17253.099999999999</v>
      </c>
      <c r="D572" s="8">
        <v>15527.8</v>
      </c>
      <c r="E572" s="8">
        <v>2697.5</v>
      </c>
      <c r="F572" s="8">
        <v>2697.5</v>
      </c>
      <c r="G572" s="8">
        <v>0</v>
      </c>
      <c r="H572" s="9" t="s">
        <v>0</v>
      </c>
      <c r="I572" s="211"/>
    </row>
    <row r="573" spans="1:9" ht="15.75">
      <c r="A573" s="98"/>
      <c r="B573" s="77" t="s">
        <v>2</v>
      </c>
      <c r="C573" s="8">
        <v>0</v>
      </c>
      <c r="D573" s="8">
        <v>0</v>
      </c>
      <c r="E573" s="8">
        <v>0</v>
      </c>
      <c r="F573" s="8">
        <v>0</v>
      </c>
      <c r="G573" s="8">
        <v>0</v>
      </c>
      <c r="H573" s="9" t="s">
        <v>0</v>
      </c>
      <c r="I573" s="211"/>
    </row>
    <row r="574" spans="1:9" ht="18.75" customHeight="1">
      <c r="A574" s="98"/>
      <c r="B574" s="77" t="s">
        <v>1</v>
      </c>
      <c r="C574" s="8">
        <v>0</v>
      </c>
      <c r="D574" s="8">
        <v>0</v>
      </c>
      <c r="E574" s="8">
        <v>0</v>
      </c>
      <c r="F574" s="8">
        <v>0</v>
      </c>
      <c r="G574" s="8">
        <v>0</v>
      </c>
      <c r="H574" s="9" t="s">
        <v>0</v>
      </c>
      <c r="I574" s="210"/>
    </row>
    <row r="575" spans="1:9" s="15" customFormat="1" ht="39" customHeight="1">
      <c r="A575" s="338" t="s">
        <v>10</v>
      </c>
      <c r="B575" s="347" t="s">
        <v>188</v>
      </c>
      <c r="C575" s="301">
        <f>C577</f>
        <v>22748</v>
      </c>
      <c r="D575" s="301">
        <f>D577</f>
        <v>22748</v>
      </c>
      <c r="E575" s="301">
        <f>E577</f>
        <v>22748</v>
      </c>
      <c r="F575" s="301">
        <f>F577</f>
        <v>2886.37</v>
      </c>
      <c r="G575" s="301">
        <f>G577</f>
        <v>2886.37</v>
      </c>
      <c r="H575" s="301">
        <f>G575/C575*100</f>
        <v>12.688456128011252</v>
      </c>
      <c r="I575" s="346"/>
    </row>
    <row r="576" spans="1:9" s="15" customFormat="1" ht="63">
      <c r="A576" s="303"/>
      <c r="B576" s="345" t="s">
        <v>187</v>
      </c>
      <c r="C576" s="8"/>
      <c r="D576" s="8"/>
      <c r="E576" s="8"/>
      <c r="F576" s="8"/>
      <c r="G576" s="8"/>
      <c r="H576" s="63"/>
      <c r="I576" s="36"/>
    </row>
    <row r="577" spans="1:9" s="15" customFormat="1" ht="17.25" customHeight="1">
      <c r="A577" s="303"/>
      <c r="B577" s="251" t="s">
        <v>6</v>
      </c>
      <c r="C577" s="63">
        <f>C582+C586</f>
        <v>22748</v>
      </c>
      <c r="D577" s="63">
        <f>D582+D586</f>
        <v>22748</v>
      </c>
      <c r="E577" s="63">
        <f>E582+E586</f>
        <v>22748</v>
      </c>
      <c r="F577" s="63">
        <f>F582+F586</f>
        <v>2886.37</v>
      </c>
      <c r="G577" s="63">
        <f>G582+G586</f>
        <v>2886.37</v>
      </c>
      <c r="H577" s="63">
        <f>G577/C577*100</f>
        <v>12.688456128011252</v>
      </c>
      <c r="I577" s="343" t="s">
        <v>186</v>
      </c>
    </row>
    <row r="578" spans="1:9" s="15" customFormat="1" ht="17.25" customHeight="1">
      <c r="A578" s="303"/>
      <c r="B578" s="77" t="s">
        <v>3</v>
      </c>
      <c r="C578" s="8">
        <f>C583+C587</f>
        <v>22748</v>
      </c>
      <c r="D578" s="8">
        <f>D583+D587</f>
        <v>22748</v>
      </c>
      <c r="E578" s="8">
        <f>E583+E587</f>
        <v>22748</v>
      </c>
      <c r="F578" s="8">
        <f>F583+F587</f>
        <v>2886.37</v>
      </c>
      <c r="G578" s="8">
        <f>G583+G587</f>
        <v>2886.37</v>
      </c>
      <c r="H578" s="9">
        <f>G578/C578*100</f>
        <v>12.688456128011252</v>
      </c>
      <c r="I578" s="343"/>
    </row>
    <row r="579" spans="1:9" s="15" customFormat="1" ht="15.75">
      <c r="A579" s="303"/>
      <c r="B579" s="36" t="s">
        <v>2</v>
      </c>
      <c r="C579" s="8">
        <f>C584+C588</f>
        <v>0</v>
      </c>
      <c r="D579" s="8">
        <f>D584+D588</f>
        <v>0</v>
      </c>
      <c r="E579" s="8">
        <f>E584+E588</f>
        <v>0</v>
      </c>
      <c r="F579" s="8">
        <f>F584+F588</f>
        <v>0</v>
      </c>
      <c r="G579" s="8">
        <f>G584+G588</f>
        <v>0</v>
      </c>
      <c r="H579" s="9" t="s">
        <v>0</v>
      </c>
      <c r="I579" s="343"/>
    </row>
    <row r="580" spans="1:9" s="15" customFormat="1" ht="15.75">
      <c r="A580" s="303"/>
      <c r="B580" s="77" t="s">
        <v>1</v>
      </c>
      <c r="C580" s="8">
        <f>C585+C589</f>
        <v>0</v>
      </c>
      <c r="D580" s="8">
        <f>D585+D589</f>
        <v>0</v>
      </c>
      <c r="E580" s="8">
        <f>E585+E589</f>
        <v>0</v>
      </c>
      <c r="F580" s="8">
        <f>F585+F589</f>
        <v>0</v>
      </c>
      <c r="G580" s="8">
        <f>G585+G589</f>
        <v>0</v>
      </c>
      <c r="H580" s="9" t="s">
        <v>0</v>
      </c>
      <c r="I580" s="343"/>
    </row>
    <row r="581" spans="1:9" s="15" customFormat="1" ht="17.25" customHeight="1">
      <c r="A581" s="303"/>
      <c r="B581" s="251" t="s">
        <v>5</v>
      </c>
      <c r="C581" s="8"/>
      <c r="D581" s="8"/>
      <c r="E581" s="8"/>
      <c r="F581" s="8"/>
      <c r="G581" s="8"/>
      <c r="H581" s="63"/>
      <c r="I581" s="343"/>
    </row>
    <row r="582" spans="1:9" s="15" customFormat="1" ht="17.25" customHeight="1">
      <c r="A582" s="303"/>
      <c r="B582" s="253" t="s">
        <v>4</v>
      </c>
      <c r="C582" s="63">
        <f>C583+C584+C585</f>
        <v>22748</v>
      </c>
      <c r="D582" s="63">
        <f>D583+D584+D585</f>
        <v>22748</v>
      </c>
      <c r="E582" s="63">
        <f>E583+E584+E585</f>
        <v>22748</v>
      </c>
      <c r="F582" s="63">
        <f>F583+F584+F585</f>
        <v>2886.37</v>
      </c>
      <c r="G582" s="63">
        <f>G583+G584+G585</f>
        <v>2886.37</v>
      </c>
      <c r="H582" s="63">
        <f>G582/C582*100</f>
        <v>12.688456128011252</v>
      </c>
      <c r="I582" s="343"/>
    </row>
    <row r="583" spans="1:9" s="15" customFormat="1" ht="17.25" customHeight="1">
      <c r="A583" s="303"/>
      <c r="B583" s="77" t="s">
        <v>3</v>
      </c>
      <c r="C583" s="8">
        <v>22748</v>
      </c>
      <c r="D583" s="8">
        <v>22748</v>
      </c>
      <c r="E583" s="8">
        <v>22748</v>
      </c>
      <c r="F583" s="8">
        <v>2886.37</v>
      </c>
      <c r="G583" s="8">
        <v>2886.37</v>
      </c>
      <c r="H583" s="9">
        <f>G583/C583*100</f>
        <v>12.688456128011252</v>
      </c>
      <c r="I583" s="343"/>
    </row>
    <row r="584" spans="1:9" s="15" customFormat="1" ht="17.25" customHeight="1">
      <c r="A584" s="303"/>
      <c r="B584" s="36" t="s">
        <v>2</v>
      </c>
      <c r="C584" s="8">
        <v>0</v>
      </c>
      <c r="D584" s="8">
        <v>0</v>
      </c>
      <c r="E584" s="8">
        <v>0</v>
      </c>
      <c r="F584" s="8">
        <v>0</v>
      </c>
      <c r="G584" s="8">
        <v>0</v>
      </c>
      <c r="H584" s="9" t="s">
        <v>0</v>
      </c>
      <c r="I584" s="343"/>
    </row>
    <row r="585" spans="1:9" s="15" customFormat="1" ht="17.25" customHeight="1">
      <c r="A585" s="303"/>
      <c r="B585" s="77" t="s">
        <v>1</v>
      </c>
      <c r="C585" s="8">
        <v>0</v>
      </c>
      <c r="D585" s="8">
        <v>0</v>
      </c>
      <c r="E585" s="8">
        <v>0</v>
      </c>
      <c r="F585" s="8">
        <v>0</v>
      </c>
      <c r="G585" s="8">
        <v>0</v>
      </c>
      <c r="H585" s="63" t="s">
        <v>0</v>
      </c>
      <c r="I585" s="343"/>
    </row>
    <row r="586" spans="1:9" s="15" customFormat="1" ht="17.25" customHeight="1">
      <c r="A586" s="303"/>
      <c r="B586" s="251" t="s">
        <v>170</v>
      </c>
      <c r="C586" s="63">
        <f>C587+C588+C589</f>
        <v>0</v>
      </c>
      <c r="D586" s="63">
        <f>D587+D588+D589</f>
        <v>0</v>
      </c>
      <c r="E586" s="63">
        <f>E587+E588+E589</f>
        <v>0</v>
      </c>
      <c r="F586" s="63">
        <f>F587+F588+F589</f>
        <v>0</v>
      </c>
      <c r="G586" s="63">
        <f>G587+G588+G589</f>
        <v>0</v>
      </c>
      <c r="H586" s="63" t="s">
        <v>0</v>
      </c>
      <c r="I586" s="343"/>
    </row>
    <row r="587" spans="1:9" s="15" customFormat="1" ht="17.25" customHeight="1">
      <c r="A587" s="303"/>
      <c r="B587" s="77" t="s">
        <v>3</v>
      </c>
      <c r="C587" s="8">
        <v>0</v>
      </c>
      <c r="D587" s="8">
        <v>0</v>
      </c>
      <c r="E587" s="8">
        <v>0</v>
      </c>
      <c r="F587" s="8">
        <v>0</v>
      </c>
      <c r="G587" s="8">
        <v>0</v>
      </c>
      <c r="H587" s="9" t="s">
        <v>0</v>
      </c>
      <c r="I587" s="343"/>
    </row>
    <row r="588" spans="1:9" s="15" customFormat="1" ht="17.25" customHeight="1">
      <c r="A588" s="303"/>
      <c r="B588" s="36" t="s">
        <v>2</v>
      </c>
      <c r="C588" s="8">
        <v>0</v>
      </c>
      <c r="D588" s="8">
        <v>0</v>
      </c>
      <c r="E588" s="8">
        <v>0</v>
      </c>
      <c r="F588" s="8">
        <v>0</v>
      </c>
      <c r="G588" s="8">
        <v>0</v>
      </c>
      <c r="H588" s="9" t="s">
        <v>0</v>
      </c>
      <c r="I588" s="343"/>
    </row>
    <row r="589" spans="1:9" s="15" customFormat="1" ht="18.600000000000001" customHeight="1">
      <c r="A589" s="303"/>
      <c r="B589" s="344" t="s">
        <v>1</v>
      </c>
      <c r="C589" s="8">
        <v>0</v>
      </c>
      <c r="D589" s="8">
        <v>0</v>
      </c>
      <c r="E589" s="8">
        <v>0</v>
      </c>
      <c r="F589" s="8">
        <v>0</v>
      </c>
      <c r="G589" s="8">
        <v>0</v>
      </c>
      <c r="H589" s="63" t="s">
        <v>0</v>
      </c>
      <c r="I589" s="343"/>
    </row>
    <row r="590" spans="1:9" s="15" customFormat="1" ht="24" customHeight="1">
      <c r="A590" s="111" t="s">
        <v>185</v>
      </c>
      <c r="B590" s="110" t="s">
        <v>184</v>
      </c>
      <c r="C590" s="174">
        <f>C591+C605</f>
        <v>2428.1</v>
      </c>
      <c r="D590" s="174">
        <f>D591+D605</f>
        <v>2428.1</v>
      </c>
      <c r="E590" s="174">
        <f>E591+E605</f>
        <v>0</v>
      </c>
      <c r="F590" s="174">
        <f>F591+F605</f>
        <v>31666.799999999999</v>
      </c>
      <c r="G590" s="174">
        <f>G591+G605</f>
        <v>0</v>
      </c>
      <c r="H590" s="174">
        <f>G590/C590*100</f>
        <v>0</v>
      </c>
      <c r="I590" s="342"/>
    </row>
    <row r="591" spans="1:9" s="15" customFormat="1" ht="24" hidden="1" customHeight="1">
      <c r="A591" s="164" t="s">
        <v>167</v>
      </c>
      <c r="B591" s="125" t="s">
        <v>183</v>
      </c>
      <c r="C591" s="341">
        <f>C593+C594</f>
        <v>0</v>
      </c>
      <c r="D591" s="341">
        <f>D593+D594</f>
        <v>0</v>
      </c>
      <c r="E591" s="341">
        <f>E593+E594</f>
        <v>0</v>
      </c>
      <c r="F591" s="341">
        <f>F593+F594</f>
        <v>0</v>
      </c>
      <c r="G591" s="341">
        <f>G593+G594</f>
        <v>0</v>
      </c>
      <c r="H591" s="162" t="e">
        <f>G591/C591*100</f>
        <v>#DIV/0!</v>
      </c>
      <c r="I591" s="334"/>
    </row>
    <row r="592" spans="1:9" s="15" customFormat="1" ht="63" hidden="1" customHeight="1">
      <c r="A592" s="282"/>
      <c r="B592" s="123" t="s">
        <v>182</v>
      </c>
      <c r="C592" s="340"/>
      <c r="D592" s="340"/>
      <c r="E592" s="340"/>
      <c r="F592" s="340"/>
      <c r="G592" s="340"/>
      <c r="H592" s="281"/>
      <c r="I592" s="334"/>
    </row>
    <row r="593" spans="1:9" s="15" customFormat="1" ht="15.75" hidden="1" customHeight="1">
      <c r="A593" s="282"/>
      <c r="B593" s="77" t="s">
        <v>3</v>
      </c>
      <c r="C593" s="23">
        <f>C598+C602</f>
        <v>0</v>
      </c>
      <c r="D593" s="23">
        <f>D598+D602</f>
        <v>0</v>
      </c>
      <c r="E593" s="23">
        <f>E598+E602</f>
        <v>0</v>
      </c>
      <c r="F593" s="23">
        <f>F598+F602</f>
        <v>0</v>
      </c>
      <c r="G593" s="23">
        <f>G598+G602</f>
        <v>0</v>
      </c>
      <c r="H593" s="22" t="e">
        <f>G593/C593*100</f>
        <v>#DIV/0!</v>
      </c>
      <c r="I593" s="333" t="s">
        <v>181</v>
      </c>
    </row>
    <row r="594" spans="1:9" s="15" customFormat="1" ht="15.75" hidden="1" customHeight="1">
      <c r="A594" s="282"/>
      <c r="B594" s="77" t="s">
        <v>2</v>
      </c>
      <c r="C594" s="23">
        <f>C599+C603</f>
        <v>0</v>
      </c>
      <c r="D594" s="23">
        <f>D599+D603</f>
        <v>0</v>
      </c>
      <c r="E594" s="23">
        <f>E599+E603</f>
        <v>0</v>
      </c>
      <c r="F594" s="23">
        <f>F599+F603</f>
        <v>0</v>
      </c>
      <c r="G594" s="23">
        <f>G599+G603</f>
        <v>0</v>
      </c>
      <c r="H594" s="22" t="e">
        <f>G594/C594*100</f>
        <v>#DIV/0!</v>
      </c>
      <c r="I594" s="332"/>
    </row>
    <row r="595" spans="1:9" s="15" customFormat="1" ht="15.75" hidden="1" customHeight="1">
      <c r="A595" s="282"/>
      <c r="B595" s="77" t="s">
        <v>1</v>
      </c>
      <c r="C595" s="81">
        <f>C600+C604</f>
        <v>0</v>
      </c>
      <c r="D595" s="81">
        <f>D600+D604</f>
        <v>0</v>
      </c>
      <c r="E595" s="81">
        <f>E600+E604</f>
        <v>0</v>
      </c>
      <c r="F595" s="81">
        <f>F600+F604</f>
        <v>0</v>
      </c>
      <c r="G595" s="81">
        <f>G600+G604</f>
        <v>0</v>
      </c>
      <c r="H595" s="44"/>
      <c r="I595" s="332"/>
    </row>
    <row r="596" spans="1:9" s="15" customFormat="1" ht="15.75" hidden="1" customHeight="1">
      <c r="A596" s="282"/>
      <c r="B596" s="99" t="s">
        <v>5</v>
      </c>
      <c r="C596" s="81"/>
      <c r="D596" s="81"/>
      <c r="E596" s="81"/>
      <c r="F596" s="81"/>
      <c r="G596" s="81"/>
      <c r="H596" s="44"/>
      <c r="I596" s="332"/>
    </row>
    <row r="597" spans="1:9" s="15" customFormat="1" ht="15.75" hidden="1" customHeight="1">
      <c r="A597" s="282"/>
      <c r="B597" s="100" t="s">
        <v>4</v>
      </c>
      <c r="C597" s="132">
        <f>C598+C599+C600</f>
        <v>0</v>
      </c>
      <c r="D597" s="132">
        <f>D598+D599+D600</f>
        <v>0</v>
      </c>
      <c r="E597" s="132">
        <f>E598+E599+E600</f>
        <v>0</v>
      </c>
      <c r="F597" s="132">
        <f>F598+F599+F600</f>
        <v>0</v>
      </c>
      <c r="G597" s="132">
        <f>G598+G599+G600</f>
        <v>0</v>
      </c>
      <c r="H597" s="47">
        <v>0</v>
      </c>
      <c r="I597" s="332"/>
    </row>
    <row r="598" spans="1:9" s="15" customFormat="1" ht="15.75" hidden="1" customHeight="1">
      <c r="A598" s="282"/>
      <c r="B598" s="77" t="s">
        <v>3</v>
      </c>
      <c r="C598" s="45"/>
      <c r="D598" s="45"/>
      <c r="E598" s="45"/>
      <c r="F598" s="45"/>
      <c r="G598" s="45"/>
      <c r="H598" s="44">
        <v>0</v>
      </c>
      <c r="I598" s="332"/>
    </row>
    <row r="599" spans="1:9" s="15" customFormat="1" ht="15.75" hidden="1" customHeight="1">
      <c r="A599" s="282"/>
      <c r="B599" s="77" t="s">
        <v>2</v>
      </c>
      <c r="C599" s="45"/>
      <c r="D599" s="45"/>
      <c r="E599" s="45"/>
      <c r="F599" s="45"/>
      <c r="G599" s="45"/>
      <c r="H599" s="44">
        <v>0</v>
      </c>
      <c r="I599" s="332"/>
    </row>
    <row r="600" spans="1:9" s="15" customFormat="1" ht="15.75" hidden="1" customHeight="1">
      <c r="A600" s="282"/>
      <c r="B600" s="77" t="s">
        <v>1</v>
      </c>
      <c r="C600" s="81"/>
      <c r="D600" s="81"/>
      <c r="E600" s="81"/>
      <c r="F600" s="81"/>
      <c r="G600" s="81"/>
      <c r="H600" s="44"/>
      <c r="I600" s="332"/>
    </row>
    <row r="601" spans="1:9" s="15" customFormat="1" ht="15.75" hidden="1" customHeight="1">
      <c r="A601" s="282"/>
      <c r="B601" s="99" t="s">
        <v>47</v>
      </c>
      <c r="C601" s="38">
        <f>C602+C603+C604</f>
        <v>0</v>
      </c>
      <c r="D601" s="38">
        <f>D602+D603+D604</f>
        <v>0</v>
      </c>
      <c r="E601" s="38">
        <f>E602+E603+E604</f>
        <v>0</v>
      </c>
      <c r="F601" s="38">
        <f>F602+F603+F604</f>
        <v>0</v>
      </c>
      <c r="G601" s="38">
        <f>G602+G603+G604</f>
        <v>0</v>
      </c>
      <c r="H601" s="38" t="e">
        <f>G601/C601*100</f>
        <v>#DIV/0!</v>
      </c>
      <c r="I601" s="332"/>
    </row>
    <row r="602" spans="1:9" s="15" customFormat="1" ht="15.75" hidden="1" customHeight="1">
      <c r="A602" s="282"/>
      <c r="B602" s="77" t="s">
        <v>3</v>
      </c>
      <c r="C602" s="23">
        <v>0</v>
      </c>
      <c r="D602" s="23">
        <v>0</v>
      </c>
      <c r="E602" s="23">
        <v>0</v>
      </c>
      <c r="F602" s="23">
        <v>0</v>
      </c>
      <c r="G602" s="23">
        <v>0</v>
      </c>
      <c r="H602" s="22" t="e">
        <f>G602/C602*100</f>
        <v>#DIV/0!</v>
      </c>
      <c r="I602" s="332"/>
    </row>
    <row r="603" spans="1:9" s="15" customFormat="1" ht="15.75" hidden="1" customHeight="1">
      <c r="A603" s="282"/>
      <c r="B603" s="77" t="s">
        <v>2</v>
      </c>
      <c r="C603" s="23">
        <v>0</v>
      </c>
      <c r="D603" s="23">
        <v>0</v>
      </c>
      <c r="E603" s="23">
        <v>0</v>
      </c>
      <c r="F603" s="23">
        <v>0</v>
      </c>
      <c r="G603" s="23">
        <v>0</v>
      </c>
      <c r="H603" s="22" t="e">
        <f>G603/C603*100</f>
        <v>#DIV/0!</v>
      </c>
      <c r="I603" s="332"/>
    </row>
    <row r="604" spans="1:9" s="15" customFormat="1" ht="101.25" hidden="1" customHeight="1">
      <c r="A604" s="282"/>
      <c r="B604" s="77" t="s">
        <v>1</v>
      </c>
      <c r="C604" s="81"/>
      <c r="D604" s="81"/>
      <c r="E604" s="81"/>
      <c r="F604" s="81"/>
      <c r="G604" s="81"/>
      <c r="H604" s="44"/>
      <c r="I604" s="339"/>
    </row>
    <row r="605" spans="1:9" s="15" customFormat="1" ht="31.5">
      <c r="A605" s="338" t="s">
        <v>180</v>
      </c>
      <c r="B605" s="337" t="s">
        <v>179</v>
      </c>
      <c r="C605" s="93">
        <f>C607</f>
        <v>2428.1</v>
      </c>
      <c r="D605" s="93">
        <f>D607</f>
        <v>2428.1</v>
      </c>
      <c r="E605" s="93">
        <f>E607</f>
        <v>0</v>
      </c>
      <c r="F605" s="93">
        <f>F607</f>
        <v>31666.799999999999</v>
      </c>
      <c r="G605" s="93">
        <f>G607</f>
        <v>0</v>
      </c>
      <c r="H605" s="93">
        <f>G605/C605*100</f>
        <v>0</v>
      </c>
      <c r="I605" s="336"/>
    </row>
    <row r="606" spans="1:9" s="15" customFormat="1" ht="47.45" customHeight="1">
      <c r="A606" s="303"/>
      <c r="B606" s="335" t="s">
        <v>178</v>
      </c>
      <c r="C606" s="23"/>
      <c r="D606" s="23"/>
      <c r="E606" s="23"/>
      <c r="F606" s="23"/>
      <c r="G606" s="23"/>
      <c r="H606" s="38"/>
      <c r="I606" s="334"/>
    </row>
    <row r="607" spans="1:9" s="15" customFormat="1" ht="15.6" customHeight="1">
      <c r="A607" s="303"/>
      <c r="B607" s="251" t="s">
        <v>6</v>
      </c>
      <c r="C607" s="38">
        <f>C608+C609+C610</f>
        <v>2428.1</v>
      </c>
      <c r="D607" s="38">
        <f>D608+D609+D610</f>
        <v>2428.1</v>
      </c>
      <c r="E607" s="38">
        <f>E608+E609+E610</f>
        <v>0</v>
      </c>
      <c r="F607" s="38">
        <f>F608+F609+F610</f>
        <v>31666.799999999999</v>
      </c>
      <c r="G607" s="38">
        <f>G608+G609+G610</f>
        <v>0</v>
      </c>
      <c r="H607" s="38" t="s">
        <v>0</v>
      </c>
      <c r="I607" s="333" t="s">
        <v>177</v>
      </c>
    </row>
    <row r="608" spans="1:9" s="15" customFormat="1" ht="17.25" customHeight="1">
      <c r="A608" s="303"/>
      <c r="B608" s="36" t="s">
        <v>3</v>
      </c>
      <c r="C608" s="23">
        <f>C613+C617</f>
        <v>2428.1</v>
      </c>
      <c r="D608" s="23">
        <f>D613+D617</f>
        <v>2428.1</v>
      </c>
      <c r="E608" s="23">
        <f>E613+E617</f>
        <v>0</v>
      </c>
      <c r="F608" s="23">
        <f>F613+F617</f>
        <v>31666.799999999999</v>
      </c>
      <c r="G608" s="23">
        <f>G613+G617</f>
        <v>0</v>
      </c>
      <c r="H608" s="22" t="s">
        <v>0</v>
      </c>
      <c r="I608" s="332"/>
    </row>
    <row r="609" spans="1:9" s="15" customFormat="1" ht="28.5" customHeight="1">
      <c r="A609" s="303"/>
      <c r="B609" s="36" t="s">
        <v>2</v>
      </c>
      <c r="C609" s="23">
        <f>C614+C618</f>
        <v>0</v>
      </c>
      <c r="D609" s="23">
        <f>D614+D618</f>
        <v>0</v>
      </c>
      <c r="E609" s="23">
        <f>E614+E618</f>
        <v>0</v>
      </c>
      <c r="F609" s="23">
        <f>F614+F618</f>
        <v>0</v>
      </c>
      <c r="G609" s="23">
        <f>G614+G618</f>
        <v>0</v>
      </c>
      <c r="H609" s="22" t="s">
        <v>0</v>
      </c>
      <c r="I609" s="332"/>
    </row>
    <row r="610" spans="1:9" s="15" customFormat="1" ht="17.25" customHeight="1">
      <c r="A610" s="303"/>
      <c r="B610" s="36" t="s">
        <v>1</v>
      </c>
      <c r="C610" s="23">
        <f>C615+C619</f>
        <v>0</v>
      </c>
      <c r="D610" s="23">
        <f>D615+D619</f>
        <v>0</v>
      </c>
      <c r="E610" s="23">
        <f>E615+E619</f>
        <v>0</v>
      </c>
      <c r="F610" s="23">
        <f>F615+F619</f>
        <v>0</v>
      </c>
      <c r="G610" s="23">
        <f>G615+G619</f>
        <v>0</v>
      </c>
      <c r="H610" s="22" t="s">
        <v>0</v>
      </c>
      <c r="I610" s="331"/>
    </row>
    <row r="611" spans="1:9" s="15" customFormat="1" ht="17.25" customHeight="1">
      <c r="A611" s="303"/>
      <c r="B611" s="251" t="s">
        <v>5</v>
      </c>
      <c r="C611" s="23"/>
      <c r="D611" s="23"/>
      <c r="E611" s="23"/>
      <c r="F611" s="23"/>
      <c r="G611" s="23"/>
      <c r="H611" s="38"/>
      <c r="I611" s="331"/>
    </row>
    <row r="612" spans="1:9" s="15" customFormat="1" ht="17.25" customHeight="1">
      <c r="A612" s="303"/>
      <c r="B612" s="253" t="s">
        <v>4</v>
      </c>
      <c r="C612" s="38">
        <f>C613+C614+C615</f>
        <v>2428.1</v>
      </c>
      <c r="D612" s="38">
        <f>D613+D614+D615</f>
        <v>2428.1</v>
      </c>
      <c r="E612" s="38">
        <f>E613+E614+E615</f>
        <v>0</v>
      </c>
      <c r="F612" s="38">
        <f>F613+F614+F615</f>
        <v>31666.799999999999</v>
      </c>
      <c r="G612" s="38">
        <f>G613+G614+G615</f>
        <v>0</v>
      </c>
      <c r="H612" s="38" t="s">
        <v>0</v>
      </c>
      <c r="I612" s="331"/>
    </row>
    <row r="613" spans="1:9" s="15" customFormat="1" ht="17.25" customHeight="1">
      <c r="A613" s="303"/>
      <c r="B613" s="36" t="s">
        <v>3</v>
      </c>
      <c r="C613" s="23">
        <v>2428.1</v>
      </c>
      <c r="D613" s="23">
        <v>2428.1</v>
      </c>
      <c r="E613" s="23">
        <v>0</v>
      </c>
      <c r="F613" s="23">
        <v>31666.799999999999</v>
      </c>
      <c r="G613" s="23">
        <v>0</v>
      </c>
      <c r="H613" s="22" t="s">
        <v>0</v>
      </c>
      <c r="I613" s="331"/>
    </row>
    <row r="614" spans="1:9" s="15" customFormat="1" ht="17.25" customHeight="1">
      <c r="A614" s="303"/>
      <c r="B614" s="36" t="s">
        <v>2</v>
      </c>
      <c r="C614" s="23">
        <v>0</v>
      </c>
      <c r="D614" s="23">
        <v>0</v>
      </c>
      <c r="E614" s="23">
        <v>0</v>
      </c>
      <c r="F614" s="23">
        <v>0</v>
      </c>
      <c r="G614" s="23">
        <v>0</v>
      </c>
      <c r="H614" s="38" t="s">
        <v>0</v>
      </c>
      <c r="I614" s="331"/>
    </row>
    <row r="615" spans="1:9" s="15" customFormat="1" ht="17.25" customHeight="1">
      <c r="A615" s="303"/>
      <c r="B615" s="36" t="s">
        <v>1</v>
      </c>
      <c r="C615" s="23">
        <v>0</v>
      </c>
      <c r="D615" s="23">
        <v>0</v>
      </c>
      <c r="E615" s="23">
        <v>0</v>
      </c>
      <c r="F615" s="23">
        <v>0</v>
      </c>
      <c r="G615" s="23">
        <v>0</v>
      </c>
      <c r="H615" s="38" t="s">
        <v>0</v>
      </c>
      <c r="I615" s="330"/>
    </row>
    <row r="616" spans="1:9" s="15" customFormat="1" ht="17.25" customHeight="1">
      <c r="A616" s="303"/>
      <c r="B616" s="251" t="s">
        <v>170</v>
      </c>
      <c r="C616" s="38">
        <f>C617+C618+C619</f>
        <v>0</v>
      </c>
      <c r="D616" s="38">
        <f>D617+D618+D619</f>
        <v>0</v>
      </c>
      <c r="E616" s="38">
        <f>E617+E618+E619</f>
        <v>0</v>
      </c>
      <c r="F616" s="38">
        <f>F617+F618+F619</f>
        <v>0</v>
      </c>
      <c r="G616" s="38">
        <f>G617+G618+G619</f>
        <v>0</v>
      </c>
      <c r="H616" s="38" t="s">
        <v>0</v>
      </c>
      <c r="I616" s="324"/>
    </row>
    <row r="617" spans="1:9" s="15" customFormat="1" ht="17.25" customHeight="1">
      <c r="A617" s="303"/>
      <c r="B617" s="36" t="s">
        <v>3</v>
      </c>
      <c r="C617" s="23">
        <v>0</v>
      </c>
      <c r="D617" s="23">
        <v>0</v>
      </c>
      <c r="E617" s="23">
        <v>0</v>
      </c>
      <c r="F617" s="23">
        <v>0</v>
      </c>
      <c r="G617" s="23">
        <v>0</v>
      </c>
      <c r="H617" s="38" t="s">
        <v>0</v>
      </c>
      <c r="I617" s="324"/>
    </row>
    <row r="618" spans="1:9" s="15" customFormat="1" ht="17.25" customHeight="1">
      <c r="A618" s="303"/>
      <c r="B618" s="36" t="s">
        <v>2</v>
      </c>
      <c r="C618" s="23">
        <v>0</v>
      </c>
      <c r="D618" s="23">
        <v>0</v>
      </c>
      <c r="E618" s="23">
        <v>0</v>
      </c>
      <c r="F618" s="23">
        <v>0</v>
      </c>
      <c r="G618" s="23">
        <v>0</v>
      </c>
      <c r="H618" s="38" t="s">
        <v>0</v>
      </c>
      <c r="I618" s="324"/>
    </row>
    <row r="619" spans="1:9" s="15" customFormat="1" ht="17.25" customHeight="1">
      <c r="A619" s="303"/>
      <c r="B619" s="36" t="s">
        <v>1</v>
      </c>
      <c r="C619" s="23">
        <v>0</v>
      </c>
      <c r="D619" s="23">
        <v>0</v>
      </c>
      <c r="E619" s="23">
        <v>0</v>
      </c>
      <c r="F619" s="23">
        <v>0</v>
      </c>
      <c r="G619" s="23">
        <v>0</v>
      </c>
      <c r="H619" s="38" t="s">
        <v>0</v>
      </c>
      <c r="I619" s="324"/>
    </row>
    <row r="620" spans="1:9" s="15" customFormat="1" ht="28.5" hidden="1" customHeight="1">
      <c r="A620" s="329" t="s">
        <v>176</v>
      </c>
      <c r="B620" s="328" t="s">
        <v>175</v>
      </c>
      <c r="C620" s="327">
        <f>C625</f>
        <v>0</v>
      </c>
      <c r="D620" s="327">
        <f>D625</f>
        <v>0</v>
      </c>
      <c r="E620" s="327">
        <f>E625</f>
        <v>0</v>
      </c>
      <c r="F620" s="327">
        <f>F625</f>
        <v>0</v>
      </c>
      <c r="G620" s="327">
        <f>G625</f>
        <v>0</v>
      </c>
      <c r="H620" s="327" t="e">
        <f>G620/C620*100</f>
        <v>#DIV/0!</v>
      </c>
      <c r="I620" s="326"/>
    </row>
    <row r="621" spans="1:9" s="15" customFormat="1" ht="21.75" hidden="1" customHeight="1">
      <c r="A621" s="282"/>
      <c r="B621" s="325" t="s">
        <v>3</v>
      </c>
      <c r="C621" s="45">
        <f>C628</f>
        <v>0</v>
      </c>
      <c r="D621" s="45">
        <f>D628</f>
        <v>0</v>
      </c>
      <c r="E621" s="45">
        <f>E628</f>
        <v>0</v>
      </c>
      <c r="F621" s="45">
        <f>F628</f>
        <v>0</v>
      </c>
      <c r="G621" s="45">
        <f>G628</f>
        <v>0</v>
      </c>
      <c r="H621" s="44" t="e">
        <f>G621/C621*100</f>
        <v>#DIV/0!</v>
      </c>
      <c r="I621" s="324"/>
    </row>
    <row r="622" spans="1:9" s="15" customFormat="1" ht="23.25" hidden="1" customHeight="1">
      <c r="A622" s="282"/>
      <c r="B622" s="325" t="s">
        <v>2</v>
      </c>
      <c r="C622" s="45">
        <f>C629</f>
        <v>0</v>
      </c>
      <c r="D622" s="45">
        <f>D629</f>
        <v>0</v>
      </c>
      <c r="E622" s="45">
        <f>E629</f>
        <v>0</v>
      </c>
      <c r="F622" s="45">
        <f>F629</f>
        <v>0</v>
      </c>
      <c r="G622" s="45">
        <f>G629</f>
        <v>0</v>
      </c>
      <c r="H622" s="44">
        <v>0</v>
      </c>
      <c r="I622" s="324"/>
    </row>
    <row r="623" spans="1:9" s="15" customFormat="1" ht="26.25" hidden="1" customHeight="1">
      <c r="A623" s="282"/>
      <c r="B623" s="325" t="s">
        <v>1</v>
      </c>
      <c r="C623" s="45">
        <f>C630</f>
        <v>0</v>
      </c>
      <c r="D623" s="45">
        <f>D630</f>
        <v>0</v>
      </c>
      <c r="E623" s="45">
        <f>E630</f>
        <v>0</v>
      </c>
      <c r="F623" s="45">
        <f>F630</f>
        <v>0</v>
      </c>
      <c r="G623" s="45">
        <f>G630</f>
        <v>0</v>
      </c>
      <c r="H623" s="44">
        <v>0</v>
      </c>
      <c r="I623" s="324"/>
    </row>
    <row r="624" spans="1:9" s="15" customFormat="1" ht="26.25" hidden="1" customHeight="1">
      <c r="A624" s="323" t="s">
        <v>159</v>
      </c>
      <c r="B624" s="322" t="s">
        <v>175</v>
      </c>
      <c r="C624" s="321">
        <f>C627</f>
        <v>0</v>
      </c>
      <c r="D624" s="321">
        <f>D627</f>
        <v>0</v>
      </c>
      <c r="E624" s="321">
        <f>E627</f>
        <v>0</v>
      </c>
      <c r="F624" s="321">
        <f>F627</f>
        <v>0</v>
      </c>
      <c r="G624" s="321">
        <f>G627</f>
        <v>0</v>
      </c>
      <c r="H624" s="321">
        <v>0</v>
      </c>
      <c r="I624" s="320" t="s">
        <v>174</v>
      </c>
    </row>
    <row r="625" spans="1:9" s="15" customFormat="1" ht="42.75" hidden="1" customHeight="1">
      <c r="A625" s="319" t="s">
        <v>157</v>
      </c>
      <c r="B625" s="318" t="s">
        <v>173</v>
      </c>
      <c r="C625" s="317">
        <f>C627</f>
        <v>0</v>
      </c>
      <c r="D625" s="317">
        <f>D627</f>
        <v>0</v>
      </c>
      <c r="E625" s="317">
        <f>E627</f>
        <v>0</v>
      </c>
      <c r="F625" s="317">
        <f>F627</f>
        <v>0</v>
      </c>
      <c r="G625" s="317">
        <f>G627</f>
        <v>0</v>
      </c>
      <c r="H625" s="317">
        <v>0</v>
      </c>
      <c r="I625" s="316"/>
    </row>
    <row r="626" spans="1:9" s="15" customFormat="1" ht="38.25" hidden="1" customHeight="1">
      <c r="A626" s="308"/>
      <c r="B626" s="315" t="s">
        <v>172</v>
      </c>
      <c r="C626" s="235"/>
      <c r="D626" s="235"/>
      <c r="E626" s="235"/>
      <c r="F626" s="235"/>
      <c r="G626" s="235"/>
      <c r="H626" s="306"/>
      <c r="I626" s="314"/>
    </row>
    <row r="627" spans="1:9" s="15" customFormat="1" ht="17.25" hidden="1" customHeight="1">
      <c r="A627" s="308"/>
      <c r="B627" s="312" t="s">
        <v>6</v>
      </c>
      <c r="C627" s="306">
        <f>C628+C629+C630</f>
        <v>0</v>
      </c>
      <c r="D627" s="306">
        <f>D628+D629+D630</f>
        <v>0</v>
      </c>
      <c r="E627" s="306">
        <f>E628+E629+E630</f>
        <v>0</v>
      </c>
      <c r="F627" s="306">
        <f>F628+F629+F630</f>
        <v>0</v>
      </c>
      <c r="G627" s="306">
        <f>G628+G629+G630</f>
        <v>0</v>
      </c>
      <c r="H627" s="306">
        <v>0</v>
      </c>
      <c r="I627" s="313" t="s">
        <v>171</v>
      </c>
    </row>
    <row r="628" spans="1:9" s="15" customFormat="1" ht="17.25" hidden="1" customHeight="1">
      <c r="A628" s="308"/>
      <c r="B628" s="226" t="s">
        <v>3</v>
      </c>
      <c r="C628" s="235">
        <f>C633+C637</f>
        <v>0</v>
      </c>
      <c r="D628" s="235">
        <f>D633+D637</f>
        <v>0</v>
      </c>
      <c r="E628" s="235">
        <f>E633+E637</f>
        <v>0</v>
      </c>
      <c r="F628" s="235">
        <f>F633+F637</f>
        <v>0</v>
      </c>
      <c r="G628" s="235">
        <f>G633+G637</f>
        <v>0</v>
      </c>
      <c r="H628" s="310">
        <v>0</v>
      </c>
      <c r="I628" s="309"/>
    </row>
    <row r="629" spans="1:9" s="15" customFormat="1" ht="17.25" hidden="1" customHeight="1">
      <c r="A629" s="308"/>
      <c r="B629" s="307" t="s">
        <v>2</v>
      </c>
      <c r="C629" s="235">
        <f>C634+C638</f>
        <v>0</v>
      </c>
      <c r="D629" s="235">
        <f>D634+D638</f>
        <v>0</v>
      </c>
      <c r="E629" s="235">
        <f>E634+E638</f>
        <v>0</v>
      </c>
      <c r="F629" s="235">
        <f>F634+F638</f>
        <v>0</v>
      </c>
      <c r="G629" s="235">
        <f>G634+G638</f>
        <v>0</v>
      </c>
      <c r="H629" s="310">
        <v>0</v>
      </c>
      <c r="I629" s="309"/>
    </row>
    <row r="630" spans="1:9" s="15" customFormat="1" ht="17.25" hidden="1" customHeight="1">
      <c r="A630" s="308"/>
      <c r="B630" s="307" t="s">
        <v>1</v>
      </c>
      <c r="C630" s="235">
        <f>C635+C639</f>
        <v>0</v>
      </c>
      <c r="D630" s="235">
        <f>D635+D639</f>
        <v>0</v>
      </c>
      <c r="E630" s="235">
        <f>E635+E639</f>
        <v>0</v>
      </c>
      <c r="F630" s="235">
        <f>F635+F639</f>
        <v>0</v>
      </c>
      <c r="G630" s="235">
        <f>G635+G639</f>
        <v>0</v>
      </c>
      <c r="H630" s="310">
        <v>0</v>
      </c>
      <c r="I630" s="309"/>
    </row>
    <row r="631" spans="1:9" s="15" customFormat="1" ht="17.25" hidden="1" customHeight="1">
      <c r="A631" s="308"/>
      <c r="B631" s="312" t="s">
        <v>5</v>
      </c>
      <c r="C631" s="235"/>
      <c r="D631" s="235"/>
      <c r="E631" s="235"/>
      <c r="F631" s="235"/>
      <c r="G631" s="235"/>
      <c r="H631" s="306"/>
      <c r="I631" s="309"/>
    </row>
    <row r="632" spans="1:9" s="15" customFormat="1" ht="17.25" hidden="1" customHeight="1">
      <c r="A632" s="308"/>
      <c r="B632" s="311" t="s">
        <v>4</v>
      </c>
      <c r="C632" s="306">
        <f>C633+C634+C635</f>
        <v>0</v>
      </c>
      <c r="D632" s="306">
        <f>D633+D634+D635</f>
        <v>0</v>
      </c>
      <c r="E632" s="306">
        <f>E633+E634+E635</f>
        <v>0</v>
      </c>
      <c r="F632" s="306">
        <f>F633+F634+F635</f>
        <v>0</v>
      </c>
      <c r="G632" s="306">
        <f>G633+G634+G635</f>
        <v>0</v>
      </c>
      <c r="H632" s="306">
        <v>0</v>
      </c>
      <c r="I632" s="309"/>
    </row>
    <row r="633" spans="1:9" s="15" customFormat="1" ht="17.25" hidden="1" customHeight="1">
      <c r="A633" s="308"/>
      <c r="B633" s="226" t="s">
        <v>3</v>
      </c>
      <c r="C633" s="235">
        <v>0</v>
      </c>
      <c r="D633" s="235">
        <v>0</v>
      </c>
      <c r="E633" s="235">
        <v>0</v>
      </c>
      <c r="F633" s="235">
        <v>0</v>
      </c>
      <c r="G633" s="235">
        <v>0</v>
      </c>
      <c r="H633" s="310">
        <v>0</v>
      </c>
      <c r="I633" s="309"/>
    </row>
    <row r="634" spans="1:9" s="15" customFormat="1" ht="17.25" hidden="1" customHeight="1">
      <c r="A634" s="308"/>
      <c r="B634" s="307" t="s">
        <v>2</v>
      </c>
      <c r="C634" s="235"/>
      <c r="D634" s="235"/>
      <c r="E634" s="235"/>
      <c r="F634" s="235"/>
      <c r="G634" s="235"/>
      <c r="H634" s="306"/>
      <c r="I634" s="305"/>
    </row>
    <row r="635" spans="1:9" s="15" customFormat="1" ht="17.25" hidden="1" customHeight="1">
      <c r="A635" s="303"/>
      <c r="B635" s="36" t="s">
        <v>1</v>
      </c>
      <c r="C635" s="18"/>
      <c r="D635" s="18"/>
      <c r="E635" s="18"/>
      <c r="F635" s="18"/>
      <c r="G635" s="18"/>
      <c r="H635" s="46"/>
      <c r="I635" s="304"/>
    </row>
    <row r="636" spans="1:9" s="15" customFormat="1" ht="17.25" hidden="1" customHeight="1">
      <c r="A636" s="303"/>
      <c r="B636" s="251" t="s">
        <v>170</v>
      </c>
      <c r="C636" s="46">
        <f>C637+C638+C639</f>
        <v>0</v>
      </c>
      <c r="D636" s="46">
        <f>D637+D638+D639</f>
        <v>0</v>
      </c>
      <c r="E636" s="46">
        <f>E637+E638+E639</f>
        <v>0</v>
      </c>
      <c r="F636" s="46">
        <f>F637+F638+F639</f>
        <v>0</v>
      </c>
      <c r="G636" s="46">
        <f>G637+G638+G639</f>
        <v>0</v>
      </c>
      <c r="H636" s="46">
        <v>0</v>
      </c>
      <c r="I636" s="304"/>
    </row>
    <row r="637" spans="1:9" s="15" customFormat="1" ht="17.25" hidden="1" customHeight="1">
      <c r="A637" s="303"/>
      <c r="B637" s="77" t="s">
        <v>3</v>
      </c>
      <c r="C637" s="18"/>
      <c r="D637" s="18"/>
      <c r="E637" s="18"/>
      <c r="F637" s="18"/>
      <c r="G637" s="18"/>
      <c r="H637" s="17"/>
      <c r="I637" s="304"/>
    </row>
    <row r="638" spans="1:9" s="15" customFormat="1" ht="17.25" hidden="1" customHeight="1">
      <c r="A638" s="303"/>
      <c r="B638" s="36" t="s">
        <v>2</v>
      </c>
      <c r="C638" s="18"/>
      <c r="D638" s="18"/>
      <c r="E638" s="18"/>
      <c r="F638" s="18"/>
      <c r="G638" s="18"/>
      <c r="H638" s="46"/>
      <c r="I638" s="304"/>
    </row>
    <row r="639" spans="1:9" s="15" customFormat="1" ht="17.25" hidden="1" customHeight="1">
      <c r="A639" s="303"/>
      <c r="B639" s="36" t="s">
        <v>1</v>
      </c>
      <c r="C639" s="18"/>
      <c r="D639" s="18"/>
      <c r="E639" s="18"/>
      <c r="F639" s="18"/>
      <c r="G639" s="18"/>
      <c r="H639" s="46"/>
      <c r="I639" s="302"/>
    </row>
    <row r="640" spans="1:9" s="15" customFormat="1" ht="34.5" customHeight="1">
      <c r="A640" s="128" t="s">
        <v>169</v>
      </c>
      <c r="B640" s="127" t="s">
        <v>168</v>
      </c>
      <c r="C640" s="109">
        <f>C644+C658</f>
        <v>282</v>
      </c>
      <c r="D640" s="109">
        <f>D644+D658</f>
        <v>0</v>
      </c>
      <c r="E640" s="109">
        <f>E644+E658</f>
        <v>0</v>
      </c>
      <c r="F640" s="109">
        <f>F644+F658</f>
        <v>0</v>
      </c>
      <c r="G640" s="109">
        <f>G644+G658</f>
        <v>0</v>
      </c>
      <c r="H640" s="109" t="s">
        <v>0</v>
      </c>
      <c r="I640" s="139"/>
    </row>
    <row r="641" spans="1:9" s="15" customFormat="1" ht="15.75">
      <c r="A641" s="173"/>
      <c r="B641" s="296" t="s">
        <v>3</v>
      </c>
      <c r="C641" s="9">
        <f>C646+C660</f>
        <v>282</v>
      </c>
      <c r="D641" s="9">
        <f>D646+D660</f>
        <v>0</v>
      </c>
      <c r="E641" s="9">
        <f>E646+E660</f>
        <v>0</v>
      </c>
      <c r="F641" s="9">
        <f>F646+F660</f>
        <v>0</v>
      </c>
      <c r="G641" s="9">
        <f>G646+G660</f>
        <v>0</v>
      </c>
      <c r="H641" s="252" t="s">
        <v>0</v>
      </c>
      <c r="I641" s="172"/>
    </row>
    <row r="642" spans="1:9" s="15" customFormat="1" ht="15.75">
      <c r="A642" s="173"/>
      <c r="B642" s="77" t="s">
        <v>2</v>
      </c>
      <c r="C642" s="9">
        <f>C647+C661</f>
        <v>0</v>
      </c>
      <c r="D642" s="9">
        <f>D647+D661</f>
        <v>0</v>
      </c>
      <c r="E642" s="9">
        <f>E647+E661</f>
        <v>0</v>
      </c>
      <c r="F642" s="9">
        <f>F647+F661</f>
        <v>0</v>
      </c>
      <c r="G642" s="9">
        <f>G647+G661</f>
        <v>0</v>
      </c>
      <c r="H642" s="252" t="s">
        <v>0</v>
      </c>
      <c r="I642" s="172"/>
    </row>
    <row r="643" spans="1:9" s="15" customFormat="1" ht="15.75">
      <c r="A643" s="173"/>
      <c r="B643" s="77" t="s">
        <v>1</v>
      </c>
      <c r="C643" s="9">
        <f>C648+C662</f>
        <v>0</v>
      </c>
      <c r="D643" s="9">
        <f>D648+D662</f>
        <v>0</v>
      </c>
      <c r="E643" s="9">
        <f>E648+E662</f>
        <v>0</v>
      </c>
      <c r="F643" s="9">
        <f>F648+F662</f>
        <v>0</v>
      </c>
      <c r="G643" s="9">
        <f>G648+G662</f>
        <v>0</v>
      </c>
      <c r="H643" s="252" t="s">
        <v>0</v>
      </c>
      <c r="I643" s="172"/>
    </row>
    <row r="644" spans="1:9" s="15" customFormat="1" ht="15.75">
      <c r="A644" s="198" t="s">
        <v>167</v>
      </c>
      <c r="B644" s="197" t="s">
        <v>166</v>
      </c>
      <c r="C644" s="301">
        <f>C646+C647+C648</f>
        <v>282</v>
      </c>
      <c r="D644" s="301">
        <f>D646+D647+D648</f>
        <v>0</v>
      </c>
      <c r="E644" s="301">
        <f>E646+E647+E648</f>
        <v>0</v>
      </c>
      <c r="F644" s="301">
        <f>F646+F647+F648</f>
        <v>0</v>
      </c>
      <c r="G644" s="301">
        <f>G646+G647+G648</f>
        <v>0</v>
      </c>
      <c r="H644" s="301" t="s">
        <v>0</v>
      </c>
      <c r="I644" s="196"/>
    </row>
    <row r="645" spans="1:9" s="15" customFormat="1" ht="31.5">
      <c r="A645" s="300"/>
      <c r="B645" s="299" t="s">
        <v>111</v>
      </c>
      <c r="C645" s="250"/>
      <c r="D645" s="250"/>
      <c r="E645" s="250"/>
      <c r="F645" s="250"/>
      <c r="G645" s="250"/>
      <c r="H645" s="295"/>
      <c r="I645" s="298"/>
    </row>
    <row r="646" spans="1:9" s="15" customFormat="1" ht="15.75" customHeight="1">
      <c r="A646" s="297" t="s">
        <v>165</v>
      </c>
      <c r="B646" s="296" t="s">
        <v>3</v>
      </c>
      <c r="C646" s="102">
        <f>C651+C655</f>
        <v>282</v>
      </c>
      <c r="D646" s="102">
        <f>D651+D655</f>
        <v>0</v>
      </c>
      <c r="E646" s="102">
        <f>E651+E655</f>
        <v>0</v>
      </c>
      <c r="F646" s="102">
        <f>F651+F655</f>
        <v>0</v>
      </c>
      <c r="G646" s="102">
        <f>G651+G655</f>
        <v>0</v>
      </c>
      <c r="H646" s="252" t="s">
        <v>0</v>
      </c>
      <c r="I646" s="41" t="s">
        <v>164</v>
      </c>
    </row>
    <row r="647" spans="1:9" s="15" customFormat="1" ht="15.75">
      <c r="A647" s="287"/>
      <c r="B647" s="77" t="s">
        <v>2</v>
      </c>
      <c r="C647" s="8">
        <f>C652+C656</f>
        <v>0</v>
      </c>
      <c r="D647" s="8">
        <f>D652+D656</f>
        <v>0</v>
      </c>
      <c r="E647" s="8">
        <f>E652+E656</f>
        <v>0</v>
      </c>
      <c r="F647" s="8">
        <f>F652+F656</f>
        <v>0</v>
      </c>
      <c r="G647" s="8">
        <f>G652+G656</f>
        <v>0</v>
      </c>
      <c r="H647" s="143" t="s">
        <v>0</v>
      </c>
      <c r="I647" s="293"/>
    </row>
    <row r="648" spans="1:9" s="15" customFormat="1" ht="15.75">
      <c r="A648" s="287"/>
      <c r="B648" s="77" t="s">
        <v>1</v>
      </c>
      <c r="C648" s="8">
        <f>C653+C657</f>
        <v>0</v>
      </c>
      <c r="D648" s="8">
        <f>D653+D657</f>
        <v>0</v>
      </c>
      <c r="E648" s="8">
        <f>E653+E657</f>
        <v>0</v>
      </c>
      <c r="F648" s="8">
        <f>F653+F657</f>
        <v>0</v>
      </c>
      <c r="G648" s="8">
        <f>G653+G657</f>
        <v>0</v>
      </c>
      <c r="H648" s="143" t="s">
        <v>0</v>
      </c>
      <c r="I648" s="293"/>
    </row>
    <row r="649" spans="1:9" s="15" customFormat="1" ht="15.75">
      <c r="A649" s="98"/>
      <c r="B649" s="39" t="s">
        <v>5</v>
      </c>
      <c r="C649" s="8"/>
      <c r="D649" s="8"/>
      <c r="E649" s="8"/>
      <c r="F649" s="8"/>
      <c r="G649" s="8"/>
      <c r="H649" s="145"/>
      <c r="I649" s="293"/>
    </row>
    <row r="650" spans="1:9" s="15" customFormat="1" ht="15.75">
      <c r="A650" s="287"/>
      <c r="B650" s="39" t="s">
        <v>4</v>
      </c>
      <c r="C650" s="64">
        <f>C651+C652+C653</f>
        <v>262</v>
      </c>
      <c r="D650" s="64">
        <f>D651+D652+D653</f>
        <v>0</v>
      </c>
      <c r="E650" s="64">
        <f>E651+E652+E653</f>
        <v>0</v>
      </c>
      <c r="F650" s="64">
        <f>F651+F652+F653</f>
        <v>0</v>
      </c>
      <c r="G650" s="64">
        <f>G651+G652+G653</f>
        <v>0</v>
      </c>
      <c r="H650" s="295" t="s">
        <v>0</v>
      </c>
      <c r="I650" s="293"/>
    </row>
    <row r="651" spans="1:9" s="15" customFormat="1" ht="15.75">
      <c r="A651" s="287"/>
      <c r="B651" s="77" t="s">
        <v>3</v>
      </c>
      <c r="C651" s="8">
        <v>262</v>
      </c>
      <c r="D651" s="8">
        <v>0</v>
      </c>
      <c r="E651" s="8">
        <v>0</v>
      </c>
      <c r="F651" s="8">
        <v>0</v>
      </c>
      <c r="G651" s="8">
        <v>0</v>
      </c>
      <c r="H651" s="143" t="s">
        <v>0</v>
      </c>
      <c r="I651" s="293"/>
    </row>
    <row r="652" spans="1:9" s="15" customFormat="1" ht="15.75">
      <c r="A652" s="287"/>
      <c r="B652" s="77" t="s">
        <v>2</v>
      </c>
      <c r="C652" s="8">
        <v>0</v>
      </c>
      <c r="D652" s="8">
        <v>0</v>
      </c>
      <c r="E652" s="8">
        <v>0</v>
      </c>
      <c r="F652" s="8">
        <v>0</v>
      </c>
      <c r="G652" s="8">
        <v>0</v>
      </c>
      <c r="H652" s="143" t="s">
        <v>0</v>
      </c>
      <c r="I652" s="293"/>
    </row>
    <row r="653" spans="1:9" s="15" customFormat="1" ht="15.75">
      <c r="A653" s="287"/>
      <c r="B653" s="77" t="s">
        <v>1</v>
      </c>
      <c r="C653" s="8">
        <v>0</v>
      </c>
      <c r="D653" s="8">
        <v>0</v>
      </c>
      <c r="E653" s="8">
        <v>0</v>
      </c>
      <c r="F653" s="8">
        <v>0</v>
      </c>
      <c r="G653" s="8">
        <v>0</v>
      </c>
      <c r="H653" s="143" t="s">
        <v>0</v>
      </c>
      <c r="I653" s="293"/>
    </row>
    <row r="654" spans="1:9" s="15" customFormat="1" ht="15.75">
      <c r="A654" s="287"/>
      <c r="B654" s="39" t="s">
        <v>34</v>
      </c>
      <c r="C654" s="64">
        <f>C655+C656+C657</f>
        <v>20</v>
      </c>
      <c r="D654" s="64">
        <f>D655+D656+D657</f>
        <v>0</v>
      </c>
      <c r="E654" s="64">
        <f>E655+E656+E657</f>
        <v>0</v>
      </c>
      <c r="F654" s="64">
        <f>F655+F656+F657</f>
        <v>0</v>
      </c>
      <c r="G654" s="64">
        <f>G655+G656+G657</f>
        <v>0</v>
      </c>
      <c r="H654" s="145" t="s">
        <v>0</v>
      </c>
      <c r="I654" s="293"/>
    </row>
    <row r="655" spans="1:9" s="15" customFormat="1" ht="15.75">
      <c r="A655" s="287"/>
      <c r="B655" s="77" t="s">
        <v>3</v>
      </c>
      <c r="C655" s="8">
        <v>20</v>
      </c>
      <c r="D655" s="8">
        <v>0</v>
      </c>
      <c r="E655" s="8">
        <v>0</v>
      </c>
      <c r="F655" s="8">
        <v>0</v>
      </c>
      <c r="G655" s="8">
        <v>0</v>
      </c>
      <c r="H655" s="143" t="s">
        <v>0</v>
      </c>
      <c r="I655" s="293"/>
    </row>
    <row r="656" spans="1:9" s="15" customFormat="1" ht="21" customHeight="1">
      <c r="A656" s="287"/>
      <c r="B656" s="77" t="s">
        <v>2</v>
      </c>
      <c r="C656" s="8">
        <v>0</v>
      </c>
      <c r="D656" s="8">
        <v>0</v>
      </c>
      <c r="E656" s="8">
        <v>0</v>
      </c>
      <c r="F656" s="8">
        <v>0</v>
      </c>
      <c r="G656" s="8">
        <v>0</v>
      </c>
      <c r="H656" s="294" t="s">
        <v>0</v>
      </c>
      <c r="I656" s="293"/>
    </row>
    <row r="657" spans="1:9" s="15" customFormat="1" ht="22.5" customHeight="1">
      <c r="A657" s="287"/>
      <c r="B657" s="77" t="s">
        <v>2</v>
      </c>
      <c r="C657" s="76">
        <v>0</v>
      </c>
      <c r="D657" s="76">
        <v>0</v>
      </c>
      <c r="E657" s="76">
        <v>0</v>
      </c>
      <c r="F657" s="76">
        <v>0</v>
      </c>
      <c r="G657" s="76">
        <v>0</v>
      </c>
      <c r="H657" s="292" t="s">
        <v>0</v>
      </c>
      <c r="I657" s="291"/>
    </row>
    <row r="658" spans="1:9" s="15" customFormat="1" ht="46.5" hidden="1" customHeight="1">
      <c r="A658" s="244" t="s">
        <v>130</v>
      </c>
      <c r="B658" s="290" t="s">
        <v>163</v>
      </c>
      <c r="C658" s="93">
        <f>C660+C661+C662</f>
        <v>0</v>
      </c>
      <c r="D658" s="93">
        <f>D660+D661+D662</f>
        <v>0</v>
      </c>
      <c r="E658" s="93">
        <f>E660+E661+E662</f>
        <v>0</v>
      </c>
      <c r="F658" s="93">
        <f>F660+F661+F662</f>
        <v>0</v>
      </c>
      <c r="G658" s="93">
        <f>G660+G661+G662</f>
        <v>0</v>
      </c>
      <c r="H658" s="93" t="e">
        <f>G658/C658*100</f>
        <v>#DIV/0!</v>
      </c>
      <c r="I658" s="289" t="s">
        <v>162</v>
      </c>
    </row>
    <row r="659" spans="1:9" s="15" customFormat="1" ht="36.75" hidden="1" customHeight="1">
      <c r="A659" s="287"/>
      <c r="B659" s="168" t="s">
        <v>161</v>
      </c>
      <c r="C659" s="23"/>
      <c r="D659" s="23"/>
      <c r="E659" s="23"/>
      <c r="F659" s="23"/>
      <c r="G659" s="23"/>
      <c r="H659" s="150"/>
      <c r="I659" s="288"/>
    </row>
    <row r="660" spans="1:9" s="15" customFormat="1" ht="16.5" hidden="1" customHeight="1">
      <c r="A660" s="287"/>
      <c r="B660" s="77" t="s">
        <v>3</v>
      </c>
      <c r="C660" s="23">
        <f>C665+C669</f>
        <v>0</v>
      </c>
      <c r="D660" s="23">
        <f>D665+D669</f>
        <v>0</v>
      </c>
      <c r="E660" s="23">
        <f>E665+E669</f>
        <v>0</v>
      </c>
      <c r="F660" s="23">
        <f>F665+F669</f>
        <v>0</v>
      </c>
      <c r="G660" s="23">
        <f>G665+G669</f>
        <v>0</v>
      </c>
      <c r="H660" s="22" t="e">
        <f>G660/C660*100</f>
        <v>#DIV/0!</v>
      </c>
      <c r="I660" s="259" t="s">
        <v>160</v>
      </c>
    </row>
    <row r="661" spans="1:9" s="15" customFormat="1" ht="18.75" hidden="1" customHeight="1">
      <c r="A661" s="287"/>
      <c r="B661" s="77" t="s">
        <v>2</v>
      </c>
      <c r="C661" s="23">
        <f>C666+C670</f>
        <v>0</v>
      </c>
      <c r="D661" s="23">
        <f>D666+D670</f>
        <v>0</v>
      </c>
      <c r="E661" s="23">
        <f>E666+E670</f>
        <v>0</v>
      </c>
      <c r="F661" s="23">
        <f>F666+F670</f>
        <v>0</v>
      </c>
      <c r="G661" s="23">
        <f>G666+G670</f>
        <v>0</v>
      </c>
      <c r="H661" s="22" t="e">
        <f>G661/C661*100</f>
        <v>#DIV/0!</v>
      </c>
      <c r="I661" s="222"/>
    </row>
    <row r="662" spans="1:9" s="15" customFormat="1" ht="15.75" hidden="1" customHeight="1">
      <c r="A662" s="287"/>
      <c r="B662" s="77" t="s">
        <v>1</v>
      </c>
      <c r="C662" s="45">
        <f>C667+C671</f>
        <v>0</v>
      </c>
      <c r="D662" s="45">
        <f>D667+D671</f>
        <v>0</v>
      </c>
      <c r="E662" s="45">
        <f>E667+E671</f>
        <v>0</v>
      </c>
      <c r="F662" s="45">
        <f>F667+F671</f>
        <v>0</v>
      </c>
      <c r="G662" s="45">
        <f>G667+G671</f>
        <v>0</v>
      </c>
      <c r="H662" s="44"/>
      <c r="I662" s="222"/>
    </row>
    <row r="663" spans="1:9" s="15" customFormat="1" ht="16.5" hidden="1" customHeight="1">
      <c r="A663" s="287"/>
      <c r="B663" s="99" t="s">
        <v>5</v>
      </c>
      <c r="C663" s="45"/>
      <c r="D663" s="45"/>
      <c r="E663" s="45"/>
      <c r="F663" s="45"/>
      <c r="G663" s="45"/>
      <c r="H663" s="186"/>
      <c r="I663" s="222"/>
    </row>
    <row r="664" spans="1:9" s="15" customFormat="1" ht="20.25" hidden="1" customHeight="1">
      <c r="A664" s="287"/>
      <c r="B664" s="100" t="s">
        <v>4</v>
      </c>
      <c r="C664" s="47">
        <f>C665+C666+C667</f>
        <v>0</v>
      </c>
      <c r="D664" s="47">
        <f>D665+D666+D667</f>
        <v>0</v>
      </c>
      <c r="E664" s="47">
        <f>E665+E666+E667</f>
        <v>0</v>
      </c>
      <c r="F664" s="47">
        <f>F665+F666+F667</f>
        <v>0</v>
      </c>
      <c r="G664" s="47">
        <f>G665+G666+G667</f>
        <v>0</v>
      </c>
      <c r="H664" s="47">
        <v>0</v>
      </c>
      <c r="I664" s="222"/>
    </row>
    <row r="665" spans="1:9" s="15" customFormat="1" ht="18.75" hidden="1" customHeight="1">
      <c r="A665" s="287"/>
      <c r="B665" s="77" t="s">
        <v>3</v>
      </c>
      <c r="C665" s="81">
        <v>0</v>
      </c>
      <c r="D665" s="81">
        <v>0</v>
      </c>
      <c r="E665" s="81">
        <v>0</v>
      </c>
      <c r="F665" s="81">
        <v>0</v>
      </c>
      <c r="G665" s="81">
        <v>0</v>
      </c>
      <c r="H665" s="44">
        <v>0</v>
      </c>
      <c r="I665" s="222"/>
    </row>
    <row r="666" spans="1:9" s="15" customFormat="1" ht="19.5" hidden="1" customHeight="1">
      <c r="A666" s="287"/>
      <c r="B666" s="77" t="s">
        <v>2</v>
      </c>
      <c r="C666" s="81">
        <v>0</v>
      </c>
      <c r="D666" s="81">
        <v>0</v>
      </c>
      <c r="E666" s="81">
        <v>0</v>
      </c>
      <c r="F666" s="81">
        <v>0</v>
      </c>
      <c r="G666" s="81">
        <v>0</v>
      </c>
      <c r="H666" s="44">
        <v>0</v>
      </c>
      <c r="I666" s="222"/>
    </row>
    <row r="667" spans="1:9" s="15" customFormat="1" ht="17.25" hidden="1" customHeight="1">
      <c r="A667" s="287"/>
      <c r="B667" s="77" t="s">
        <v>1</v>
      </c>
      <c r="C667" s="81">
        <v>0</v>
      </c>
      <c r="D667" s="81">
        <v>0</v>
      </c>
      <c r="E667" s="81">
        <v>0</v>
      </c>
      <c r="F667" s="81">
        <v>0</v>
      </c>
      <c r="G667" s="81">
        <v>0</v>
      </c>
      <c r="H667" s="44">
        <v>0</v>
      </c>
      <c r="I667" s="222"/>
    </row>
    <row r="668" spans="1:9" s="15" customFormat="1" ht="21" hidden="1" customHeight="1">
      <c r="A668" s="287"/>
      <c r="B668" s="99" t="s">
        <v>34</v>
      </c>
      <c r="C668" s="38">
        <f>C669+C670+C671</f>
        <v>0</v>
      </c>
      <c r="D668" s="38">
        <f>D669+D670+D671</f>
        <v>0</v>
      </c>
      <c r="E668" s="38">
        <f>E669+E670+E671</f>
        <v>0</v>
      </c>
      <c r="F668" s="38">
        <f>F669+F670+F671</f>
        <v>0</v>
      </c>
      <c r="G668" s="38">
        <f>G669+G670+G671</f>
        <v>0</v>
      </c>
      <c r="H668" s="38" t="e">
        <f>G668/C668*100</f>
        <v>#DIV/0!</v>
      </c>
      <c r="I668" s="222"/>
    </row>
    <row r="669" spans="1:9" s="15" customFormat="1" ht="17.25" hidden="1" customHeight="1">
      <c r="A669" s="287"/>
      <c r="B669" s="77" t="s">
        <v>3</v>
      </c>
      <c r="C669" s="23">
        <v>0</v>
      </c>
      <c r="D669" s="23">
        <v>0</v>
      </c>
      <c r="E669" s="23">
        <v>0</v>
      </c>
      <c r="F669" s="23">
        <v>0</v>
      </c>
      <c r="G669" s="23">
        <v>0</v>
      </c>
      <c r="H669" s="22" t="e">
        <f>G669/C669*100</f>
        <v>#DIV/0!</v>
      </c>
      <c r="I669" s="222"/>
    </row>
    <row r="670" spans="1:9" s="15" customFormat="1" ht="18.75" hidden="1" customHeight="1">
      <c r="A670" s="287"/>
      <c r="B670" s="77" t="s">
        <v>2</v>
      </c>
      <c r="C670" s="23">
        <v>0</v>
      </c>
      <c r="D670" s="23">
        <v>0</v>
      </c>
      <c r="E670" s="23">
        <v>0</v>
      </c>
      <c r="F670" s="23">
        <v>0</v>
      </c>
      <c r="G670" s="23">
        <v>0</v>
      </c>
      <c r="H670" s="22" t="e">
        <f>G670/C670*100</f>
        <v>#DIV/0!</v>
      </c>
      <c r="I670" s="222"/>
    </row>
    <row r="671" spans="1:9" s="15" customFormat="1" ht="76.5" hidden="1" customHeight="1">
      <c r="A671" s="287"/>
      <c r="B671" s="77" t="s">
        <v>1</v>
      </c>
      <c r="C671" s="286">
        <v>0</v>
      </c>
      <c r="D671" s="286">
        <v>0</v>
      </c>
      <c r="E671" s="286">
        <v>0</v>
      </c>
      <c r="F671" s="286">
        <v>0</v>
      </c>
      <c r="G671" s="286">
        <v>0</v>
      </c>
      <c r="H671" s="285">
        <v>0</v>
      </c>
      <c r="I671" s="220"/>
    </row>
    <row r="672" spans="1:9" s="15" customFormat="1" ht="63">
      <c r="A672" s="128" t="s">
        <v>159</v>
      </c>
      <c r="B672" s="127" t="s">
        <v>158</v>
      </c>
      <c r="C672" s="174">
        <f>C673+C674+C675</f>
        <v>73928.2</v>
      </c>
      <c r="D672" s="174">
        <f>D673+D674+D675</f>
        <v>1061.4000000000001</v>
      </c>
      <c r="E672" s="174">
        <f>E673+E674+E675</f>
        <v>1061.4000000000001</v>
      </c>
      <c r="F672" s="174">
        <f>F673+F674+F675</f>
        <v>1061.4000000000001</v>
      </c>
      <c r="G672" s="174">
        <f>G673+G674+G675</f>
        <v>1061.4000000000001</v>
      </c>
      <c r="H672" s="174">
        <f>G672/C672*100</f>
        <v>1.4357173581934906</v>
      </c>
      <c r="I672" s="139"/>
    </row>
    <row r="673" spans="1:9" s="15" customFormat="1" ht="15.75">
      <c r="A673" s="282"/>
      <c r="B673" s="248" t="s">
        <v>3</v>
      </c>
      <c r="C673" s="281">
        <f>C678+C692+C706+C720+C734+C748</f>
        <v>38177.199999999997</v>
      </c>
      <c r="D673" s="284">
        <f>D678+D692+D706+D720+D734+D748</f>
        <v>762.1</v>
      </c>
      <c r="E673" s="281">
        <f>E678+E692+E706+E720+E734+E748</f>
        <v>762.1</v>
      </c>
      <c r="F673" s="281">
        <f>F678+F692+F706+F720+F734+F748</f>
        <v>762.1</v>
      </c>
      <c r="G673" s="281">
        <f>G678+G692+G706+G720+G734+G748</f>
        <v>762.1</v>
      </c>
      <c r="H673" s="150" t="s">
        <v>0</v>
      </c>
      <c r="I673" s="283"/>
    </row>
    <row r="674" spans="1:9" s="15" customFormat="1" ht="15.75">
      <c r="A674" s="282"/>
      <c r="B674" s="248" t="s">
        <v>2</v>
      </c>
      <c r="C674" s="281">
        <f>C679+C693+C707+C721+C735+C749</f>
        <v>31896.600000000002</v>
      </c>
      <c r="D674" s="281">
        <f>D679+D693+D707+D721+D735+D749</f>
        <v>299.3</v>
      </c>
      <c r="E674" s="281">
        <f>E679+E693+E707+E721+E735+E749</f>
        <v>299.3</v>
      </c>
      <c r="F674" s="281">
        <f>F679+F693+F707+F721+F735+F749</f>
        <v>299.3</v>
      </c>
      <c r="G674" s="281">
        <f>G679+G693+G707+G721+G735+G749</f>
        <v>299.3</v>
      </c>
      <c r="H674" s="150" t="s">
        <v>0</v>
      </c>
      <c r="I674" s="283"/>
    </row>
    <row r="675" spans="1:9" s="15" customFormat="1" ht="15.75">
      <c r="A675" s="282"/>
      <c r="B675" s="248" t="s">
        <v>1</v>
      </c>
      <c r="C675" s="281">
        <f>C680+C694+C708+C722+C736+C750</f>
        <v>3854.4</v>
      </c>
      <c r="D675" s="281">
        <f>D680+D694+D708+D722+D736+D750</f>
        <v>0</v>
      </c>
      <c r="E675" s="281">
        <f>E680+E694+E708+E722+E736+E750</f>
        <v>0</v>
      </c>
      <c r="F675" s="281">
        <f>F680+F694+F708+F722+F736+F750</f>
        <v>0</v>
      </c>
      <c r="G675" s="281">
        <f>G680+G694+G708+G722+G736+G750</f>
        <v>0</v>
      </c>
      <c r="H675" s="150" t="s">
        <v>0</v>
      </c>
      <c r="I675" s="167"/>
    </row>
    <row r="676" spans="1:9" s="169" customFormat="1" ht="47.25">
      <c r="A676" s="265" t="s">
        <v>157</v>
      </c>
      <c r="B676" s="163" t="s">
        <v>156</v>
      </c>
      <c r="C676" s="171">
        <f>SUM(C678:C680)</f>
        <v>14680.5</v>
      </c>
      <c r="D676" s="171">
        <f>SUM(D678:D680)</f>
        <v>1061.4000000000001</v>
      </c>
      <c r="E676" s="171">
        <f>SUM(E678:E680)</f>
        <v>1061.4000000000001</v>
      </c>
      <c r="F676" s="171">
        <f>SUM(F678:F680)</f>
        <v>1061.4000000000001</v>
      </c>
      <c r="G676" s="171">
        <f>SUM(G678:G680)</f>
        <v>1061.4000000000001</v>
      </c>
      <c r="H676" s="171">
        <f>G676/C676*100</f>
        <v>7.229998978236436</v>
      </c>
      <c r="I676" s="170"/>
    </row>
    <row r="677" spans="1:9" s="169" customFormat="1" ht="31.15" customHeight="1">
      <c r="A677" s="280"/>
      <c r="B677" s="103" t="s">
        <v>138</v>
      </c>
      <c r="C677" s="279"/>
      <c r="D677" s="279"/>
      <c r="E677" s="279"/>
      <c r="F677" s="279"/>
      <c r="G677" s="279"/>
      <c r="H677" s="252"/>
      <c r="I677" s="278"/>
    </row>
    <row r="678" spans="1:9" s="275" customFormat="1" ht="15.75">
      <c r="A678" s="217"/>
      <c r="B678" s="77" t="s">
        <v>3</v>
      </c>
      <c r="C678" s="144">
        <f>C683+C687</f>
        <v>8362.5</v>
      </c>
      <c r="D678" s="144">
        <f>D683+D687</f>
        <v>762.1</v>
      </c>
      <c r="E678" s="144">
        <f>E683+E687</f>
        <v>762.1</v>
      </c>
      <c r="F678" s="144">
        <f>F683+F687</f>
        <v>762.1</v>
      </c>
      <c r="G678" s="144">
        <f>G683+G687</f>
        <v>762.1</v>
      </c>
      <c r="H678" s="143">
        <f>G678/C678*100</f>
        <v>9.1133034379671152</v>
      </c>
      <c r="I678" s="259" t="s">
        <v>155</v>
      </c>
    </row>
    <row r="679" spans="1:9" s="273" customFormat="1" ht="15.75">
      <c r="A679" s="217"/>
      <c r="B679" s="156" t="s">
        <v>2</v>
      </c>
      <c r="C679" s="144">
        <f>C684+C688</f>
        <v>6318</v>
      </c>
      <c r="D679" s="144">
        <f>D684+D688</f>
        <v>299.3</v>
      </c>
      <c r="E679" s="144">
        <f>E684+E688</f>
        <v>299.3</v>
      </c>
      <c r="F679" s="144">
        <f>F684+F688</f>
        <v>299.3</v>
      </c>
      <c r="G679" s="144">
        <f>G684+G688</f>
        <v>299.3</v>
      </c>
      <c r="H679" s="143">
        <f>G679/C679*100</f>
        <v>4.7372586261475158</v>
      </c>
      <c r="I679" s="222"/>
    </row>
    <row r="680" spans="1:9" s="273" customFormat="1" ht="15.75">
      <c r="A680" s="217"/>
      <c r="B680" s="156" t="s">
        <v>1</v>
      </c>
      <c r="C680" s="144">
        <f>C685+C689</f>
        <v>0</v>
      </c>
      <c r="D680" s="144">
        <f>D685+D689</f>
        <v>0</v>
      </c>
      <c r="E680" s="144">
        <f>E685+E689</f>
        <v>0</v>
      </c>
      <c r="F680" s="144">
        <f>F685+F689</f>
        <v>0</v>
      </c>
      <c r="G680" s="144">
        <f>G685+G689</f>
        <v>0</v>
      </c>
      <c r="H680" s="143" t="s">
        <v>0</v>
      </c>
      <c r="I680" s="222"/>
    </row>
    <row r="681" spans="1:9" s="273" customFormat="1" ht="15.75">
      <c r="A681" s="217"/>
      <c r="B681" s="159" t="s">
        <v>5</v>
      </c>
      <c r="C681" s="144"/>
      <c r="D681" s="144"/>
      <c r="E681" s="144"/>
      <c r="F681" s="144"/>
      <c r="G681" s="144"/>
      <c r="H681" s="143"/>
      <c r="I681" s="222"/>
    </row>
    <row r="682" spans="1:9" s="273" customFormat="1" ht="15.75">
      <c r="A682" s="219"/>
      <c r="B682" s="159" t="s">
        <v>4</v>
      </c>
      <c r="C682" s="146">
        <f>SUM(C683:C685)</f>
        <v>0</v>
      </c>
      <c r="D682" s="146">
        <f>SUM(D683:D685)</f>
        <v>0</v>
      </c>
      <c r="E682" s="146">
        <f>SUM(E683:E685)</f>
        <v>0</v>
      </c>
      <c r="F682" s="146">
        <f>SUM(F683:F685)</f>
        <v>0</v>
      </c>
      <c r="G682" s="146">
        <f>SUM(G683:G685)</f>
        <v>0</v>
      </c>
      <c r="H682" s="143" t="s">
        <v>0</v>
      </c>
      <c r="I682" s="222"/>
    </row>
    <row r="683" spans="1:9" s="275" customFormat="1" ht="15.75">
      <c r="A683" s="217"/>
      <c r="B683" s="77" t="s">
        <v>3</v>
      </c>
      <c r="C683" s="276">
        <v>0</v>
      </c>
      <c r="D683" s="276">
        <v>0</v>
      </c>
      <c r="E683" s="276">
        <v>0</v>
      </c>
      <c r="F683" s="276">
        <v>0</v>
      </c>
      <c r="G683" s="276">
        <v>0</v>
      </c>
      <c r="H683" s="143" t="s">
        <v>0</v>
      </c>
      <c r="I683" s="222"/>
    </row>
    <row r="684" spans="1:9" s="273" customFormat="1" ht="15.75">
      <c r="A684" s="217"/>
      <c r="B684" s="156" t="s">
        <v>2</v>
      </c>
      <c r="C684" s="276">
        <v>0</v>
      </c>
      <c r="D684" s="276">
        <v>0</v>
      </c>
      <c r="E684" s="276">
        <v>0</v>
      </c>
      <c r="F684" s="276">
        <v>0</v>
      </c>
      <c r="G684" s="276">
        <v>0</v>
      </c>
      <c r="H684" s="277" t="s">
        <v>0</v>
      </c>
      <c r="I684" s="222"/>
    </row>
    <row r="685" spans="1:9" s="273" customFormat="1" ht="15.75">
      <c r="A685" s="217"/>
      <c r="B685" s="156" t="s">
        <v>1</v>
      </c>
      <c r="C685" s="276">
        <v>0</v>
      </c>
      <c r="D685" s="276">
        <v>0</v>
      </c>
      <c r="E685" s="276">
        <v>0</v>
      </c>
      <c r="F685" s="276">
        <v>0</v>
      </c>
      <c r="G685" s="276">
        <v>0</v>
      </c>
      <c r="H685" s="9" t="s">
        <v>0</v>
      </c>
      <c r="I685" s="222"/>
    </row>
    <row r="686" spans="1:9" s="273" customFormat="1" ht="15.75">
      <c r="A686" s="219"/>
      <c r="B686" s="159" t="s">
        <v>34</v>
      </c>
      <c r="C686" s="146">
        <f>C687+C688+C689</f>
        <v>14680.5</v>
      </c>
      <c r="D686" s="146">
        <f>D687+D688+D689</f>
        <v>1061.4000000000001</v>
      </c>
      <c r="E686" s="146">
        <f>E687+E688+E689</f>
        <v>1061.4000000000001</v>
      </c>
      <c r="F686" s="146">
        <f>F687+F688+F689</f>
        <v>1061.4000000000001</v>
      </c>
      <c r="G686" s="146">
        <f>G687+G688+G689</f>
        <v>1061.4000000000001</v>
      </c>
      <c r="H686" s="63">
        <f>G686/C686*100</f>
        <v>7.229998978236436</v>
      </c>
      <c r="I686" s="222"/>
    </row>
    <row r="687" spans="1:9" s="258" customFormat="1" ht="15.75">
      <c r="A687" s="217"/>
      <c r="B687" s="77" t="s">
        <v>3</v>
      </c>
      <c r="C687" s="8">
        <v>8362.5</v>
      </c>
      <c r="D687" s="8">
        <v>762.1</v>
      </c>
      <c r="E687" s="8">
        <v>762.1</v>
      </c>
      <c r="F687" s="8">
        <v>762.1</v>
      </c>
      <c r="G687" s="8">
        <v>762.1</v>
      </c>
      <c r="H687" s="9">
        <f>G687/C687*100</f>
        <v>9.1133034379671152</v>
      </c>
      <c r="I687" s="222"/>
    </row>
    <row r="688" spans="1:9" s="257" customFormat="1" ht="15.75">
      <c r="A688" s="217"/>
      <c r="B688" s="156" t="s">
        <v>2</v>
      </c>
      <c r="C688" s="8">
        <v>6318</v>
      </c>
      <c r="D688" s="8">
        <v>299.3</v>
      </c>
      <c r="E688" s="8">
        <v>299.3</v>
      </c>
      <c r="F688" s="8">
        <v>299.3</v>
      </c>
      <c r="G688" s="8">
        <v>299.3</v>
      </c>
      <c r="H688" s="9">
        <f>G688/C688*100</f>
        <v>4.7372586261475158</v>
      </c>
      <c r="I688" s="222"/>
    </row>
    <row r="689" spans="1:9" s="257" customFormat="1" ht="15.75">
      <c r="A689" s="217"/>
      <c r="B689" s="156" t="s">
        <v>1</v>
      </c>
      <c r="C689" s="8">
        <v>0</v>
      </c>
      <c r="D689" s="8">
        <v>0</v>
      </c>
      <c r="E689" s="8">
        <v>0</v>
      </c>
      <c r="F689" s="8">
        <v>0</v>
      </c>
      <c r="G689" s="8">
        <v>0</v>
      </c>
      <c r="H689" s="9" t="s">
        <v>0</v>
      </c>
      <c r="I689" s="220"/>
    </row>
    <row r="690" spans="1:9" s="169" customFormat="1" ht="49.9" customHeight="1">
      <c r="A690" s="265" t="s">
        <v>154</v>
      </c>
      <c r="B690" s="163" t="s">
        <v>153</v>
      </c>
      <c r="C690" s="162">
        <f>SUM(C692:C694)</f>
        <v>32658.399999999998</v>
      </c>
      <c r="D690" s="162">
        <f>SUM(D692:D694)</f>
        <v>0</v>
      </c>
      <c r="E690" s="162">
        <f>SUM(E692:E694)</f>
        <v>0</v>
      </c>
      <c r="F690" s="162">
        <f>SUM(F692:F694)</f>
        <v>0</v>
      </c>
      <c r="G690" s="162">
        <f>SUM(G692:G694)</f>
        <v>0</v>
      </c>
      <c r="H690" s="162" t="s">
        <v>0</v>
      </c>
      <c r="I690" s="170"/>
    </row>
    <row r="691" spans="1:9" s="169" customFormat="1" ht="31.5">
      <c r="A691" s="219"/>
      <c r="B691" s="103" t="s">
        <v>152</v>
      </c>
      <c r="C691" s="204"/>
      <c r="D691" s="204"/>
      <c r="E691" s="204"/>
      <c r="F691" s="204"/>
      <c r="G691" s="204"/>
      <c r="H691" s="38"/>
      <c r="I691" s="260"/>
    </row>
    <row r="692" spans="1:9" s="275" customFormat="1" ht="15.6" customHeight="1">
      <c r="A692" s="217"/>
      <c r="B692" s="77" t="s">
        <v>3</v>
      </c>
      <c r="C692" s="151">
        <f>C697+C701</f>
        <v>18326.099999999999</v>
      </c>
      <c r="D692" s="151">
        <v>0</v>
      </c>
      <c r="E692" s="151">
        <v>0</v>
      </c>
      <c r="F692" s="151">
        <v>0</v>
      </c>
      <c r="G692" s="151">
        <v>0</v>
      </c>
      <c r="H692" s="22" t="s">
        <v>0</v>
      </c>
      <c r="I692" s="259" t="s">
        <v>151</v>
      </c>
    </row>
    <row r="693" spans="1:9" s="273" customFormat="1" ht="15.75">
      <c r="A693" s="217"/>
      <c r="B693" s="156" t="s">
        <v>2</v>
      </c>
      <c r="C693" s="151">
        <f>C698+C702</f>
        <v>14332.3</v>
      </c>
      <c r="D693" s="151">
        <v>0</v>
      </c>
      <c r="E693" s="151">
        <v>0</v>
      </c>
      <c r="F693" s="151">
        <v>0</v>
      </c>
      <c r="G693" s="151">
        <v>0</v>
      </c>
      <c r="H693" s="22" t="s">
        <v>0</v>
      </c>
      <c r="I693" s="263"/>
    </row>
    <row r="694" spans="1:9" s="273" customFormat="1" ht="15.75">
      <c r="A694" s="217"/>
      <c r="B694" s="156" t="s">
        <v>1</v>
      </c>
      <c r="C694" s="151">
        <f>C699+C703</f>
        <v>0</v>
      </c>
      <c r="D694" s="151">
        <f>D699+D703</f>
        <v>0</v>
      </c>
      <c r="E694" s="151">
        <f>E699+E703</f>
        <v>0</v>
      </c>
      <c r="F694" s="151">
        <f>F699+F703</f>
        <v>0</v>
      </c>
      <c r="G694" s="151">
        <f>G699+G703</f>
        <v>0</v>
      </c>
      <c r="H694" s="46" t="s">
        <v>0</v>
      </c>
      <c r="I694" s="263"/>
    </row>
    <row r="695" spans="1:9" s="273" customFormat="1" ht="15.75">
      <c r="A695" s="217"/>
      <c r="B695" s="159" t="s">
        <v>5</v>
      </c>
      <c r="C695" s="142"/>
      <c r="D695" s="142"/>
      <c r="E695" s="142"/>
      <c r="F695" s="142"/>
      <c r="G695" s="142"/>
      <c r="H695" s="132"/>
      <c r="I695" s="263"/>
    </row>
    <row r="696" spans="1:9" s="273" customFormat="1" ht="15.75">
      <c r="A696" s="219"/>
      <c r="B696" s="159" t="s">
        <v>4</v>
      </c>
      <c r="C696" s="146">
        <f>SUM(C697:C699)</f>
        <v>0</v>
      </c>
      <c r="D696" s="146">
        <f>SUM(D697:D699)</f>
        <v>0</v>
      </c>
      <c r="E696" s="146">
        <f>SUM(E697:E699)</f>
        <v>0</v>
      </c>
      <c r="F696" s="146">
        <f>SUM(F697:F699)</f>
        <v>0</v>
      </c>
      <c r="G696" s="146">
        <f>SUM(G697:G699)</f>
        <v>0</v>
      </c>
      <c r="H696" s="63" t="s">
        <v>0</v>
      </c>
      <c r="I696" s="263"/>
    </row>
    <row r="697" spans="1:9" s="275" customFormat="1" ht="15.75">
      <c r="A697" s="217"/>
      <c r="B697" s="77" t="s">
        <v>3</v>
      </c>
      <c r="C697" s="8">
        <v>0</v>
      </c>
      <c r="D697" s="8">
        <v>0</v>
      </c>
      <c r="E697" s="8">
        <v>0</v>
      </c>
      <c r="F697" s="8">
        <v>0</v>
      </c>
      <c r="G697" s="8">
        <v>0</v>
      </c>
      <c r="H697" s="63" t="s">
        <v>0</v>
      </c>
      <c r="I697" s="263"/>
    </row>
    <row r="698" spans="1:9" s="273" customFormat="1" ht="15.75">
      <c r="A698" s="217"/>
      <c r="B698" s="156" t="s">
        <v>2</v>
      </c>
      <c r="C698" s="8">
        <v>0</v>
      </c>
      <c r="D698" s="8">
        <v>0</v>
      </c>
      <c r="E698" s="8">
        <v>0</v>
      </c>
      <c r="F698" s="8">
        <v>0</v>
      </c>
      <c r="G698" s="8">
        <v>0</v>
      </c>
      <c r="H698" s="63" t="s">
        <v>0</v>
      </c>
      <c r="I698" s="263"/>
    </row>
    <row r="699" spans="1:9" s="273" customFormat="1" ht="15.75">
      <c r="A699" s="217"/>
      <c r="B699" s="156" t="s">
        <v>1</v>
      </c>
      <c r="C699" s="8">
        <v>0</v>
      </c>
      <c r="D699" s="8">
        <v>0</v>
      </c>
      <c r="E699" s="8">
        <v>0</v>
      </c>
      <c r="F699" s="8">
        <v>0</v>
      </c>
      <c r="G699" s="8">
        <v>0</v>
      </c>
      <c r="H699" s="274"/>
      <c r="I699" s="263"/>
    </row>
    <row r="700" spans="1:9" s="257" customFormat="1" ht="15.75">
      <c r="A700" s="219"/>
      <c r="B700" s="159" t="s">
        <v>34</v>
      </c>
      <c r="C700" s="146">
        <f>C701+C702+C703</f>
        <v>32658.399999999998</v>
      </c>
      <c r="D700" s="64">
        <v>0</v>
      </c>
      <c r="E700" s="64">
        <v>0</v>
      </c>
      <c r="F700" s="64">
        <v>0</v>
      </c>
      <c r="G700" s="64">
        <v>0</v>
      </c>
      <c r="H700" s="63" t="s">
        <v>0</v>
      </c>
      <c r="I700" s="222"/>
    </row>
    <row r="701" spans="1:9" s="258" customFormat="1" ht="15.75">
      <c r="A701" s="217"/>
      <c r="B701" s="77" t="s">
        <v>3</v>
      </c>
      <c r="C701" s="8">
        <v>18326.099999999999</v>
      </c>
      <c r="D701" s="8">
        <v>0</v>
      </c>
      <c r="E701" s="8">
        <v>0</v>
      </c>
      <c r="F701" s="8">
        <v>0</v>
      </c>
      <c r="G701" s="8">
        <v>0</v>
      </c>
      <c r="H701" s="9" t="s">
        <v>0</v>
      </c>
      <c r="I701" s="222"/>
    </row>
    <row r="702" spans="1:9" s="257" customFormat="1" ht="15.75">
      <c r="A702" s="217"/>
      <c r="B702" s="156" t="s">
        <v>2</v>
      </c>
      <c r="C702" s="8">
        <v>14332.3</v>
      </c>
      <c r="D702" s="8">
        <v>0</v>
      </c>
      <c r="E702" s="8">
        <v>0</v>
      </c>
      <c r="F702" s="8">
        <v>0</v>
      </c>
      <c r="G702" s="8">
        <v>0</v>
      </c>
      <c r="H702" s="9" t="s">
        <v>0</v>
      </c>
      <c r="I702" s="222"/>
    </row>
    <row r="703" spans="1:9" s="257" customFormat="1" ht="15.75">
      <c r="A703" s="217"/>
      <c r="B703" s="156" t="s">
        <v>1</v>
      </c>
      <c r="C703" s="8">
        <v>0</v>
      </c>
      <c r="D703" s="8">
        <v>0</v>
      </c>
      <c r="E703" s="8">
        <v>0</v>
      </c>
      <c r="F703" s="8">
        <v>0</v>
      </c>
      <c r="G703" s="8">
        <v>0</v>
      </c>
      <c r="H703" s="63" t="s">
        <v>0</v>
      </c>
      <c r="I703" s="220"/>
    </row>
    <row r="704" spans="1:9" s="195" customFormat="1" ht="31.5">
      <c r="A704" s="265" t="s">
        <v>150</v>
      </c>
      <c r="B704" s="163" t="s">
        <v>149</v>
      </c>
      <c r="C704" s="162">
        <f>C706+C707+C708</f>
        <v>3474.5</v>
      </c>
      <c r="D704" s="162">
        <f>D706+D707+D708</f>
        <v>0</v>
      </c>
      <c r="E704" s="162">
        <f>E706+E707+E708</f>
        <v>0</v>
      </c>
      <c r="F704" s="162">
        <f>F706+F707+F708</f>
        <v>0</v>
      </c>
      <c r="G704" s="162">
        <f>G706+G707+G708</f>
        <v>0</v>
      </c>
      <c r="H704" s="162" t="s">
        <v>0</v>
      </c>
      <c r="I704" s="170"/>
    </row>
    <row r="705" spans="1:9" s="195" customFormat="1" ht="36.75" customHeight="1">
      <c r="A705" s="219"/>
      <c r="B705" s="103" t="s">
        <v>138</v>
      </c>
      <c r="C705" s="204"/>
      <c r="D705" s="204"/>
      <c r="E705" s="204"/>
      <c r="F705" s="204"/>
      <c r="G705" s="204"/>
      <c r="H705" s="22"/>
      <c r="I705" s="260"/>
    </row>
    <row r="706" spans="1:9" s="258" customFormat="1" ht="15.6" customHeight="1">
      <c r="A706" s="217"/>
      <c r="B706" s="77" t="s">
        <v>3</v>
      </c>
      <c r="C706" s="151">
        <f>C715</f>
        <v>1276.5</v>
      </c>
      <c r="D706" s="272">
        <v>0</v>
      </c>
      <c r="E706" s="272">
        <v>0</v>
      </c>
      <c r="F706" s="272">
        <v>0</v>
      </c>
      <c r="G706" s="272">
        <v>0</v>
      </c>
      <c r="H706" s="38" t="s">
        <v>0</v>
      </c>
      <c r="I706" s="259" t="s">
        <v>148</v>
      </c>
    </row>
    <row r="707" spans="1:9" s="257" customFormat="1" ht="15.75">
      <c r="A707" s="217"/>
      <c r="B707" s="156" t="s">
        <v>2</v>
      </c>
      <c r="C707" s="151" t="str">
        <f>C716</f>
        <v>1630,0</v>
      </c>
      <c r="D707" s="272">
        <v>0</v>
      </c>
      <c r="E707" s="272">
        <v>0</v>
      </c>
      <c r="F707" s="272">
        <v>0</v>
      </c>
      <c r="G707" s="272">
        <v>0</v>
      </c>
      <c r="H707" s="22" t="s">
        <v>0</v>
      </c>
      <c r="I707" s="263"/>
    </row>
    <row r="708" spans="1:9" s="257" customFormat="1" ht="15.75">
      <c r="A708" s="217"/>
      <c r="B708" s="156" t="s">
        <v>1</v>
      </c>
      <c r="C708" s="151">
        <f>C717</f>
        <v>568</v>
      </c>
      <c r="D708" s="272">
        <v>0</v>
      </c>
      <c r="E708" s="272">
        <v>0</v>
      </c>
      <c r="F708" s="272">
        <v>0</v>
      </c>
      <c r="G708" s="272">
        <v>0</v>
      </c>
      <c r="H708" s="22" t="s">
        <v>0</v>
      </c>
      <c r="I708" s="263"/>
    </row>
    <row r="709" spans="1:9" s="257" customFormat="1" ht="31.5">
      <c r="A709" s="217"/>
      <c r="B709" s="159" t="s">
        <v>123</v>
      </c>
      <c r="C709" s="142"/>
      <c r="D709" s="23"/>
      <c r="E709" s="23"/>
      <c r="F709" s="23"/>
      <c r="G709" s="23"/>
      <c r="H709" s="22"/>
      <c r="I709" s="263"/>
    </row>
    <row r="710" spans="1:9" s="257" customFormat="1" ht="15.75">
      <c r="A710" s="219"/>
      <c r="B710" s="159" t="s">
        <v>4</v>
      </c>
      <c r="C710" s="146">
        <f>SUM(C711:C713)</f>
        <v>0</v>
      </c>
      <c r="D710" s="146">
        <f>SUM(D711:D713)</f>
        <v>0</v>
      </c>
      <c r="E710" s="146">
        <f>SUM(E711:E713)</f>
        <v>0</v>
      </c>
      <c r="F710" s="146">
        <f>SUM(F711:F713)</f>
        <v>0</v>
      </c>
      <c r="G710" s="146">
        <f>SUM(G711:G713)</f>
        <v>0</v>
      </c>
      <c r="H710" s="17" t="s">
        <v>0</v>
      </c>
      <c r="I710" s="263"/>
    </row>
    <row r="711" spans="1:9" s="258" customFormat="1" ht="15.75">
      <c r="A711" s="217"/>
      <c r="B711" s="77" t="s">
        <v>3</v>
      </c>
      <c r="C711" s="144">
        <v>0</v>
      </c>
      <c r="D711" s="144">
        <v>0</v>
      </c>
      <c r="E711" s="144">
        <v>0</v>
      </c>
      <c r="F711" s="144">
        <v>0</v>
      </c>
      <c r="G711" s="9">
        <v>0</v>
      </c>
      <c r="H711" s="9" t="s">
        <v>0</v>
      </c>
      <c r="I711" s="263"/>
    </row>
    <row r="712" spans="1:9" s="257" customFormat="1" ht="15.75">
      <c r="A712" s="217"/>
      <c r="B712" s="156" t="s">
        <v>2</v>
      </c>
      <c r="C712" s="8">
        <v>0</v>
      </c>
      <c r="D712" s="8">
        <v>0</v>
      </c>
      <c r="E712" s="8">
        <v>0</v>
      </c>
      <c r="F712" s="8">
        <v>0</v>
      </c>
      <c r="G712" s="9">
        <v>0</v>
      </c>
      <c r="H712" s="9" t="s">
        <v>0</v>
      </c>
      <c r="I712" s="263"/>
    </row>
    <row r="713" spans="1:9" s="257" customFormat="1" ht="15.75">
      <c r="A713" s="217"/>
      <c r="B713" s="156" t="s">
        <v>1</v>
      </c>
      <c r="C713" s="8">
        <v>0</v>
      </c>
      <c r="D713" s="8">
        <v>0</v>
      </c>
      <c r="E713" s="8">
        <v>0</v>
      </c>
      <c r="F713" s="8">
        <v>0</v>
      </c>
      <c r="G713" s="9">
        <v>0</v>
      </c>
      <c r="H713" s="9" t="s">
        <v>0</v>
      </c>
      <c r="I713" s="263"/>
    </row>
    <row r="714" spans="1:9" s="257" customFormat="1" ht="15.75">
      <c r="A714" s="219"/>
      <c r="B714" s="159" t="s">
        <v>34</v>
      </c>
      <c r="C714" s="204">
        <f>C715+C716+C717</f>
        <v>3474.5</v>
      </c>
      <c r="D714" s="204">
        <f>D715+D716+D717</f>
        <v>0</v>
      </c>
      <c r="E714" s="204">
        <f>E715+E716+E717</f>
        <v>0</v>
      </c>
      <c r="F714" s="204">
        <f>F715+F716+F717</f>
        <v>0</v>
      </c>
      <c r="G714" s="204">
        <f>G715+G716+G717</f>
        <v>0</v>
      </c>
      <c r="H714" s="63" t="s">
        <v>0</v>
      </c>
      <c r="I714" s="158"/>
    </row>
    <row r="715" spans="1:9" s="258" customFormat="1" ht="15.75">
      <c r="A715" s="217"/>
      <c r="B715" s="77" t="s">
        <v>3</v>
      </c>
      <c r="C715" s="23">
        <v>1276.5</v>
      </c>
      <c r="D715" s="144">
        <v>0</v>
      </c>
      <c r="E715" s="144">
        <v>0</v>
      </c>
      <c r="F715" s="144">
        <v>0</v>
      </c>
      <c r="G715" s="9">
        <v>0</v>
      </c>
      <c r="H715" s="9" t="s">
        <v>0</v>
      </c>
      <c r="I715" s="158"/>
    </row>
    <row r="716" spans="1:9" s="257" customFormat="1" ht="15.75">
      <c r="A716" s="217"/>
      <c r="B716" s="156" t="s">
        <v>2</v>
      </c>
      <c r="C716" s="23" t="s">
        <v>147</v>
      </c>
      <c r="D716" s="8">
        <v>0</v>
      </c>
      <c r="E716" s="8">
        <v>0</v>
      </c>
      <c r="F716" s="8">
        <v>0</v>
      </c>
      <c r="G716" s="9">
        <v>0</v>
      </c>
      <c r="H716" s="9" t="s">
        <v>0</v>
      </c>
      <c r="I716" s="158"/>
    </row>
    <row r="717" spans="1:9" s="257" customFormat="1" ht="15.75">
      <c r="A717" s="217"/>
      <c r="B717" s="156" t="s">
        <v>1</v>
      </c>
      <c r="C717" s="23">
        <v>568</v>
      </c>
      <c r="D717" s="8">
        <v>0</v>
      </c>
      <c r="E717" s="8">
        <v>0</v>
      </c>
      <c r="F717" s="8">
        <v>0</v>
      </c>
      <c r="G717" s="9">
        <v>0</v>
      </c>
      <c r="H717" s="22" t="s">
        <v>0</v>
      </c>
      <c r="I717" s="157"/>
    </row>
    <row r="718" spans="1:9" s="257" customFormat="1" ht="31.5">
      <c r="A718" s="265" t="s">
        <v>146</v>
      </c>
      <c r="B718" s="163" t="s">
        <v>145</v>
      </c>
      <c r="C718" s="162">
        <f>SUM(C720:C722)</f>
        <v>15368.7</v>
      </c>
      <c r="D718" s="162">
        <f>SUM(D720:D722)</f>
        <v>0</v>
      </c>
      <c r="E718" s="162">
        <f>SUM(E720:E722)</f>
        <v>0</v>
      </c>
      <c r="F718" s="162">
        <f>SUM(F720:F722)</f>
        <v>0</v>
      </c>
      <c r="G718" s="162">
        <f>SUM(G720:G722)</f>
        <v>0</v>
      </c>
      <c r="H718" s="271" t="s">
        <v>0</v>
      </c>
      <c r="I718" s="170"/>
    </row>
    <row r="719" spans="1:9" s="257" customFormat="1" ht="31.5">
      <c r="A719" s="219"/>
      <c r="B719" s="103" t="s">
        <v>138</v>
      </c>
      <c r="C719" s="148"/>
      <c r="D719" s="148"/>
      <c r="E719" s="148"/>
      <c r="F719" s="148"/>
      <c r="G719" s="148"/>
      <c r="H719" s="85"/>
      <c r="I719" s="260"/>
    </row>
    <row r="720" spans="1:9" s="257" customFormat="1" ht="15.75">
      <c r="A720" s="217"/>
      <c r="B720" s="77" t="s">
        <v>3</v>
      </c>
      <c r="C720" s="151">
        <f>C725+C729</f>
        <v>10212.1</v>
      </c>
      <c r="D720" s="151">
        <f>D725+D729</f>
        <v>0</v>
      </c>
      <c r="E720" s="151">
        <f>E725+E729</f>
        <v>0</v>
      </c>
      <c r="F720" s="151">
        <f>F725+F729</f>
        <v>0</v>
      </c>
      <c r="G720" s="151">
        <f>G725+G729</f>
        <v>0</v>
      </c>
      <c r="H720" s="266" t="s">
        <v>0</v>
      </c>
      <c r="I720" s="259" t="s">
        <v>144</v>
      </c>
    </row>
    <row r="721" spans="1:9" s="257" customFormat="1" ht="15.75">
      <c r="A721" s="217"/>
      <c r="B721" s="156" t="s">
        <v>2</v>
      </c>
      <c r="C721" s="151">
        <f>C726+C730</f>
        <v>5156.6000000000004</v>
      </c>
      <c r="D721" s="151">
        <f>D726+D730</f>
        <v>0</v>
      </c>
      <c r="E721" s="151">
        <f>E726+E730</f>
        <v>0</v>
      </c>
      <c r="F721" s="151">
        <f>F726+F730</f>
        <v>0</v>
      </c>
      <c r="G721" s="151">
        <f>G726+G730</f>
        <v>0</v>
      </c>
      <c r="H721" s="266" t="s">
        <v>0</v>
      </c>
      <c r="I721" s="263"/>
    </row>
    <row r="722" spans="1:9" s="257" customFormat="1" ht="15.75">
      <c r="A722" s="217"/>
      <c r="B722" s="156" t="s">
        <v>1</v>
      </c>
      <c r="C722" s="151">
        <f>C727+C731</f>
        <v>0</v>
      </c>
      <c r="D722" s="151">
        <f>D727+D731</f>
        <v>0</v>
      </c>
      <c r="E722" s="151">
        <f>E727+E731</f>
        <v>0</v>
      </c>
      <c r="F722" s="151">
        <f>F727+F731</f>
        <v>0</v>
      </c>
      <c r="G722" s="151">
        <f>G727+G731</f>
        <v>0</v>
      </c>
      <c r="H722" s="266" t="s">
        <v>0</v>
      </c>
      <c r="I722" s="263"/>
    </row>
    <row r="723" spans="1:9" s="257" customFormat="1" ht="17.25" customHeight="1">
      <c r="A723" s="217"/>
      <c r="B723" s="159" t="s">
        <v>123</v>
      </c>
      <c r="C723" s="142"/>
      <c r="D723" s="142"/>
      <c r="E723" s="142"/>
      <c r="F723" s="142"/>
      <c r="G723" s="142"/>
      <c r="H723" s="270"/>
      <c r="I723" s="263"/>
    </row>
    <row r="724" spans="1:9" s="257" customFormat="1" ht="15.75">
      <c r="A724" s="219"/>
      <c r="B724" s="159" t="s">
        <v>4</v>
      </c>
      <c r="C724" s="269">
        <v>0</v>
      </c>
      <c r="D724" s="38">
        <v>0</v>
      </c>
      <c r="E724" s="38">
        <v>0</v>
      </c>
      <c r="F724" s="38">
        <v>0</v>
      </c>
      <c r="G724" s="38">
        <v>0</v>
      </c>
      <c r="H724" s="266" t="s">
        <v>0</v>
      </c>
      <c r="I724" s="263"/>
    </row>
    <row r="725" spans="1:9" s="257" customFormat="1" ht="15.75">
      <c r="A725" s="217"/>
      <c r="B725" s="77" t="s">
        <v>3</v>
      </c>
      <c r="C725" s="268">
        <v>0</v>
      </c>
      <c r="D725" s="23">
        <v>0</v>
      </c>
      <c r="E725" s="23">
        <v>0</v>
      </c>
      <c r="F725" s="23">
        <v>0</v>
      </c>
      <c r="G725" s="23">
        <v>0</v>
      </c>
      <c r="H725" s="266" t="s">
        <v>0</v>
      </c>
      <c r="I725" s="263"/>
    </row>
    <row r="726" spans="1:9" s="257" customFormat="1" ht="15.75">
      <c r="A726" s="217"/>
      <c r="B726" s="156" t="s">
        <v>2</v>
      </c>
      <c r="C726" s="268">
        <v>0</v>
      </c>
      <c r="D726" s="23">
        <v>0</v>
      </c>
      <c r="E726" s="23">
        <v>0</v>
      </c>
      <c r="F726" s="23">
        <v>0</v>
      </c>
      <c r="G726" s="23">
        <v>0</v>
      </c>
      <c r="H726" s="266" t="s">
        <v>0</v>
      </c>
      <c r="I726" s="263"/>
    </row>
    <row r="727" spans="1:9" s="257" customFormat="1" ht="15.75">
      <c r="A727" s="217"/>
      <c r="B727" s="156" t="s">
        <v>1</v>
      </c>
      <c r="C727" s="268">
        <v>0</v>
      </c>
      <c r="D727" s="23">
        <v>0</v>
      </c>
      <c r="E727" s="23">
        <v>0</v>
      </c>
      <c r="F727" s="23">
        <v>0</v>
      </c>
      <c r="G727" s="23">
        <v>0</v>
      </c>
      <c r="H727" s="266" t="s">
        <v>0</v>
      </c>
      <c r="I727" s="263"/>
    </row>
    <row r="728" spans="1:9" s="257" customFormat="1" ht="15.75">
      <c r="A728" s="219"/>
      <c r="B728" s="159" t="s">
        <v>34</v>
      </c>
      <c r="C728" s="204">
        <f>C729+C730+C731</f>
        <v>15368.7</v>
      </c>
      <c r="D728" s="38">
        <v>0</v>
      </c>
      <c r="E728" s="38">
        <v>0</v>
      </c>
      <c r="F728" s="38">
        <v>0</v>
      </c>
      <c r="G728" s="38">
        <v>0</v>
      </c>
      <c r="H728" s="267" t="s">
        <v>0</v>
      </c>
      <c r="I728" s="158"/>
    </row>
    <row r="729" spans="1:9" s="257" customFormat="1" ht="15.75">
      <c r="A729" s="217"/>
      <c r="B729" s="77" t="s">
        <v>3</v>
      </c>
      <c r="C729" s="23">
        <v>10212.1</v>
      </c>
      <c r="D729" s="23">
        <v>0</v>
      </c>
      <c r="E729" s="23">
        <v>0</v>
      </c>
      <c r="F729" s="23">
        <v>0</v>
      </c>
      <c r="G729" s="23">
        <v>0</v>
      </c>
      <c r="H729" s="266" t="s">
        <v>0</v>
      </c>
      <c r="I729" s="158"/>
    </row>
    <row r="730" spans="1:9" s="257" customFormat="1" ht="15.75">
      <c r="A730" s="217"/>
      <c r="B730" s="156" t="s">
        <v>2</v>
      </c>
      <c r="C730" s="23">
        <v>5156.6000000000004</v>
      </c>
      <c r="D730" s="23">
        <v>0</v>
      </c>
      <c r="E730" s="23">
        <v>0</v>
      </c>
      <c r="F730" s="23">
        <v>0</v>
      </c>
      <c r="G730" s="23">
        <v>0</v>
      </c>
      <c r="H730" s="266" t="s">
        <v>0</v>
      </c>
      <c r="I730" s="158"/>
    </row>
    <row r="731" spans="1:9" s="257" customFormat="1" ht="15.75">
      <c r="A731" s="217"/>
      <c r="B731" s="156" t="s">
        <v>1</v>
      </c>
      <c r="C731" s="23">
        <v>0</v>
      </c>
      <c r="D731" s="23">
        <v>0</v>
      </c>
      <c r="E731" s="23">
        <v>0</v>
      </c>
      <c r="F731" s="23">
        <v>0</v>
      </c>
      <c r="G731" s="23">
        <v>0</v>
      </c>
      <c r="H731" s="266" t="s">
        <v>0</v>
      </c>
      <c r="I731" s="157"/>
    </row>
    <row r="732" spans="1:9" s="257" customFormat="1" ht="47.25">
      <c r="A732" s="265" t="s">
        <v>143</v>
      </c>
      <c r="B732" s="163" t="s">
        <v>142</v>
      </c>
      <c r="C732" s="162">
        <f>SUM(C734:C736)</f>
        <v>1959.7</v>
      </c>
      <c r="D732" s="162">
        <f>SUM(D734:D736)</f>
        <v>0</v>
      </c>
      <c r="E732" s="162">
        <f>SUM(E734:E736)</f>
        <v>0</v>
      </c>
      <c r="F732" s="162">
        <f>SUM(F734:F736)</f>
        <v>0</v>
      </c>
      <c r="G732" s="162">
        <f>SUM(G734:G736)</f>
        <v>0</v>
      </c>
      <c r="H732" s="264">
        <f>G732/C732*100</f>
        <v>0</v>
      </c>
      <c r="I732" s="170"/>
    </row>
    <row r="733" spans="1:9" s="257" customFormat="1" ht="31.5">
      <c r="A733" s="219"/>
      <c r="B733" s="103" t="s">
        <v>138</v>
      </c>
      <c r="C733" s="204"/>
      <c r="D733" s="148"/>
      <c r="E733" s="148"/>
      <c r="F733" s="148"/>
      <c r="G733" s="148"/>
      <c r="H733" s="85"/>
      <c r="I733" s="260"/>
    </row>
    <row r="734" spans="1:9" s="257" customFormat="1" ht="15.75">
      <c r="A734" s="217"/>
      <c r="B734" s="77" t="s">
        <v>3</v>
      </c>
      <c r="C734" s="151">
        <f>C739+C743</f>
        <v>0</v>
      </c>
      <c r="D734" s="151">
        <f>D739+D743</f>
        <v>0</v>
      </c>
      <c r="E734" s="151">
        <f>E739+E743</f>
        <v>0</v>
      </c>
      <c r="F734" s="151">
        <f>F739+F743</f>
        <v>0</v>
      </c>
      <c r="G734" s="151">
        <f>G739+G743</f>
        <v>0</v>
      </c>
      <c r="H734" s="22" t="s">
        <v>0</v>
      </c>
      <c r="I734" s="259" t="s">
        <v>141</v>
      </c>
    </row>
    <row r="735" spans="1:9" s="257" customFormat="1" ht="15.75">
      <c r="A735" s="217"/>
      <c r="B735" s="156" t="s">
        <v>2</v>
      </c>
      <c r="C735" s="151">
        <f>C740+C744</f>
        <v>1959.7</v>
      </c>
      <c r="D735" s="151">
        <f>D740+D744</f>
        <v>0</v>
      </c>
      <c r="E735" s="151">
        <f>E740+E744</f>
        <v>0</v>
      </c>
      <c r="F735" s="151">
        <f>F740+F744</f>
        <v>0</v>
      </c>
      <c r="G735" s="151">
        <f>G740+G744</f>
        <v>0</v>
      </c>
      <c r="H735" s="22" t="s">
        <v>0</v>
      </c>
      <c r="I735" s="263"/>
    </row>
    <row r="736" spans="1:9" s="257" customFormat="1" ht="15.75">
      <c r="A736" s="217"/>
      <c r="B736" s="156" t="s">
        <v>1</v>
      </c>
      <c r="C736" s="151">
        <f>C741+C745</f>
        <v>0</v>
      </c>
      <c r="D736" s="151">
        <f>D741+D745</f>
        <v>0</v>
      </c>
      <c r="E736" s="151">
        <f>E741+E745</f>
        <v>0</v>
      </c>
      <c r="F736" s="151">
        <f>F741+F745</f>
        <v>0</v>
      </c>
      <c r="G736" s="151">
        <f>G741+G745</f>
        <v>0</v>
      </c>
      <c r="H736" s="22" t="s">
        <v>0</v>
      </c>
      <c r="I736" s="263"/>
    </row>
    <row r="737" spans="1:9" s="257" customFormat="1" ht="16.5" customHeight="1">
      <c r="A737" s="217"/>
      <c r="B737" s="159" t="s">
        <v>123</v>
      </c>
      <c r="C737" s="142"/>
      <c r="D737" s="142"/>
      <c r="E737" s="142"/>
      <c r="F737" s="142"/>
      <c r="G737" s="142"/>
      <c r="H737" s="22"/>
      <c r="I737" s="263"/>
    </row>
    <row r="738" spans="1:9" s="257" customFormat="1" ht="15.75">
      <c r="A738" s="219"/>
      <c r="B738" s="159" t="s">
        <v>4</v>
      </c>
      <c r="C738" s="204">
        <f>SUM(C739:C741)</f>
        <v>0</v>
      </c>
      <c r="D738" s="204">
        <f>SUM(D739:D741)</f>
        <v>0</v>
      </c>
      <c r="E738" s="204">
        <f>SUM(E739:E741)</f>
        <v>0</v>
      </c>
      <c r="F738" s="204">
        <f>SUM(F739:F741)</f>
        <v>0</v>
      </c>
      <c r="G738" s="204">
        <f>SUM(G739:G741)</f>
        <v>0</v>
      </c>
      <c r="H738" s="22" t="s">
        <v>0</v>
      </c>
      <c r="I738" s="263"/>
    </row>
    <row r="739" spans="1:9" s="257" customFormat="1" ht="15.75">
      <c r="A739" s="217"/>
      <c r="B739" s="77" t="s">
        <v>3</v>
      </c>
      <c r="C739" s="151">
        <v>0</v>
      </c>
      <c r="D739" s="151">
        <v>0</v>
      </c>
      <c r="E739" s="151">
        <v>0</v>
      </c>
      <c r="F739" s="151">
        <v>0</v>
      </c>
      <c r="G739" s="151">
        <v>0</v>
      </c>
      <c r="H739" s="22" t="s">
        <v>0</v>
      </c>
      <c r="I739" s="263"/>
    </row>
    <row r="740" spans="1:9" s="257" customFormat="1" ht="15.75">
      <c r="A740" s="217"/>
      <c r="B740" s="156" t="s">
        <v>2</v>
      </c>
      <c r="C740" s="151">
        <v>0</v>
      </c>
      <c r="D740" s="151">
        <v>0</v>
      </c>
      <c r="E740" s="151">
        <v>0</v>
      </c>
      <c r="F740" s="151">
        <v>0</v>
      </c>
      <c r="G740" s="151">
        <v>0</v>
      </c>
      <c r="H740" s="22" t="s">
        <v>0</v>
      </c>
      <c r="I740" s="263"/>
    </row>
    <row r="741" spans="1:9" s="257" customFormat="1" ht="15.75">
      <c r="A741" s="217"/>
      <c r="B741" s="156" t="s">
        <v>1</v>
      </c>
      <c r="C741" s="151">
        <v>0</v>
      </c>
      <c r="D741" s="151">
        <v>0</v>
      </c>
      <c r="E741" s="151">
        <v>0</v>
      </c>
      <c r="F741" s="151">
        <v>0</v>
      </c>
      <c r="G741" s="151">
        <v>0</v>
      </c>
      <c r="H741" s="22" t="s">
        <v>0</v>
      </c>
      <c r="I741" s="263"/>
    </row>
    <row r="742" spans="1:9" s="257" customFormat="1" ht="15.75">
      <c r="A742" s="219"/>
      <c r="B742" s="159" t="s">
        <v>34</v>
      </c>
      <c r="C742" s="204">
        <f>C743+C744+C745</f>
        <v>1959.7</v>
      </c>
      <c r="D742" s="204">
        <f>D743+D744+D745</f>
        <v>0</v>
      </c>
      <c r="E742" s="204">
        <f>E743+E744+E745</f>
        <v>0</v>
      </c>
      <c r="F742" s="204">
        <f>F743+F744+F745</f>
        <v>0</v>
      </c>
      <c r="G742" s="204">
        <f>G743+G744+G745</f>
        <v>0</v>
      </c>
      <c r="H742" s="22" t="s">
        <v>0</v>
      </c>
      <c r="I742" s="158"/>
    </row>
    <row r="743" spans="1:9" s="257" customFormat="1" ht="15.75">
      <c r="A743" s="217"/>
      <c r="B743" s="77" t="s">
        <v>3</v>
      </c>
      <c r="C743" s="151">
        <v>0</v>
      </c>
      <c r="D743" s="151">
        <v>0</v>
      </c>
      <c r="E743" s="151">
        <v>0</v>
      </c>
      <c r="F743" s="151">
        <v>0</v>
      </c>
      <c r="G743" s="151">
        <v>0</v>
      </c>
      <c r="H743" s="22" t="s">
        <v>0</v>
      </c>
      <c r="I743" s="158"/>
    </row>
    <row r="744" spans="1:9" s="257" customFormat="1" ht="15.75">
      <c r="A744" s="217"/>
      <c r="B744" s="156" t="s">
        <v>2</v>
      </c>
      <c r="C744" s="23">
        <v>1959.7</v>
      </c>
      <c r="D744" s="23">
        <v>0</v>
      </c>
      <c r="E744" s="23">
        <v>0</v>
      </c>
      <c r="F744" s="23">
        <v>0</v>
      </c>
      <c r="G744" s="23">
        <v>0</v>
      </c>
      <c r="H744" s="22" t="s">
        <v>0</v>
      </c>
      <c r="I744" s="158"/>
    </row>
    <row r="745" spans="1:9" s="257" customFormat="1" ht="15.75">
      <c r="A745" s="217"/>
      <c r="B745" s="156" t="s">
        <v>1</v>
      </c>
      <c r="C745" s="151">
        <v>0</v>
      </c>
      <c r="D745" s="151">
        <v>0</v>
      </c>
      <c r="E745" s="151">
        <v>0</v>
      </c>
      <c r="F745" s="151">
        <v>0</v>
      </c>
      <c r="G745" s="151">
        <v>0</v>
      </c>
      <c r="H745" s="22" t="s">
        <v>0</v>
      </c>
      <c r="I745" s="157"/>
    </row>
    <row r="746" spans="1:9" s="195" customFormat="1" ht="47.25">
      <c r="A746" s="198" t="s">
        <v>140</v>
      </c>
      <c r="B746" s="197" t="s">
        <v>139</v>
      </c>
      <c r="C746" s="93">
        <f>C748+C749+C750</f>
        <v>5786.4</v>
      </c>
      <c r="D746" s="93">
        <f>D748+D749+D750</f>
        <v>0</v>
      </c>
      <c r="E746" s="93">
        <f>E748+E749+E750</f>
        <v>0</v>
      </c>
      <c r="F746" s="93">
        <f>F748+F749+F750</f>
        <v>0</v>
      </c>
      <c r="G746" s="93">
        <f>G748+G749+G750</f>
        <v>0</v>
      </c>
      <c r="H746" s="262" t="s">
        <v>0</v>
      </c>
      <c r="I746" s="196"/>
    </row>
    <row r="747" spans="1:9" s="195" customFormat="1" ht="31.5">
      <c r="A747" s="219"/>
      <c r="B747" s="103" t="s">
        <v>138</v>
      </c>
      <c r="C747" s="261"/>
      <c r="D747" s="261"/>
      <c r="E747" s="261"/>
      <c r="F747" s="261"/>
      <c r="G747" s="261"/>
      <c r="H747" s="38"/>
      <c r="I747" s="260"/>
    </row>
    <row r="748" spans="1:9" s="258" customFormat="1" ht="15.75">
      <c r="A748" s="217"/>
      <c r="B748" s="77" t="s">
        <v>3</v>
      </c>
      <c r="C748" s="151">
        <f>C753+C757</f>
        <v>0</v>
      </c>
      <c r="D748" s="151">
        <f>D753+D757</f>
        <v>0</v>
      </c>
      <c r="E748" s="151">
        <f>E753+E757</f>
        <v>0</v>
      </c>
      <c r="F748" s="151">
        <f>F753+F757</f>
        <v>0</v>
      </c>
      <c r="G748" s="151">
        <f>G753+G757</f>
        <v>0</v>
      </c>
      <c r="H748" s="38" t="s">
        <v>0</v>
      </c>
      <c r="I748" s="259" t="s">
        <v>137</v>
      </c>
    </row>
    <row r="749" spans="1:9" s="257" customFormat="1" ht="15.75">
      <c r="A749" s="217"/>
      <c r="B749" s="156" t="s">
        <v>2</v>
      </c>
      <c r="C749" s="151">
        <f>C754+C758</f>
        <v>2500</v>
      </c>
      <c r="D749" s="151">
        <f>D754+D758</f>
        <v>0</v>
      </c>
      <c r="E749" s="151">
        <f>E754+E758</f>
        <v>0</v>
      </c>
      <c r="F749" s="151">
        <f>F754+F758</f>
        <v>0</v>
      </c>
      <c r="G749" s="151">
        <f>G754+G758</f>
        <v>0</v>
      </c>
      <c r="H749" s="22" t="s">
        <v>0</v>
      </c>
      <c r="I749" s="222"/>
    </row>
    <row r="750" spans="1:9" s="257" customFormat="1" ht="15.75">
      <c r="A750" s="217"/>
      <c r="B750" s="156" t="s">
        <v>1</v>
      </c>
      <c r="C750" s="151">
        <f>C755+C759</f>
        <v>3286.4</v>
      </c>
      <c r="D750" s="151">
        <f>D755+D759</f>
        <v>0</v>
      </c>
      <c r="E750" s="151">
        <f>E755+E759</f>
        <v>0</v>
      </c>
      <c r="F750" s="151">
        <f>F755+F759</f>
        <v>0</v>
      </c>
      <c r="G750" s="151">
        <f>G755+G759</f>
        <v>0</v>
      </c>
      <c r="H750" s="38" t="s">
        <v>0</v>
      </c>
      <c r="I750" s="222"/>
    </row>
    <row r="751" spans="1:9" s="257" customFormat="1" ht="21" customHeight="1">
      <c r="A751" s="217"/>
      <c r="B751" s="159" t="s">
        <v>123</v>
      </c>
      <c r="C751" s="142"/>
      <c r="D751" s="142"/>
      <c r="E751" s="142"/>
      <c r="F751" s="142"/>
      <c r="G751" s="142"/>
      <c r="H751" s="38"/>
      <c r="I751" s="222"/>
    </row>
    <row r="752" spans="1:9" s="257" customFormat="1" ht="15.75" customHeight="1">
      <c r="A752" s="219"/>
      <c r="B752" s="159" t="s">
        <v>4</v>
      </c>
      <c r="C752" s="204">
        <f>SUM(C753:C755)</f>
        <v>0</v>
      </c>
      <c r="D752" s="204">
        <f>SUM(D753:D755)</f>
        <v>0</v>
      </c>
      <c r="E752" s="204">
        <f>SUM(E753:E755)</f>
        <v>0</v>
      </c>
      <c r="F752" s="204">
        <f>SUM(F753:F755)</f>
        <v>0</v>
      </c>
      <c r="G752" s="204">
        <f>SUM(G753:G755)</f>
        <v>0</v>
      </c>
      <c r="H752" s="38" t="s">
        <v>0</v>
      </c>
      <c r="I752" s="222"/>
    </row>
    <row r="753" spans="1:9" s="258" customFormat="1" ht="15.75">
      <c r="A753" s="217"/>
      <c r="B753" s="77" t="s">
        <v>3</v>
      </c>
      <c r="C753" s="151">
        <v>0</v>
      </c>
      <c r="D753" s="151">
        <v>0</v>
      </c>
      <c r="E753" s="151">
        <v>0</v>
      </c>
      <c r="F753" s="151">
        <v>0</v>
      </c>
      <c r="G753" s="151">
        <v>0</v>
      </c>
      <c r="H753" s="38" t="s">
        <v>0</v>
      </c>
      <c r="I753" s="222"/>
    </row>
    <row r="754" spans="1:9" s="257" customFormat="1" ht="15.75">
      <c r="A754" s="217"/>
      <c r="B754" s="156" t="s">
        <v>2</v>
      </c>
      <c r="C754" s="151">
        <v>0</v>
      </c>
      <c r="D754" s="151">
        <v>0</v>
      </c>
      <c r="E754" s="151">
        <v>0</v>
      </c>
      <c r="F754" s="151">
        <v>0</v>
      </c>
      <c r="G754" s="151">
        <v>0</v>
      </c>
      <c r="H754" s="22" t="s">
        <v>0</v>
      </c>
      <c r="I754" s="222"/>
    </row>
    <row r="755" spans="1:9" s="257" customFormat="1" ht="15.75">
      <c r="A755" s="217"/>
      <c r="B755" s="156" t="s">
        <v>1</v>
      </c>
      <c r="C755" s="151">
        <v>0</v>
      </c>
      <c r="D755" s="151">
        <v>0</v>
      </c>
      <c r="E755" s="151">
        <v>0</v>
      </c>
      <c r="F755" s="151">
        <v>0</v>
      </c>
      <c r="G755" s="151">
        <v>0</v>
      </c>
      <c r="H755" s="38" t="s">
        <v>0</v>
      </c>
      <c r="I755" s="222"/>
    </row>
    <row r="756" spans="1:9" s="257" customFormat="1" ht="20.25" customHeight="1">
      <c r="A756" s="219"/>
      <c r="B756" s="159" t="s">
        <v>34</v>
      </c>
      <c r="C756" s="204">
        <f>SUM(C757:C759)</f>
        <v>5786.4</v>
      </c>
      <c r="D756" s="204">
        <f>SUM(D757:D759)</f>
        <v>0</v>
      </c>
      <c r="E756" s="204">
        <f>SUM(E757:E759)</f>
        <v>0</v>
      </c>
      <c r="F756" s="204">
        <f>SUM(F757:F759)</f>
        <v>0</v>
      </c>
      <c r="G756" s="204">
        <f>SUM(G757:G759)</f>
        <v>0</v>
      </c>
      <c r="H756" s="38" t="s">
        <v>0</v>
      </c>
      <c r="I756" s="222"/>
    </row>
    <row r="757" spans="1:9" s="258" customFormat="1" ht="20.25" customHeight="1">
      <c r="A757" s="217"/>
      <c r="B757" s="77" t="s">
        <v>3</v>
      </c>
      <c r="C757" s="23">
        <v>0</v>
      </c>
      <c r="D757" s="23">
        <v>0</v>
      </c>
      <c r="E757" s="23">
        <v>0</v>
      </c>
      <c r="F757" s="23">
        <v>0</v>
      </c>
      <c r="G757" s="23">
        <v>0</v>
      </c>
      <c r="H757" s="38" t="s">
        <v>0</v>
      </c>
      <c r="I757" s="222"/>
    </row>
    <row r="758" spans="1:9" s="257" customFormat="1" ht="20.25" customHeight="1">
      <c r="A758" s="217"/>
      <c r="B758" s="156" t="s">
        <v>2</v>
      </c>
      <c r="C758" s="23">
        <v>2500</v>
      </c>
      <c r="D758" s="23">
        <v>0</v>
      </c>
      <c r="E758" s="23">
        <v>0</v>
      </c>
      <c r="F758" s="23">
        <v>0</v>
      </c>
      <c r="G758" s="23">
        <v>0</v>
      </c>
      <c r="H758" s="38" t="s">
        <v>0</v>
      </c>
      <c r="I758" s="222"/>
    </row>
    <row r="759" spans="1:9" s="257" customFormat="1" ht="18.75" customHeight="1">
      <c r="A759" s="217"/>
      <c r="B759" s="156" t="s">
        <v>1</v>
      </c>
      <c r="C759" s="23">
        <v>3286.4</v>
      </c>
      <c r="D759" s="23">
        <v>0</v>
      </c>
      <c r="E759" s="23">
        <v>0</v>
      </c>
      <c r="F759" s="23">
        <v>0</v>
      </c>
      <c r="G759" s="23">
        <v>0</v>
      </c>
      <c r="H759" s="38" t="s">
        <v>0</v>
      </c>
      <c r="I759" s="220"/>
    </row>
    <row r="760" spans="1:9" s="15" customFormat="1" ht="15.75">
      <c r="A760" s="128" t="s">
        <v>136</v>
      </c>
      <c r="B760" s="127" t="s">
        <v>135</v>
      </c>
      <c r="C760" s="109">
        <f>C764+C778</f>
        <v>15101.9</v>
      </c>
      <c r="D760" s="109">
        <f>D764+D778</f>
        <v>0</v>
      </c>
      <c r="E760" s="109">
        <f>E764+E778</f>
        <v>0</v>
      </c>
      <c r="F760" s="109">
        <f>F764+F778</f>
        <v>0</v>
      </c>
      <c r="G760" s="109">
        <f>G764+G778</f>
        <v>0</v>
      </c>
      <c r="H760" s="109">
        <f>G760/C760*100</f>
        <v>0</v>
      </c>
      <c r="I760" s="139"/>
    </row>
    <row r="761" spans="1:9" s="15" customFormat="1" ht="15.75">
      <c r="A761" s="173"/>
      <c r="B761" s="77" t="s">
        <v>3</v>
      </c>
      <c r="C761" s="101">
        <f>C766+C780</f>
        <v>14346.9</v>
      </c>
      <c r="D761" s="101">
        <f>D766+D780</f>
        <v>0</v>
      </c>
      <c r="E761" s="101">
        <f>E766+E780</f>
        <v>0</v>
      </c>
      <c r="F761" s="101">
        <f>F766+F780</f>
        <v>0</v>
      </c>
      <c r="G761" s="101">
        <f>G766+G780</f>
        <v>0</v>
      </c>
      <c r="H761" s="9">
        <f>G761/C761*100</f>
        <v>0</v>
      </c>
      <c r="I761" s="172"/>
    </row>
    <row r="762" spans="1:9" s="15" customFormat="1" ht="15.75">
      <c r="A762" s="173"/>
      <c r="B762" s="77" t="s">
        <v>2</v>
      </c>
      <c r="C762" s="101">
        <f>C767+C781</f>
        <v>755</v>
      </c>
      <c r="D762" s="101">
        <f>D767+D781</f>
        <v>0</v>
      </c>
      <c r="E762" s="101">
        <f>E767+E781</f>
        <v>0</v>
      </c>
      <c r="F762" s="101">
        <f>F767+F781</f>
        <v>0</v>
      </c>
      <c r="G762" s="101">
        <f>G767+G781</f>
        <v>0</v>
      </c>
      <c r="H762" s="9">
        <f>G762/C762*100</f>
        <v>0</v>
      </c>
      <c r="I762" s="172"/>
    </row>
    <row r="763" spans="1:9" s="15" customFormat="1" ht="15.75">
      <c r="A763" s="173"/>
      <c r="B763" s="77" t="s">
        <v>1</v>
      </c>
      <c r="C763" s="101">
        <f>C768+C782</f>
        <v>0</v>
      </c>
      <c r="D763" s="101">
        <f>D768+D782</f>
        <v>0</v>
      </c>
      <c r="E763" s="101">
        <f>E768+E782</f>
        <v>0</v>
      </c>
      <c r="F763" s="101">
        <f>F768+F782</f>
        <v>0</v>
      </c>
      <c r="G763" s="101">
        <f>G768+G782</f>
        <v>0</v>
      </c>
      <c r="H763" s="9">
        <v>0</v>
      </c>
      <c r="I763" s="172"/>
    </row>
    <row r="764" spans="1:9" s="15" customFormat="1" ht="31.5">
      <c r="A764" s="126" t="s">
        <v>134</v>
      </c>
      <c r="B764" s="125" t="s">
        <v>133</v>
      </c>
      <c r="C764" s="124">
        <f>C766+C767+C768</f>
        <v>15101.9</v>
      </c>
      <c r="D764" s="124">
        <f>D766+D767+D768</f>
        <v>0</v>
      </c>
      <c r="E764" s="124">
        <f>E766+E767+E768</f>
        <v>0</v>
      </c>
      <c r="F764" s="124">
        <f>F766+F767+F768</f>
        <v>0</v>
      </c>
      <c r="G764" s="124">
        <f>G766+G767+G768</f>
        <v>0</v>
      </c>
      <c r="H764" s="171" t="s">
        <v>0</v>
      </c>
      <c r="I764" s="189"/>
    </row>
    <row r="765" spans="1:9" s="15" customFormat="1" ht="42" customHeight="1">
      <c r="A765" s="173"/>
      <c r="B765" s="256" t="s">
        <v>132</v>
      </c>
      <c r="C765" s="255"/>
      <c r="D765" s="255"/>
      <c r="E765" s="255"/>
      <c r="F765" s="255"/>
      <c r="G765" s="255"/>
      <c r="H765" s="254"/>
      <c r="I765" s="41" t="s">
        <v>131</v>
      </c>
    </row>
    <row r="766" spans="1:9" s="15" customFormat="1" ht="15.75" customHeight="1">
      <c r="A766" s="173"/>
      <c r="B766" s="248" t="s">
        <v>3</v>
      </c>
      <c r="C766" s="101">
        <f>C771+C775</f>
        <v>14346.9</v>
      </c>
      <c r="D766" s="101">
        <f>D771+D775</f>
        <v>0</v>
      </c>
      <c r="E766" s="101">
        <f>E771+E775</f>
        <v>0</v>
      </c>
      <c r="F766" s="101">
        <f>F771+F775</f>
        <v>0</v>
      </c>
      <c r="G766" s="101">
        <f>G771+G775</f>
        <v>0</v>
      </c>
      <c r="H766" s="9" t="s">
        <v>0</v>
      </c>
      <c r="I766" s="249"/>
    </row>
    <row r="767" spans="1:9" s="15" customFormat="1" ht="15.75">
      <c r="A767" s="173"/>
      <c r="B767" s="248" t="s">
        <v>2</v>
      </c>
      <c r="C767" s="101">
        <f>C772+C776</f>
        <v>755</v>
      </c>
      <c r="D767" s="101">
        <f>D772+D776</f>
        <v>0</v>
      </c>
      <c r="E767" s="101">
        <f>E772+E776</f>
        <v>0</v>
      </c>
      <c r="F767" s="101">
        <f>F772+F776</f>
        <v>0</v>
      </c>
      <c r="G767" s="101">
        <f>G772+G776</f>
        <v>0</v>
      </c>
      <c r="H767" s="9" t="s">
        <v>0</v>
      </c>
      <c r="I767" s="249"/>
    </row>
    <row r="768" spans="1:9" s="15" customFormat="1" ht="15.75">
      <c r="A768" s="173"/>
      <c r="B768" s="248" t="s">
        <v>1</v>
      </c>
      <c r="C768" s="101">
        <f>C773+C777</f>
        <v>0</v>
      </c>
      <c r="D768" s="101">
        <f>D773+D777</f>
        <v>0</v>
      </c>
      <c r="E768" s="101">
        <f>E773+E777</f>
        <v>0</v>
      </c>
      <c r="F768" s="101">
        <f>F773+F777</f>
        <v>0</v>
      </c>
      <c r="G768" s="101">
        <f>G773+G777</f>
        <v>0</v>
      </c>
      <c r="H768" s="252" t="s">
        <v>0</v>
      </c>
      <c r="I768" s="249"/>
    </row>
    <row r="769" spans="1:9" s="15" customFormat="1" ht="15.75">
      <c r="A769" s="173"/>
      <c r="B769" s="251" t="s">
        <v>5</v>
      </c>
      <c r="C769" s="255"/>
      <c r="D769" s="255"/>
      <c r="E769" s="255"/>
      <c r="F769" s="255"/>
      <c r="G769" s="255"/>
      <c r="H769" s="254"/>
      <c r="I769" s="249"/>
    </row>
    <row r="770" spans="1:9" s="15" customFormat="1" ht="15.75">
      <c r="A770" s="173"/>
      <c r="B770" s="253" t="s">
        <v>4</v>
      </c>
      <c r="C770" s="250">
        <f>C771+C772+C773</f>
        <v>0</v>
      </c>
      <c r="D770" s="250">
        <f>D771+D772+D773</f>
        <v>0</v>
      </c>
      <c r="E770" s="250">
        <f>E771+E772+E773</f>
        <v>0</v>
      </c>
      <c r="F770" s="250">
        <f>F771+F772+F773</f>
        <v>0</v>
      </c>
      <c r="G770" s="250">
        <f>G771+G772+G773</f>
        <v>0</v>
      </c>
      <c r="H770" s="63" t="s">
        <v>0</v>
      </c>
      <c r="I770" s="249"/>
    </row>
    <row r="771" spans="1:9" s="15" customFormat="1" ht="15.75">
      <c r="A771" s="173"/>
      <c r="B771" s="248" t="s">
        <v>3</v>
      </c>
      <c r="C771" s="101">
        <v>0</v>
      </c>
      <c r="D771" s="101">
        <v>0</v>
      </c>
      <c r="E771" s="101">
        <v>0</v>
      </c>
      <c r="F771" s="101">
        <v>0</v>
      </c>
      <c r="G771" s="101">
        <v>0</v>
      </c>
      <c r="H771" s="9" t="s">
        <v>0</v>
      </c>
      <c r="I771" s="249"/>
    </row>
    <row r="772" spans="1:9" s="15" customFormat="1" ht="15.75">
      <c r="A772" s="173"/>
      <c r="B772" s="248" t="s">
        <v>2</v>
      </c>
      <c r="C772" s="101">
        <v>0</v>
      </c>
      <c r="D772" s="101">
        <v>0</v>
      </c>
      <c r="E772" s="101">
        <v>0</v>
      </c>
      <c r="F772" s="101">
        <v>0</v>
      </c>
      <c r="G772" s="101">
        <v>0</v>
      </c>
      <c r="H772" s="9" t="s">
        <v>0</v>
      </c>
      <c r="I772" s="249"/>
    </row>
    <row r="773" spans="1:9" s="15" customFormat="1" ht="15.75">
      <c r="A773" s="173"/>
      <c r="B773" s="248" t="s">
        <v>1</v>
      </c>
      <c r="C773" s="101">
        <v>0</v>
      </c>
      <c r="D773" s="101">
        <v>0</v>
      </c>
      <c r="E773" s="101">
        <v>0</v>
      </c>
      <c r="F773" s="101">
        <v>0</v>
      </c>
      <c r="G773" s="101">
        <v>0</v>
      </c>
      <c r="H773" s="252" t="s">
        <v>0</v>
      </c>
      <c r="I773" s="249"/>
    </row>
    <row r="774" spans="1:9" s="15" customFormat="1" ht="15.75">
      <c r="A774" s="173"/>
      <c r="B774" s="251" t="s">
        <v>47</v>
      </c>
      <c r="C774" s="250">
        <f>C775+C776+C777</f>
        <v>15101.9</v>
      </c>
      <c r="D774" s="250">
        <f>D775+D776+D777</f>
        <v>0</v>
      </c>
      <c r="E774" s="250">
        <f>E775+E776+E777</f>
        <v>0</v>
      </c>
      <c r="F774" s="250">
        <f>F775+F776+F777</f>
        <v>0</v>
      </c>
      <c r="G774" s="250">
        <f>G775+G776+G777</f>
        <v>0</v>
      </c>
      <c r="H774" s="63" t="s">
        <v>0</v>
      </c>
      <c r="I774" s="249"/>
    </row>
    <row r="775" spans="1:9" s="15" customFormat="1" ht="15.75">
      <c r="A775" s="173"/>
      <c r="B775" s="248" t="s">
        <v>3</v>
      </c>
      <c r="C775" s="101">
        <v>14346.9</v>
      </c>
      <c r="D775" s="101">
        <v>0</v>
      </c>
      <c r="E775" s="101">
        <v>0</v>
      </c>
      <c r="F775" s="101">
        <v>0</v>
      </c>
      <c r="G775" s="101">
        <v>0</v>
      </c>
      <c r="H775" s="9" t="s">
        <v>0</v>
      </c>
      <c r="I775" s="249"/>
    </row>
    <row r="776" spans="1:9" s="15" customFormat="1" ht="15.75">
      <c r="A776" s="173"/>
      <c r="B776" s="248" t="s">
        <v>2</v>
      </c>
      <c r="C776" s="101">
        <v>755</v>
      </c>
      <c r="D776" s="101">
        <v>0</v>
      </c>
      <c r="E776" s="101">
        <v>0</v>
      </c>
      <c r="F776" s="101">
        <v>0</v>
      </c>
      <c r="G776" s="101">
        <v>0</v>
      </c>
      <c r="H776" s="9" t="s">
        <v>0</v>
      </c>
      <c r="I776" s="249"/>
    </row>
    <row r="777" spans="1:9" s="15" customFormat="1" ht="23.25" customHeight="1">
      <c r="A777" s="173"/>
      <c r="B777" s="248" t="s">
        <v>1</v>
      </c>
      <c r="C777" s="247">
        <v>0</v>
      </c>
      <c r="D777" s="247">
        <v>0</v>
      </c>
      <c r="E777" s="247">
        <v>0</v>
      </c>
      <c r="F777" s="247">
        <v>0</v>
      </c>
      <c r="G777" s="247">
        <v>0</v>
      </c>
      <c r="H777" s="246" t="s">
        <v>0</v>
      </c>
      <c r="I777" s="245"/>
    </row>
    <row r="778" spans="1:9" s="195" customFormat="1" ht="31.5" hidden="1">
      <c r="A778" s="244" t="s">
        <v>130</v>
      </c>
      <c r="B778" s="243" t="s">
        <v>129</v>
      </c>
      <c r="C778" s="242">
        <f>C780+C781+C782</f>
        <v>0</v>
      </c>
      <c r="D778" s="242">
        <f>D780+D781+D782</f>
        <v>0</v>
      </c>
      <c r="E778" s="242">
        <f>E780+E781+E782</f>
        <v>0</v>
      </c>
      <c r="F778" s="242">
        <f>F780+F781+F782</f>
        <v>0</v>
      </c>
      <c r="G778" s="242">
        <f>G780+G781+G782</f>
        <v>0</v>
      </c>
      <c r="H778" s="242" t="e">
        <f>G778/C778*100</f>
        <v>#DIV/0!</v>
      </c>
      <c r="I778" s="241"/>
    </row>
    <row r="779" spans="1:9" ht="36" hidden="1" customHeight="1">
      <c r="A779" s="240"/>
      <c r="B779" s="87" t="s">
        <v>105</v>
      </c>
      <c r="C779" s="229"/>
      <c r="D779" s="229"/>
      <c r="E779" s="229"/>
      <c r="F779" s="229"/>
      <c r="G779" s="229"/>
      <c r="H779" s="239"/>
      <c r="I779" s="238"/>
    </row>
    <row r="780" spans="1:9" ht="15.6" hidden="1" customHeight="1">
      <c r="A780" s="227"/>
      <c r="B780" s="226" t="s">
        <v>3</v>
      </c>
      <c r="C780" s="229">
        <f>C785+C789</f>
        <v>0</v>
      </c>
      <c r="D780" s="229">
        <f>D785+D789</f>
        <v>0</v>
      </c>
      <c r="E780" s="229">
        <f>E785+E789</f>
        <v>0</v>
      </c>
      <c r="F780" s="229">
        <f>F785+F789</f>
        <v>0</v>
      </c>
      <c r="G780" s="229">
        <f>G785+G789</f>
        <v>0</v>
      </c>
      <c r="H780" s="228" t="e">
        <f>G780/C780*100</f>
        <v>#DIV/0!</v>
      </c>
      <c r="I780" s="41" t="s">
        <v>128</v>
      </c>
    </row>
    <row r="781" spans="1:9" ht="15.75" hidden="1">
      <c r="A781" s="227"/>
      <c r="B781" s="226" t="s">
        <v>2</v>
      </c>
      <c r="C781" s="229">
        <f>C786+C790</f>
        <v>0</v>
      </c>
      <c r="D781" s="229">
        <f>D786+D790</f>
        <v>0</v>
      </c>
      <c r="E781" s="229">
        <f>E786+E790</f>
        <v>0</v>
      </c>
      <c r="F781" s="229">
        <f>F786+F790</f>
        <v>0</v>
      </c>
      <c r="G781" s="229">
        <f>G786+G790</f>
        <v>0</v>
      </c>
      <c r="H781" s="228" t="e">
        <f>G781/C781*100</f>
        <v>#DIV/0!</v>
      </c>
      <c r="I781" s="37"/>
    </row>
    <row r="782" spans="1:9" ht="19.149999999999999" hidden="1" customHeight="1">
      <c r="A782" s="227"/>
      <c r="B782" s="226" t="s">
        <v>1</v>
      </c>
      <c r="C782" s="225">
        <f>C787+C791</f>
        <v>0</v>
      </c>
      <c r="D782" s="225">
        <f>D787+D791</f>
        <v>0</v>
      </c>
      <c r="E782" s="225">
        <f>E787+E791</f>
        <v>0</v>
      </c>
      <c r="F782" s="225">
        <f>F787+F791</f>
        <v>0</v>
      </c>
      <c r="G782" s="225">
        <f>G787+G791</f>
        <v>0</v>
      </c>
      <c r="H782" s="234">
        <v>0</v>
      </c>
      <c r="I782" s="37"/>
    </row>
    <row r="783" spans="1:9" ht="15.75" hidden="1">
      <c r="A783" s="227"/>
      <c r="B783" s="232" t="s">
        <v>5</v>
      </c>
      <c r="C783" s="225"/>
      <c r="D783" s="225"/>
      <c r="E783" s="225"/>
      <c r="F783" s="225"/>
      <c r="G783" s="225"/>
      <c r="H783" s="233"/>
      <c r="I783" s="158"/>
    </row>
    <row r="784" spans="1:9" ht="15.75" hidden="1">
      <c r="A784" s="227"/>
      <c r="B784" s="237" t="s">
        <v>4</v>
      </c>
      <c r="C784" s="236">
        <f>C785+C786+C787</f>
        <v>0</v>
      </c>
      <c r="D784" s="236">
        <f>D785+D786+D787</f>
        <v>0</v>
      </c>
      <c r="E784" s="236">
        <f>E785+E786+E787</f>
        <v>0</v>
      </c>
      <c r="F784" s="236">
        <f>F785+F786+F787</f>
        <v>0</v>
      </c>
      <c r="G784" s="236">
        <f>G785+G786+G787</f>
        <v>0</v>
      </c>
      <c r="H784" s="233">
        <v>0</v>
      </c>
      <c r="I784" s="158"/>
    </row>
    <row r="785" spans="1:9" ht="15.75" hidden="1">
      <c r="A785" s="227"/>
      <c r="B785" s="226" t="s">
        <v>3</v>
      </c>
      <c r="C785" s="235">
        <v>0</v>
      </c>
      <c r="D785" s="235">
        <v>0</v>
      </c>
      <c r="E785" s="235">
        <v>0</v>
      </c>
      <c r="F785" s="235">
        <v>0</v>
      </c>
      <c r="G785" s="235">
        <v>0</v>
      </c>
      <c r="H785" s="234">
        <v>0</v>
      </c>
      <c r="I785" s="158"/>
    </row>
    <row r="786" spans="1:9" ht="15.75" hidden="1">
      <c r="A786" s="227"/>
      <c r="B786" s="226" t="s">
        <v>2</v>
      </c>
      <c r="C786" s="235">
        <v>0</v>
      </c>
      <c r="D786" s="235">
        <v>0</v>
      </c>
      <c r="E786" s="235">
        <v>0</v>
      </c>
      <c r="F786" s="235">
        <v>0</v>
      </c>
      <c r="G786" s="235">
        <v>0</v>
      </c>
      <c r="H786" s="234">
        <v>0</v>
      </c>
      <c r="I786" s="158"/>
    </row>
    <row r="787" spans="1:9" ht="15.75" hidden="1">
      <c r="A787" s="227"/>
      <c r="B787" s="226" t="s">
        <v>1</v>
      </c>
      <c r="C787" s="225"/>
      <c r="D787" s="225"/>
      <c r="E787" s="225"/>
      <c r="F787" s="225"/>
      <c r="G787" s="225"/>
      <c r="H787" s="233"/>
      <c r="I787" s="158"/>
    </row>
    <row r="788" spans="1:9" ht="15.75" hidden="1">
      <c r="A788" s="227"/>
      <c r="B788" s="232" t="s">
        <v>47</v>
      </c>
      <c r="C788" s="231">
        <f>C789+C790+C791</f>
        <v>0</v>
      </c>
      <c r="D788" s="231">
        <f>D789+D790+D791</f>
        <v>0</v>
      </c>
      <c r="E788" s="231">
        <f>E789+E790+E791</f>
        <v>0</v>
      </c>
      <c r="F788" s="231">
        <f>F789+F790+F791</f>
        <v>0</v>
      </c>
      <c r="G788" s="231">
        <f>G789+G790+G791</f>
        <v>0</v>
      </c>
      <c r="H788" s="230" t="e">
        <f>G788/C788*100</f>
        <v>#DIV/0!</v>
      </c>
      <c r="I788" s="158"/>
    </row>
    <row r="789" spans="1:9" ht="15.75" hidden="1">
      <c r="A789" s="227"/>
      <c r="B789" s="226" t="s">
        <v>3</v>
      </c>
      <c r="C789" s="229">
        <v>0</v>
      </c>
      <c r="D789" s="229">
        <v>0</v>
      </c>
      <c r="E789" s="229">
        <v>0</v>
      </c>
      <c r="F789" s="229">
        <v>0</v>
      </c>
      <c r="G789" s="229">
        <v>0</v>
      </c>
      <c r="H789" s="228" t="e">
        <f>G789/C789*100</f>
        <v>#DIV/0!</v>
      </c>
      <c r="I789" s="158"/>
    </row>
    <row r="790" spans="1:9" ht="15.75" hidden="1">
      <c r="A790" s="227"/>
      <c r="B790" s="226" t="s">
        <v>2</v>
      </c>
      <c r="C790" s="229">
        <v>0</v>
      </c>
      <c r="D790" s="229">
        <v>0</v>
      </c>
      <c r="E790" s="229">
        <v>0</v>
      </c>
      <c r="F790" s="229">
        <v>0</v>
      </c>
      <c r="G790" s="229">
        <v>0</v>
      </c>
      <c r="H790" s="228" t="e">
        <f>G790/C790*100</f>
        <v>#DIV/0!</v>
      </c>
      <c r="I790" s="158"/>
    </row>
    <row r="791" spans="1:9" ht="37.5" hidden="1" customHeight="1">
      <c r="A791" s="227"/>
      <c r="B791" s="226" t="s">
        <v>1</v>
      </c>
      <c r="C791" s="225"/>
      <c r="D791" s="225"/>
      <c r="E791" s="225"/>
      <c r="F791" s="225"/>
      <c r="G791" s="225"/>
      <c r="H791" s="224"/>
      <c r="I791" s="157"/>
    </row>
    <row r="792" spans="1:9" s="15" customFormat="1" ht="15.75">
      <c r="A792" s="128" t="s">
        <v>127</v>
      </c>
      <c r="B792" s="127" t="s">
        <v>126</v>
      </c>
      <c r="C792" s="109">
        <f>C794+C795+C796</f>
        <v>1768792.6</v>
      </c>
      <c r="D792" s="109">
        <f>D794+D795+D796</f>
        <v>679163.1</v>
      </c>
      <c r="E792" s="109">
        <f>E794+E795+E796</f>
        <v>520322.89999999997</v>
      </c>
      <c r="F792" s="109">
        <f>F794+F795+F796</f>
        <v>507994.89999999997</v>
      </c>
      <c r="G792" s="109">
        <f>G794+G795+G796</f>
        <v>507994.89999999997</v>
      </c>
      <c r="H792" s="109">
        <f>G792/C792*100</f>
        <v>28.719868004875188</v>
      </c>
      <c r="I792" s="139"/>
    </row>
    <row r="793" spans="1:9" ht="34.5" customHeight="1">
      <c r="A793" s="219"/>
      <c r="B793" s="206" t="s">
        <v>125</v>
      </c>
      <c r="C793" s="144"/>
      <c r="D793" s="144"/>
      <c r="E793" s="144"/>
      <c r="F793" s="144"/>
      <c r="G793" s="144"/>
      <c r="H793" s="223"/>
      <c r="I793" s="185"/>
    </row>
    <row r="794" spans="1:9" ht="15.75">
      <c r="A794" s="217"/>
      <c r="B794" s="156" t="s">
        <v>100</v>
      </c>
      <c r="C794" s="144">
        <f>C799+C803</f>
        <v>1160724</v>
      </c>
      <c r="D794" s="144">
        <f>D799+D803</f>
        <v>383480.3</v>
      </c>
      <c r="E794" s="144">
        <f>E799+E803</f>
        <v>332107.59999999998</v>
      </c>
      <c r="F794" s="144">
        <f>F799+F803</f>
        <v>328902.09999999998</v>
      </c>
      <c r="G794" s="144">
        <f>G799+G803</f>
        <v>328902.09999999998</v>
      </c>
      <c r="H794" s="143">
        <f>G794/C794*100</f>
        <v>28.335943773024418</v>
      </c>
      <c r="I794" s="182" t="s">
        <v>124</v>
      </c>
    </row>
    <row r="795" spans="1:9" ht="15.75">
      <c r="A795" s="217"/>
      <c r="B795" s="156" t="s">
        <v>2</v>
      </c>
      <c r="C795" s="144">
        <f>C800+C804</f>
        <v>608068.6</v>
      </c>
      <c r="D795" s="144">
        <f>D800+D804</f>
        <v>295682.8</v>
      </c>
      <c r="E795" s="144">
        <f>E800+E804</f>
        <v>188215.3</v>
      </c>
      <c r="F795" s="144">
        <f>F800+F804</f>
        <v>179092.8</v>
      </c>
      <c r="G795" s="144">
        <f>G800+G804</f>
        <v>179092.8</v>
      </c>
      <c r="H795" s="143">
        <f>G795/C795*100</f>
        <v>29.45272951111108</v>
      </c>
      <c r="I795" s="222"/>
    </row>
    <row r="796" spans="1:9" ht="15.75">
      <c r="A796" s="217"/>
      <c r="B796" s="156" t="s">
        <v>1</v>
      </c>
      <c r="C796" s="144">
        <f>C801+C805</f>
        <v>0</v>
      </c>
      <c r="D796" s="144">
        <f>D801+D805</f>
        <v>0</v>
      </c>
      <c r="E796" s="144">
        <f>E801+E805</f>
        <v>0</v>
      </c>
      <c r="F796" s="144">
        <f>F801+F805</f>
        <v>0</v>
      </c>
      <c r="G796" s="144">
        <f>G801+G805</f>
        <v>0</v>
      </c>
      <c r="H796" s="143" t="s">
        <v>0</v>
      </c>
      <c r="I796" s="222"/>
    </row>
    <row r="797" spans="1:9" ht="31.5">
      <c r="A797" s="217"/>
      <c r="B797" s="159" t="s">
        <v>123</v>
      </c>
      <c r="C797" s="202"/>
      <c r="D797" s="202"/>
      <c r="E797" s="202"/>
      <c r="F797" s="202"/>
      <c r="G797" s="202"/>
      <c r="H797" s="181"/>
      <c r="I797" s="222"/>
    </row>
    <row r="798" spans="1:9" ht="15.75">
      <c r="A798" s="219"/>
      <c r="B798" s="159" t="s">
        <v>4</v>
      </c>
      <c r="C798" s="146">
        <f>SUM(C799:C800)</f>
        <v>0</v>
      </c>
      <c r="D798" s="146">
        <f>SUM(D799:D800)</f>
        <v>0</v>
      </c>
      <c r="E798" s="146">
        <f>SUM(E799:E800)</f>
        <v>0</v>
      </c>
      <c r="F798" s="146">
        <f>SUM(F799:F800)</f>
        <v>0</v>
      </c>
      <c r="G798" s="146">
        <f>SUM(G799:G800)</f>
        <v>0</v>
      </c>
      <c r="H798" s="145" t="s">
        <v>0</v>
      </c>
      <c r="I798" s="222"/>
    </row>
    <row r="799" spans="1:9" ht="15.75">
      <c r="A799" s="217"/>
      <c r="B799" s="156" t="s">
        <v>100</v>
      </c>
      <c r="C799" s="144">
        <v>0</v>
      </c>
      <c r="D799" s="144">
        <v>0</v>
      </c>
      <c r="E799" s="144">
        <v>0</v>
      </c>
      <c r="F799" s="144">
        <v>0</v>
      </c>
      <c r="G799" s="144">
        <v>0</v>
      </c>
      <c r="H799" s="143" t="s">
        <v>0</v>
      </c>
      <c r="I799" s="222"/>
    </row>
    <row r="800" spans="1:9" ht="15.75">
      <c r="A800" s="217"/>
      <c r="B800" s="156" t="s">
        <v>2</v>
      </c>
      <c r="C800" s="144">
        <v>0</v>
      </c>
      <c r="D800" s="144">
        <v>0</v>
      </c>
      <c r="E800" s="144">
        <v>0</v>
      </c>
      <c r="F800" s="144">
        <v>0</v>
      </c>
      <c r="G800" s="144">
        <v>0</v>
      </c>
      <c r="H800" s="143" t="s">
        <v>0</v>
      </c>
      <c r="I800" s="222"/>
    </row>
    <row r="801" spans="1:9" ht="15.75">
      <c r="A801" s="217"/>
      <c r="B801" s="156" t="s">
        <v>1</v>
      </c>
      <c r="C801" s="144">
        <v>0</v>
      </c>
      <c r="D801" s="144">
        <v>0</v>
      </c>
      <c r="E801" s="144">
        <v>0</v>
      </c>
      <c r="F801" s="144">
        <v>0</v>
      </c>
      <c r="G801" s="144">
        <v>0</v>
      </c>
      <c r="H801" s="143" t="s">
        <v>0</v>
      </c>
      <c r="I801" s="222"/>
    </row>
    <row r="802" spans="1:9" ht="15.75">
      <c r="A802" s="219"/>
      <c r="B802" s="159" t="s">
        <v>34</v>
      </c>
      <c r="C802" s="146">
        <f>SUM(C803:C804)</f>
        <v>1768792.6</v>
      </c>
      <c r="D802" s="146">
        <f>SUM(D803:D804)</f>
        <v>679163.1</v>
      </c>
      <c r="E802" s="146">
        <f>SUM(E803:E804)</f>
        <v>520322.89999999997</v>
      </c>
      <c r="F802" s="146">
        <f>SUM(F803:F804)</f>
        <v>507994.89999999997</v>
      </c>
      <c r="G802" s="146">
        <f>SUM(G803:G804)</f>
        <v>507994.89999999997</v>
      </c>
      <c r="H802" s="145">
        <f>G802/C802*100</f>
        <v>28.719868004875188</v>
      </c>
      <c r="I802" s="222"/>
    </row>
    <row r="803" spans="1:9" ht="15.75">
      <c r="A803" s="217"/>
      <c r="B803" s="156" t="s">
        <v>100</v>
      </c>
      <c r="C803" s="144">
        <v>1160724</v>
      </c>
      <c r="D803" s="144">
        <v>383480.3</v>
      </c>
      <c r="E803" s="144">
        <v>332107.59999999998</v>
      </c>
      <c r="F803" s="144">
        <v>328902.09999999998</v>
      </c>
      <c r="G803" s="144">
        <v>328902.09999999998</v>
      </c>
      <c r="H803" s="143">
        <f>G803/C803*100</f>
        <v>28.335943773024418</v>
      </c>
      <c r="I803" s="222"/>
    </row>
    <row r="804" spans="1:9" ht="15.75">
      <c r="A804" s="217"/>
      <c r="B804" s="156" t="s">
        <v>2</v>
      </c>
      <c r="C804" s="144">
        <v>608068.6</v>
      </c>
      <c r="D804" s="144">
        <v>295682.8</v>
      </c>
      <c r="E804" s="144">
        <v>188215.3</v>
      </c>
      <c r="F804" s="144">
        <v>179092.8</v>
      </c>
      <c r="G804" s="144">
        <v>179092.8</v>
      </c>
      <c r="H804" s="9">
        <f>G804/C804*100</f>
        <v>29.45272951111108</v>
      </c>
      <c r="I804" s="222"/>
    </row>
    <row r="805" spans="1:9" ht="147.75" customHeight="1">
      <c r="A805" s="217"/>
      <c r="B805" s="156" t="s">
        <v>1</v>
      </c>
      <c r="C805" s="165">
        <v>0</v>
      </c>
      <c r="D805" s="165">
        <v>0</v>
      </c>
      <c r="E805" s="165">
        <v>0</v>
      </c>
      <c r="F805" s="165">
        <v>0</v>
      </c>
      <c r="G805" s="165">
        <v>0</v>
      </c>
      <c r="H805" s="221" t="s">
        <v>0</v>
      </c>
      <c r="I805" s="220"/>
    </row>
    <row r="806" spans="1:9" ht="31.5" hidden="1">
      <c r="A806" s="218"/>
      <c r="B806" s="159" t="s">
        <v>122</v>
      </c>
      <c r="C806" s="216"/>
      <c r="D806" s="216"/>
      <c r="E806" s="216"/>
      <c r="F806" s="216"/>
      <c r="G806" s="216"/>
      <c r="H806" s="186"/>
      <c r="I806" s="185"/>
    </row>
    <row r="807" spans="1:9" ht="31.15" hidden="1" customHeight="1">
      <c r="A807" s="219"/>
      <c r="B807" s="215" t="s">
        <v>121</v>
      </c>
      <c r="C807" s="216">
        <f>SUM(C808:C809)</f>
        <v>0</v>
      </c>
      <c r="D807" s="216">
        <f>SUM(D808:D809)</f>
        <v>0</v>
      </c>
      <c r="E807" s="216">
        <f>SUM(E808:E809)</f>
        <v>0</v>
      </c>
      <c r="F807" s="216">
        <f>SUM(F808:F809)</f>
        <v>0</v>
      </c>
      <c r="G807" s="216">
        <f>SUM(G808:G809)</f>
        <v>0</v>
      </c>
      <c r="H807" s="186"/>
      <c r="I807" s="185"/>
    </row>
    <row r="808" spans="1:9" ht="15.6" hidden="1" customHeight="1">
      <c r="A808" s="218"/>
      <c r="B808" s="156" t="s">
        <v>100</v>
      </c>
      <c r="C808" s="216">
        <v>0</v>
      </c>
      <c r="D808" s="216">
        <v>0</v>
      </c>
      <c r="E808" s="216">
        <v>0</v>
      </c>
      <c r="F808" s="216">
        <v>0</v>
      </c>
      <c r="G808" s="216">
        <v>0</v>
      </c>
      <c r="H808" s="186"/>
      <c r="I808" s="185"/>
    </row>
    <row r="809" spans="1:9" ht="15.6" hidden="1" customHeight="1">
      <c r="A809" s="217"/>
      <c r="B809" s="156" t="s">
        <v>2</v>
      </c>
      <c r="C809" s="216">
        <v>0</v>
      </c>
      <c r="D809" s="216">
        <v>0</v>
      </c>
      <c r="E809" s="216">
        <v>0</v>
      </c>
      <c r="F809" s="216">
        <v>0</v>
      </c>
      <c r="G809" s="216">
        <v>0</v>
      </c>
      <c r="H809" s="186"/>
      <c r="I809" s="185"/>
    </row>
    <row r="810" spans="1:9" ht="31.15" hidden="1" customHeight="1">
      <c r="A810" s="194"/>
      <c r="B810" s="215" t="s">
        <v>120</v>
      </c>
      <c r="C810" s="142">
        <f>SUM(C811:C812)</f>
        <v>0</v>
      </c>
      <c r="D810" s="142">
        <f>SUM(D811:D812)</f>
        <v>0</v>
      </c>
      <c r="E810" s="142">
        <f>SUM(E811:E812)</f>
        <v>0</v>
      </c>
      <c r="F810" s="142">
        <f>SUM(F811:F812)</f>
        <v>0</v>
      </c>
      <c r="G810" s="142">
        <f>SUM(G811:G812)</f>
        <v>0</v>
      </c>
      <c r="H810" s="186" t="e">
        <f>G810/C810*100</f>
        <v>#DIV/0!</v>
      </c>
      <c r="I810" s="185"/>
    </row>
    <row r="811" spans="1:9" ht="15.6" hidden="1" customHeight="1">
      <c r="A811" s="176"/>
      <c r="B811" s="156" t="s">
        <v>100</v>
      </c>
      <c r="C811" s="142">
        <v>0</v>
      </c>
      <c r="D811" s="142">
        <v>0</v>
      </c>
      <c r="E811" s="142">
        <v>0</v>
      </c>
      <c r="F811" s="142">
        <v>0</v>
      </c>
      <c r="G811" s="142">
        <v>0</v>
      </c>
      <c r="H811" s="186" t="e">
        <f>G811/C811*100</f>
        <v>#DIV/0!</v>
      </c>
      <c r="I811" s="185"/>
    </row>
    <row r="812" spans="1:9" ht="15.6" hidden="1" customHeight="1">
      <c r="A812" s="176"/>
      <c r="B812" s="156" t="s">
        <v>2</v>
      </c>
      <c r="C812" s="142">
        <v>0</v>
      </c>
      <c r="D812" s="142">
        <v>0</v>
      </c>
      <c r="E812" s="142">
        <v>0</v>
      </c>
      <c r="F812" s="142">
        <v>0</v>
      </c>
      <c r="G812" s="142">
        <v>0</v>
      </c>
      <c r="H812" s="186" t="e">
        <f>G812/C812*100</f>
        <v>#DIV/0!</v>
      </c>
      <c r="I812" s="185"/>
    </row>
    <row r="813" spans="1:9" ht="46.9" hidden="1" customHeight="1">
      <c r="A813" s="194"/>
      <c r="B813" s="215" t="s">
        <v>119</v>
      </c>
      <c r="C813" s="142">
        <f>SUM(C814:C815)</f>
        <v>0</v>
      </c>
      <c r="D813" s="142">
        <f>SUM(D814:D815)</f>
        <v>0</v>
      </c>
      <c r="E813" s="142">
        <f>SUM(E814:E815)</f>
        <v>0</v>
      </c>
      <c r="F813" s="142">
        <f>SUM(F814:F815)</f>
        <v>0</v>
      </c>
      <c r="G813" s="142">
        <f>SUM(G814:G815)</f>
        <v>0</v>
      </c>
      <c r="H813" s="186" t="e">
        <f>G813/C813*100</f>
        <v>#DIV/0!</v>
      </c>
      <c r="I813" s="185"/>
    </row>
    <row r="814" spans="1:9" ht="15.6" hidden="1" customHeight="1">
      <c r="A814" s="176"/>
      <c r="B814" s="156" t="s">
        <v>100</v>
      </c>
      <c r="C814" s="142">
        <v>0</v>
      </c>
      <c r="D814" s="142">
        <v>0</v>
      </c>
      <c r="E814" s="142">
        <v>0</v>
      </c>
      <c r="F814" s="142">
        <v>0</v>
      </c>
      <c r="G814" s="142">
        <v>0</v>
      </c>
      <c r="H814" s="186" t="e">
        <f>G814/C814*100</f>
        <v>#DIV/0!</v>
      </c>
      <c r="I814" s="185"/>
    </row>
    <row r="815" spans="1:9" ht="15.6" hidden="1" customHeight="1">
      <c r="A815" s="176"/>
      <c r="B815" s="156" t="s">
        <v>2</v>
      </c>
      <c r="C815" s="142">
        <v>0</v>
      </c>
      <c r="D815" s="142">
        <v>0</v>
      </c>
      <c r="E815" s="142">
        <v>0</v>
      </c>
      <c r="F815" s="142">
        <v>0</v>
      </c>
      <c r="G815" s="142">
        <v>0</v>
      </c>
      <c r="H815" s="186" t="e">
        <f>G815/C815*100</f>
        <v>#DIV/0!</v>
      </c>
      <c r="I815" s="185"/>
    </row>
    <row r="816" spans="1:9" ht="47.25" hidden="1">
      <c r="A816" s="194"/>
      <c r="B816" s="215" t="s">
        <v>118</v>
      </c>
      <c r="C816" s="142">
        <f>SUM(C817:C818)</f>
        <v>7336852.6500000004</v>
      </c>
      <c r="D816" s="142">
        <f>SUM(D817:D818)</f>
        <v>4915763.29</v>
      </c>
      <c r="E816" s="142">
        <f>SUM(E817:E818)</f>
        <v>1443846.4010000001</v>
      </c>
      <c r="F816" s="142">
        <f>SUM(F817:F818)</f>
        <v>1404757.831</v>
      </c>
      <c r="G816" s="142">
        <f>SUM(G817:G818)</f>
        <v>1404757.831</v>
      </c>
      <c r="H816" s="186">
        <f>G816/C816*100</f>
        <v>19.146600020650542</v>
      </c>
      <c r="I816" s="185"/>
    </row>
    <row r="817" spans="1:9" ht="15.75" hidden="1">
      <c r="A817" s="176"/>
      <c r="B817" s="156" t="s">
        <v>100</v>
      </c>
      <c r="C817" s="142">
        <v>982242.7</v>
      </c>
      <c r="D817" s="142">
        <v>323241.14</v>
      </c>
      <c r="E817" s="142">
        <v>228291.25899999999</v>
      </c>
      <c r="F817" s="142">
        <v>218396.21900000001</v>
      </c>
      <c r="G817" s="142">
        <v>218396.21900000001</v>
      </c>
      <c r="H817" s="186">
        <f>G817/C817*100</f>
        <v>22.234445621229867</v>
      </c>
      <c r="I817" s="185"/>
    </row>
    <row r="818" spans="1:9" ht="15.75" hidden="1">
      <c r="A818" s="176"/>
      <c r="B818" s="156" t="s">
        <v>2</v>
      </c>
      <c r="C818" s="142">
        <v>6354609.9500000002</v>
      </c>
      <c r="D818" s="142">
        <v>4592522.1500000004</v>
      </c>
      <c r="E818" s="142">
        <v>1215555.142</v>
      </c>
      <c r="F818" s="142">
        <v>1186361.612</v>
      </c>
      <c r="G818" s="142">
        <v>1186361.612</v>
      </c>
      <c r="H818" s="186">
        <f>G818/C818*100</f>
        <v>18.669306555943688</v>
      </c>
      <c r="I818" s="185"/>
    </row>
    <row r="819" spans="1:9" s="15" customFormat="1" ht="15.75">
      <c r="A819" s="128" t="s">
        <v>117</v>
      </c>
      <c r="B819" s="127" t="s">
        <v>116</v>
      </c>
      <c r="C819" s="109">
        <f>C820</f>
        <v>23604.399999999998</v>
      </c>
      <c r="D819" s="109">
        <f>D820</f>
        <v>0</v>
      </c>
      <c r="E819" s="109">
        <f>E820</f>
        <v>0</v>
      </c>
      <c r="F819" s="109">
        <f>F820</f>
        <v>0</v>
      </c>
      <c r="G819" s="109">
        <f>G820</f>
        <v>0</v>
      </c>
      <c r="H819" s="109">
        <f>G819/C819*100</f>
        <v>0</v>
      </c>
      <c r="I819" s="214"/>
    </row>
    <row r="820" spans="1:9" s="15" customFormat="1" ht="15.75">
      <c r="A820" s="173"/>
      <c r="B820" s="99" t="s">
        <v>6</v>
      </c>
      <c r="C820" s="63">
        <f>C821+C822+C823</f>
        <v>23604.399999999998</v>
      </c>
      <c r="D820" s="63">
        <f>D821+D822+D823</f>
        <v>0</v>
      </c>
      <c r="E820" s="63">
        <f>E821+E822+E823</f>
        <v>0</v>
      </c>
      <c r="F820" s="63">
        <f>F821+F822+F823</f>
        <v>0</v>
      </c>
      <c r="G820" s="63">
        <f>G821+G822+G823</f>
        <v>0</v>
      </c>
      <c r="H820" s="63">
        <f>G820/C820*100</f>
        <v>0</v>
      </c>
      <c r="I820" s="172"/>
    </row>
    <row r="821" spans="1:9" s="15" customFormat="1" ht="15.75">
      <c r="A821" s="173"/>
      <c r="B821" s="77" t="s">
        <v>3</v>
      </c>
      <c r="C821" s="9">
        <f>C839+C865+C878+C891</f>
        <v>16483.099999999999</v>
      </c>
      <c r="D821" s="9">
        <f>D839+D865+D878+D891</f>
        <v>0</v>
      </c>
      <c r="E821" s="9">
        <f>E839+E865+E878+E891</f>
        <v>0</v>
      </c>
      <c r="F821" s="9">
        <f>F839+F865+F878+F891</f>
        <v>0</v>
      </c>
      <c r="G821" s="9">
        <f>G839+G865+G878+G891</f>
        <v>0</v>
      </c>
      <c r="H821" s="9">
        <f>G821/C821*100</f>
        <v>0</v>
      </c>
      <c r="I821" s="172"/>
    </row>
    <row r="822" spans="1:9" s="15" customFormat="1" ht="15.75">
      <c r="A822" s="173"/>
      <c r="B822" s="77" t="s">
        <v>2</v>
      </c>
      <c r="C822" s="9">
        <f>C840+C866+C879+C892</f>
        <v>7121.3</v>
      </c>
      <c r="D822" s="9">
        <f>D840+D866+D879+D892</f>
        <v>0</v>
      </c>
      <c r="E822" s="9">
        <f>E840+E866+E879+E892</f>
        <v>0</v>
      </c>
      <c r="F822" s="9">
        <f>F840+F866+F879+F892</f>
        <v>0</v>
      </c>
      <c r="G822" s="9">
        <f>G840+G866+G879+G892</f>
        <v>0</v>
      </c>
      <c r="H822" s="9">
        <f>G822/C822*100</f>
        <v>0</v>
      </c>
      <c r="I822" s="172"/>
    </row>
    <row r="823" spans="1:9" s="15" customFormat="1" ht="15.75">
      <c r="A823" s="173"/>
      <c r="B823" s="77" t="s">
        <v>1</v>
      </c>
      <c r="C823" s="9">
        <f>C880</f>
        <v>0</v>
      </c>
      <c r="D823" s="9">
        <f>D880</f>
        <v>0</v>
      </c>
      <c r="E823" s="9">
        <f>E880</f>
        <v>0</v>
      </c>
      <c r="F823" s="9">
        <f>F880</f>
        <v>0</v>
      </c>
      <c r="G823" s="9">
        <f>G880</f>
        <v>0</v>
      </c>
      <c r="H823" s="63" t="s">
        <v>0</v>
      </c>
      <c r="I823" s="172"/>
    </row>
    <row r="824" spans="1:9" s="15" customFormat="1" ht="15.75" hidden="1">
      <c r="A824" s="173"/>
      <c r="B824" s="213"/>
      <c r="C824" s="47"/>
      <c r="D824" s="47"/>
      <c r="E824" s="47"/>
      <c r="F824" s="47"/>
      <c r="G824" s="47"/>
      <c r="H824" s="47"/>
      <c r="I824" s="172"/>
    </row>
    <row r="825" spans="1:9" s="15" customFormat="1" ht="15.75" hidden="1">
      <c r="A825" s="173"/>
      <c r="B825" s="213"/>
      <c r="C825" s="47"/>
      <c r="D825" s="47"/>
      <c r="E825" s="47"/>
      <c r="F825" s="47"/>
      <c r="G825" s="47"/>
      <c r="H825" s="47"/>
      <c r="I825" s="172"/>
    </row>
    <row r="826" spans="1:9" s="15" customFormat="1" ht="15.75" hidden="1">
      <c r="A826" s="173"/>
      <c r="B826" s="213"/>
      <c r="C826" s="47"/>
      <c r="D826" s="47"/>
      <c r="E826" s="47"/>
      <c r="F826" s="47"/>
      <c r="G826" s="47"/>
      <c r="H826" s="47"/>
      <c r="I826" s="172"/>
    </row>
    <row r="827" spans="1:9" s="15" customFormat="1" ht="15.75" hidden="1">
      <c r="A827" s="173"/>
      <c r="B827" s="213"/>
      <c r="C827" s="47"/>
      <c r="D827" s="47"/>
      <c r="E827" s="47"/>
      <c r="F827" s="47"/>
      <c r="G827" s="47"/>
      <c r="H827" s="47"/>
      <c r="I827" s="172"/>
    </row>
    <row r="828" spans="1:9" s="15" customFormat="1" ht="15.75" hidden="1">
      <c r="A828" s="173"/>
      <c r="B828" s="213"/>
      <c r="C828" s="47"/>
      <c r="D828" s="47"/>
      <c r="E828" s="47"/>
      <c r="F828" s="47"/>
      <c r="G828" s="47"/>
      <c r="H828" s="47"/>
      <c r="I828" s="172"/>
    </row>
    <row r="829" spans="1:9" s="15" customFormat="1" ht="15.75" hidden="1">
      <c r="A829" s="173"/>
      <c r="B829" s="213"/>
      <c r="C829" s="47"/>
      <c r="D829" s="47"/>
      <c r="E829" s="47"/>
      <c r="F829" s="47"/>
      <c r="G829" s="47"/>
      <c r="H829" s="47"/>
      <c r="I829" s="172"/>
    </row>
    <row r="830" spans="1:9" s="15" customFormat="1" ht="15.75" hidden="1">
      <c r="A830" s="173"/>
      <c r="B830" s="213"/>
      <c r="C830" s="47"/>
      <c r="D830" s="47"/>
      <c r="E830" s="47"/>
      <c r="F830" s="47"/>
      <c r="G830" s="47"/>
      <c r="H830" s="47"/>
      <c r="I830" s="172"/>
    </row>
    <row r="831" spans="1:9" s="15" customFormat="1" ht="15.75" hidden="1">
      <c r="A831" s="173"/>
      <c r="B831" s="213"/>
      <c r="C831" s="47"/>
      <c r="D831" s="47"/>
      <c r="E831" s="47"/>
      <c r="F831" s="47"/>
      <c r="G831" s="47"/>
      <c r="H831" s="47"/>
      <c r="I831" s="172"/>
    </row>
    <row r="832" spans="1:9" s="15" customFormat="1" ht="15.75" hidden="1">
      <c r="A832" s="173"/>
      <c r="B832" s="213"/>
      <c r="C832" s="47"/>
      <c r="D832" s="47"/>
      <c r="E832" s="47"/>
      <c r="F832" s="47"/>
      <c r="G832" s="47"/>
      <c r="H832" s="47"/>
      <c r="I832" s="172"/>
    </row>
    <row r="833" spans="1:9" s="15" customFormat="1" ht="15.75" hidden="1">
      <c r="A833" s="173"/>
      <c r="B833" s="213"/>
      <c r="C833" s="47"/>
      <c r="D833" s="47"/>
      <c r="E833" s="47"/>
      <c r="F833" s="47"/>
      <c r="G833" s="47"/>
      <c r="H833" s="47"/>
      <c r="I833" s="172"/>
    </row>
    <row r="834" spans="1:9" s="15" customFormat="1" ht="15.75" hidden="1">
      <c r="A834" s="173"/>
      <c r="B834" s="213"/>
      <c r="C834" s="47"/>
      <c r="D834" s="47"/>
      <c r="E834" s="47"/>
      <c r="F834" s="47"/>
      <c r="G834" s="47"/>
      <c r="H834" s="47"/>
      <c r="I834" s="172"/>
    </row>
    <row r="835" spans="1:9" s="15" customFormat="1" ht="15.75" hidden="1">
      <c r="A835" s="173"/>
      <c r="B835" s="213"/>
      <c r="C835" s="47"/>
      <c r="D835" s="47"/>
      <c r="E835" s="47"/>
      <c r="F835" s="47"/>
      <c r="G835" s="47"/>
      <c r="H835" s="47"/>
      <c r="I835" s="172"/>
    </row>
    <row r="836" spans="1:9" s="15" customFormat="1" ht="15.75" hidden="1">
      <c r="A836" s="173"/>
      <c r="B836" s="213"/>
      <c r="C836" s="47"/>
      <c r="D836" s="47"/>
      <c r="E836" s="47"/>
      <c r="F836" s="47"/>
      <c r="G836" s="47"/>
      <c r="H836" s="47"/>
      <c r="I836" s="172"/>
    </row>
    <row r="837" spans="1:9" s="169" customFormat="1" ht="66" customHeight="1">
      <c r="A837" s="164" t="s">
        <v>115</v>
      </c>
      <c r="B837" s="163" t="s">
        <v>114</v>
      </c>
      <c r="C837" s="162">
        <f>C838+C864+C877+C890</f>
        <v>23604.399999999998</v>
      </c>
      <c r="D837" s="162">
        <f>D838+D864+D877+D890</f>
        <v>0</v>
      </c>
      <c r="E837" s="162">
        <f>E838+E864+E877+E890</f>
        <v>0</v>
      </c>
      <c r="F837" s="162">
        <f>F838+F864+F877+F890</f>
        <v>0</v>
      </c>
      <c r="G837" s="162">
        <f>G838+G864+G877+G890</f>
        <v>0</v>
      </c>
      <c r="H837" s="212">
        <f>G837/C837*100</f>
        <v>0</v>
      </c>
      <c r="I837" s="170"/>
    </row>
    <row r="838" spans="1:9" ht="31.5" hidden="1">
      <c r="A838" s="207" t="s">
        <v>113</v>
      </c>
      <c r="B838" s="206" t="s">
        <v>72</v>
      </c>
      <c r="C838" s="204">
        <f>C839+C840+C841</f>
        <v>0</v>
      </c>
      <c r="D838" s="204">
        <f>D839+D840+D841</f>
        <v>0</v>
      </c>
      <c r="E838" s="204">
        <f>E839+E840+E841</f>
        <v>0</v>
      </c>
      <c r="F838" s="204">
        <f>F839+F840+F841</f>
        <v>0</v>
      </c>
      <c r="G838" s="204">
        <f>G839+G840+G841</f>
        <v>0</v>
      </c>
      <c r="H838" s="188" t="e">
        <f>G838/C838*100</f>
        <v>#DIV/0!</v>
      </c>
      <c r="I838" s="185"/>
    </row>
    <row r="839" spans="1:9" ht="15.75" hidden="1" customHeight="1">
      <c r="A839" s="176"/>
      <c r="B839" s="156" t="s">
        <v>100</v>
      </c>
      <c r="C839" s="151">
        <f>C844+C848</f>
        <v>0</v>
      </c>
      <c r="D839" s="151">
        <f>D844+D848</f>
        <v>0</v>
      </c>
      <c r="E839" s="151">
        <f>E844+E848</f>
        <v>0</v>
      </c>
      <c r="F839" s="151">
        <f>F844+F848</f>
        <v>0</v>
      </c>
      <c r="G839" s="151">
        <f>G844+G848</f>
        <v>0</v>
      </c>
      <c r="H839" s="150" t="e">
        <f>G839/C839*100</f>
        <v>#DIV/0!</v>
      </c>
      <c r="I839" s="182" t="s">
        <v>112</v>
      </c>
    </row>
    <row r="840" spans="1:9" ht="15.75" hidden="1">
      <c r="A840" s="176"/>
      <c r="B840" s="156" t="s">
        <v>2</v>
      </c>
      <c r="C840" s="151">
        <f>C845+C849</f>
        <v>0</v>
      </c>
      <c r="D840" s="151">
        <f>D845+D849</f>
        <v>0</v>
      </c>
      <c r="E840" s="151">
        <f>E845+E849</f>
        <v>0</v>
      </c>
      <c r="F840" s="151">
        <f>F845+F849</f>
        <v>0</v>
      </c>
      <c r="G840" s="151">
        <f>G845+G849</f>
        <v>0</v>
      </c>
      <c r="H840" s="150" t="e">
        <f>G840/C840*100</f>
        <v>#DIV/0!</v>
      </c>
      <c r="I840" s="180"/>
    </row>
    <row r="841" spans="1:9" ht="15.75" hidden="1">
      <c r="A841" s="176"/>
      <c r="B841" s="156" t="s">
        <v>1</v>
      </c>
      <c r="C841" s="142">
        <v>0</v>
      </c>
      <c r="D841" s="142">
        <v>0</v>
      </c>
      <c r="E841" s="142">
        <v>0</v>
      </c>
      <c r="F841" s="142">
        <v>0</v>
      </c>
      <c r="G841" s="142">
        <v>0</v>
      </c>
      <c r="H841" s="186"/>
      <c r="I841" s="180"/>
    </row>
    <row r="842" spans="1:9" ht="15.75" hidden="1">
      <c r="A842" s="176"/>
      <c r="B842" s="159" t="s">
        <v>5</v>
      </c>
      <c r="C842" s="142"/>
      <c r="D842" s="142"/>
      <c r="E842" s="142"/>
      <c r="F842" s="142"/>
      <c r="G842" s="142"/>
      <c r="H842" s="44"/>
      <c r="I842" s="180"/>
    </row>
    <row r="843" spans="1:9" ht="15.75" hidden="1">
      <c r="A843" s="176"/>
      <c r="B843" s="159" t="s">
        <v>4</v>
      </c>
      <c r="C843" s="204">
        <f>C844+C845+C846</f>
        <v>0</v>
      </c>
      <c r="D843" s="204">
        <f>D844+D845+D846</f>
        <v>0</v>
      </c>
      <c r="E843" s="204">
        <f>E844+E845+E846</f>
        <v>0</v>
      </c>
      <c r="F843" s="204">
        <f>F844+F845+F846</f>
        <v>0</v>
      </c>
      <c r="G843" s="204">
        <f>G844+G845+G846</f>
        <v>0</v>
      </c>
      <c r="H843" s="188" t="e">
        <f>G843/C843*100</f>
        <v>#DIV/0!</v>
      </c>
      <c r="I843" s="180"/>
    </row>
    <row r="844" spans="1:9" ht="15.75" hidden="1">
      <c r="A844" s="176"/>
      <c r="B844" s="156" t="s">
        <v>100</v>
      </c>
      <c r="C844" s="151">
        <v>0</v>
      </c>
      <c r="D844" s="151">
        <v>0</v>
      </c>
      <c r="E844" s="151">
        <v>0</v>
      </c>
      <c r="F844" s="151">
        <v>0</v>
      </c>
      <c r="G844" s="151">
        <v>0</v>
      </c>
      <c r="H844" s="150" t="e">
        <f>G844/C844*100</f>
        <v>#DIV/0!</v>
      </c>
      <c r="I844" s="180"/>
    </row>
    <row r="845" spans="1:9" ht="15.75" hidden="1">
      <c r="A845" s="176"/>
      <c r="B845" s="156" t="s">
        <v>2</v>
      </c>
      <c r="C845" s="151">
        <v>0</v>
      </c>
      <c r="D845" s="151">
        <v>0</v>
      </c>
      <c r="E845" s="151">
        <v>0</v>
      </c>
      <c r="F845" s="151">
        <v>0</v>
      </c>
      <c r="G845" s="151">
        <v>0</v>
      </c>
      <c r="H845" s="150" t="e">
        <f>G845/C845*100</f>
        <v>#DIV/0!</v>
      </c>
      <c r="I845" s="180"/>
    </row>
    <row r="846" spans="1:9" ht="21" hidden="1" customHeight="1">
      <c r="A846" s="176"/>
      <c r="B846" s="156" t="s">
        <v>1</v>
      </c>
      <c r="C846" s="142">
        <v>0</v>
      </c>
      <c r="D846" s="142">
        <v>0</v>
      </c>
      <c r="E846" s="142">
        <v>0</v>
      </c>
      <c r="F846" s="142">
        <v>0</v>
      </c>
      <c r="G846" s="142">
        <v>0</v>
      </c>
      <c r="H846" s="44"/>
      <c r="I846" s="180"/>
    </row>
    <row r="847" spans="1:9" ht="15.75" hidden="1">
      <c r="A847" s="176"/>
      <c r="B847" s="159" t="s">
        <v>34</v>
      </c>
      <c r="C847" s="204">
        <f>C848+C849+C850</f>
        <v>0</v>
      </c>
      <c r="D847" s="204">
        <f>D848+D849+D850</f>
        <v>0</v>
      </c>
      <c r="E847" s="204">
        <f>E848+E849+E850</f>
        <v>0</v>
      </c>
      <c r="F847" s="204">
        <f>F848+F849+F850</f>
        <v>0</v>
      </c>
      <c r="G847" s="204">
        <f>G848+G849+G850</f>
        <v>0</v>
      </c>
      <c r="H847" s="188" t="e">
        <f>G847/C847*100</f>
        <v>#DIV/0!</v>
      </c>
      <c r="I847" s="211"/>
    </row>
    <row r="848" spans="1:9" ht="15.75" hidden="1">
      <c r="A848" s="176"/>
      <c r="B848" s="156" t="s">
        <v>100</v>
      </c>
      <c r="C848" s="151">
        <v>0</v>
      </c>
      <c r="D848" s="151">
        <v>0</v>
      </c>
      <c r="E848" s="151">
        <v>0</v>
      </c>
      <c r="F848" s="151">
        <v>0</v>
      </c>
      <c r="G848" s="151">
        <v>0</v>
      </c>
      <c r="H848" s="150" t="e">
        <f>G848/C848*100</f>
        <v>#DIV/0!</v>
      </c>
      <c r="I848" s="211"/>
    </row>
    <row r="849" spans="1:9" ht="15.75" hidden="1">
      <c r="A849" s="176"/>
      <c r="B849" s="156" t="s">
        <v>2</v>
      </c>
      <c r="C849" s="142"/>
      <c r="D849" s="142"/>
      <c r="E849" s="142"/>
      <c r="F849" s="142"/>
      <c r="G849" s="142"/>
      <c r="H849" s="44">
        <v>0</v>
      </c>
      <c r="I849" s="211"/>
    </row>
    <row r="850" spans="1:9" ht="15.75" hidden="1">
      <c r="A850" s="176"/>
      <c r="B850" s="156" t="s">
        <v>1</v>
      </c>
      <c r="C850" s="142">
        <v>0</v>
      </c>
      <c r="D850" s="142">
        <v>0</v>
      </c>
      <c r="E850" s="142">
        <v>0</v>
      </c>
      <c r="F850" s="142">
        <v>0</v>
      </c>
      <c r="G850" s="142">
        <v>0</v>
      </c>
      <c r="H850" s="44"/>
      <c r="I850" s="210"/>
    </row>
    <row r="851" spans="1:9" ht="31.5" hidden="1">
      <c r="A851" s="194" t="s">
        <v>74</v>
      </c>
      <c r="B851" s="206" t="s">
        <v>111</v>
      </c>
      <c r="C851" s="148">
        <f>C856+C860</f>
        <v>0</v>
      </c>
      <c r="D851" s="148">
        <f>D856+D860</f>
        <v>0</v>
      </c>
      <c r="E851" s="148">
        <f>E856+E860</f>
        <v>0</v>
      </c>
      <c r="F851" s="148">
        <f>F856+F860</f>
        <v>0</v>
      </c>
      <c r="G851" s="148">
        <f>G856+G860</f>
        <v>0</v>
      </c>
      <c r="H851" s="47" t="e">
        <f>G851/C851*100</f>
        <v>#DIV/0!</v>
      </c>
      <c r="I851" s="185"/>
    </row>
    <row r="852" spans="1:9" ht="15.75" hidden="1" customHeight="1">
      <c r="A852" s="176"/>
      <c r="B852" s="156" t="s">
        <v>100</v>
      </c>
      <c r="C852" s="142">
        <f>C857+C861</f>
        <v>0</v>
      </c>
      <c r="D852" s="142">
        <f>D857+D861</f>
        <v>0</v>
      </c>
      <c r="E852" s="142">
        <f>E857+E861</f>
        <v>0</v>
      </c>
      <c r="F852" s="142">
        <f>F857+F861</f>
        <v>0</v>
      </c>
      <c r="G852" s="142">
        <f>G857+G861</f>
        <v>0</v>
      </c>
      <c r="H852" s="44" t="e">
        <f>G852/C852*100</f>
        <v>#DIV/0!</v>
      </c>
      <c r="I852" s="182" t="s">
        <v>110</v>
      </c>
    </row>
    <row r="853" spans="1:9" ht="15.75" hidden="1">
      <c r="A853" s="176"/>
      <c r="B853" s="156" t="s">
        <v>2</v>
      </c>
      <c r="C853" s="142">
        <f>C858+C862</f>
        <v>0</v>
      </c>
      <c r="D853" s="142">
        <f>D858+D862</f>
        <v>0</v>
      </c>
      <c r="E853" s="142">
        <f>E858+E862</f>
        <v>0</v>
      </c>
      <c r="F853" s="142">
        <f>F858+F862</f>
        <v>0</v>
      </c>
      <c r="G853" s="142">
        <f>G858+G862</f>
        <v>0</v>
      </c>
      <c r="H853" s="44" t="e">
        <f>G853/C853*100</f>
        <v>#DIV/0!</v>
      </c>
      <c r="I853" s="180"/>
    </row>
    <row r="854" spans="1:9" ht="15.75" hidden="1">
      <c r="A854" s="176"/>
      <c r="B854" s="156" t="s">
        <v>1</v>
      </c>
      <c r="C854" s="142">
        <f>C859+C863</f>
        <v>0</v>
      </c>
      <c r="D854" s="142">
        <f>D859+D863</f>
        <v>0</v>
      </c>
      <c r="E854" s="142">
        <f>E859+E863</f>
        <v>0</v>
      </c>
      <c r="F854" s="142">
        <f>F859+F863</f>
        <v>0</v>
      </c>
      <c r="G854" s="142">
        <f>G859+G863</f>
        <v>0</v>
      </c>
      <c r="H854" s="44"/>
      <c r="I854" s="180"/>
    </row>
    <row r="855" spans="1:9" ht="15.75" hidden="1">
      <c r="A855" s="176"/>
      <c r="B855" s="159" t="s">
        <v>5</v>
      </c>
      <c r="C855" s="142"/>
      <c r="D855" s="142"/>
      <c r="E855" s="142"/>
      <c r="F855" s="142"/>
      <c r="G855" s="142"/>
      <c r="H855" s="44"/>
      <c r="I855" s="180"/>
    </row>
    <row r="856" spans="1:9" ht="15.75" hidden="1">
      <c r="A856" s="176"/>
      <c r="B856" s="159" t="s">
        <v>4</v>
      </c>
      <c r="C856" s="142">
        <f>C857+C858+C859</f>
        <v>0</v>
      </c>
      <c r="D856" s="142">
        <f>D857+D858+D859</f>
        <v>0</v>
      </c>
      <c r="E856" s="142">
        <f>E857+E858+E859</f>
        <v>0</v>
      </c>
      <c r="F856" s="142">
        <f>F857+F858+F859</f>
        <v>0</v>
      </c>
      <c r="G856" s="142">
        <f>G857+G858+G859</f>
        <v>0</v>
      </c>
      <c r="H856" s="44"/>
      <c r="I856" s="180"/>
    </row>
    <row r="857" spans="1:9" ht="15.75" hidden="1">
      <c r="A857" s="176"/>
      <c r="B857" s="156" t="s">
        <v>100</v>
      </c>
      <c r="C857" s="142"/>
      <c r="D857" s="142"/>
      <c r="E857" s="142"/>
      <c r="F857" s="142"/>
      <c r="G857" s="142"/>
      <c r="H857" s="44"/>
      <c r="I857" s="180"/>
    </row>
    <row r="858" spans="1:9" ht="15.75" hidden="1">
      <c r="A858" s="176"/>
      <c r="B858" s="156" t="s">
        <v>2</v>
      </c>
      <c r="C858" s="142"/>
      <c r="D858" s="142"/>
      <c r="E858" s="142"/>
      <c r="F858" s="142"/>
      <c r="G858" s="142"/>
      <c r="H858" s="44"/>
      <c r="I858" s="180"/>
    </row>
    <row r="859" spans="1:9" ht="15.75" hidden="1">
      <c r="A859" s="176"/>
      <c r="B859" s="156" t="s">
        <v>1</v>
      </c>
      <c r="C859" s="142"/>
      <c r="D859" s="142"/>
      <c r="E859" s="142"/>
      <c r="F859" s="142"/>
      <c r="G859" s="142"/>
      <c r="H859" s="44"/>
      <c r="I859" s="180"/>
    </row>
    <row r="860" spans="1:9" ht="15.75" hidden="1">
      <c r="A860" s="176"/>
      <c r="B860" s="159" t="s">
        <v>34</v>
      </c>
      <c r="C860" s="148">
        <f>C861+C862+C863</f>
        <v>0</v>
      </c>
      <c r="D860" s="148">
        <f>D861+D862+D863</f>
        <v>0</v>
      </c>
      <c r="E860" s="148">
        <f>E861+E862+E863</f>
        <v>0</v>
      </c>
      <c r="F860" s="148">
        <f>F861+F862+F863</f>
        <v>0</v>
      </c>
      <c r="G860" s="148">
        <f>G861+G862+G863</f>
        <v>0</v>
      </c>
      <c r="H860" s="47" t="e">
        <f>G860/C860*100</f>
        <v>#DIV/0!</v>
      </c>
      <c r="I860" s="178"/>
    </row>
    <row r="861" spans="1:9" ht="15.75" hidden="1">
      <c r="A861" s="176"/>
      <c r="B861" s="156" t="s">
        <v>100</v>
      </c>
      <c r="C861" s="142"/>
      <c r="D861" s="142"/>
      <c r="E861" s="142"/>
      <c r="F861" s="142"/>
      <c r="G861" s="142"/>
      <c r="H861" s="44" t="e">
        <f>G861/C861*100</f>
        <v>#DIV/0!</v>
      </c>
      <c r="I861" s="178"/>
    </row>
    <row r="862" spans="1:9" ht="15.75" hidden="1">
      <c r="A862" s="176"/>
      <c r="B862" s="156" t="s">
        <v>2</v>
      </c>
      <c r="C862" s="142"/>
      <c r="D862" s="142"/>
      <c r="E862" s="142"/>
      <c r="F862" s="142"/>
      <c r="G862" s="142"/>
      <c r="H862" s="44" t="e">
        <f>G862/C862*100</f>
        <v>#DIV/0!</v>
      </c>
      <c r="I862" s="178"/>
    </row>
    <row r="863" spans="1:9" ht="15.75" hidden="1">
      <c r="A863" s="176"/>
      <c r="B863" s="156" t="s">
        <v>1</v>
      </c>
      <c r="C863" s="142"/>
      <c r="D863" s="142"/>
      <c r="E863" s="142"/>
      <c r="F863" s="142"/>
      <c r="G863" s="142"/>
      <c r="H863" s="44"/>
      <c r="I863" s="177"/>
    </row>
    <row r="864" spans="1:9" ht="31.5" hidden="1">
      <c r="A864" s="207" t="s">
        <v>109</v>
      </c>
      <c r="B864" s="206" t="s">
        <v>108</v>
      </c>
      <c r="C864" s="204">
        <f>C869+C873</f>
        <v>0</v>
      </c>
      <c r="D864" s="204">
        <f>D869+D873</f>
        <v>0</v>
      </c>
      <c r="E864" s="204">
        <f>E869+E873</f>
        <v>0</v>
      </c>
      <c r="F864" s="204">
        <f>F869+F873</f>
        <v>0</v>
      </c>
      <c r="G864" s="204">
        <f>G869+G873</f>
        <v>0</v>
      </c>
      <c r="H864" s="188" t="e">
        <f>G864/C864*100</f>
        <v>#DIV/0!</v>
      </c>
      <c r="I864" s="209"/>
    </row>
    <row r="865" spans="1:9" ht="15.75" hidden="1">
      <c r="A865" s="176"/>
      <c r="B865" s="156" t="s">
        <v>100</v>
      </c>
      <c r="C865" s="151">
        <f>C870+C874</f>
        <v>0</v>
      </c>
      <c r="D865" s="151">
        <f>D870+D874</f>
        <v>0</v>
      </c>
      <c r="E865" s="151">
        <f>E870+E874</f>
        <v>0</v>
      </c>
      <c r="F865" s="151">
        <f>F870+F874</f>
        <v>0</v>
      </c>
      <c r="G865" s="151">
        <f>G870+G874</f>
        <v>0</v>
      </c>
      <c r="H865" s="150" t="e">
        <f>G865/C865*100</f>
        <v>#DIV/0!</v>
      </c>
      <c r="I865" s="182" t="s">
        <v>107</v>
      </c>
    </row>
    <row r="866" spans="1:9" ht="15.75" hidden="1">
      <c r="A866" s="176"/>
      <c r="B866" s="156" t="s">
        <v>2</v>
      </c>
      <c r="C866" s="151">
        <f>C871+C875</f>
        <v>0</v>
      </c>
      <c r="D866" s="151">
        <f>D871+D875</f>
        <v>0</v>
      </c>
      <c r="E866" s="151">
        <f>E871+E875</f>
        <v>0</v>
      </c>
      <c r="F866" s="151">
        <f>F871+F875</f>
        <v>0</v>
      </c>
      <c r="G866" s="151">
        <f>G871+G875</f>
        <v>0</v>
      </c>
      <c r="H866" s="150" t="e">
        <f>G866/C866*100</f>
        <v>#DIV/0!</v>
      </c>
      <c r="I866" s="180"/>
    </row>
    <row r="867" spans="1:9" ht="15.75" hidden="1">
      <c r="A867" s="176"/>
      <c r="B867" s="156" t="s">
        <v>1</v>
      </c>
      <c r="C867" s="142">
        <f>C872+C876</f>
        <v>0</v>
      </c>
      <c r="D867" s="142">
        <f>D872+D876</f>
        <v>0</v>
      </c>
      <c r="E867" s="142">
        <f>E872+E876</f>
        <v>0</v>
      </c>
      <c r="F867" s="142">
        <f>F872+F876</f>
        <v>0</v>
      </c>
      <c r="G867" s="142">
        <f>G872+G876</f>
        <v>0</v>
      </c>
      <c r="H867" s="44"/>
      <c r="I867" s="180"/>
    </row>
    <row r="868" spans="1:9" ht="15.75" hidden="1">
      <c r="A868" s="176"/>
      <c r="B868" s="159" t="s">
        <v>5</v>
      </c>
      <c r="C868" s="142"/>
      <c r="D868" s="142"/>
      <c r="E868" s="142"/>
      <c r="F868" s="142"/>
      <c r="G868" s="142"/>
      <c r="H868" s="44"/>
      <c r="I868" s="180"/>
    </row>
    <row r="869" spans="1:9" ht="15.75" hidden="1">
      <c r="A869" s="176"/>
      <c r="B869" s="159" t="s">
        <v>4</v>
      </c>
      <c r="C869" s="142">
        <f>C870+C871+C872</f>
        <v>0</v>
      </c>
      <c r="D869" s="142">
        <f>D870+D871+D872</f>
        <v>0</v>
      </c>
      <c r="E869" s="142">
        <f>E870+E871+E872</f>
        <v>0</v>
      </c>
      <c r="F869" s="142">
        <f>F870+F871+F872</f>
        <v>0</v>
      </c>
      <c r="G869" s="142">
        <f>G870+G871+G872</f>
        <v>0</v>
      </c>
      <c r="H869" s="44">
        <v>0</v>
      </c>
      <c r="I869" s="180"/>
    </row>
    <row r="870" spans="1:9" ht="15.75" hidden="1">
      <c r="A870" s="176"/>
      <c r="B870" s="156" t="s">
        <v>100</v>
      </c>
      <c r="C870" s="142"/>
      <c r="D870" s="142"/>
      <c r="E870" s="142"/>
      <c r="F870" s="142"/>
      <c r="G870" s="142"/>
      <c r="H870" s="44">
        <v>0</v>
      </c>
      <c r="I870" s="180"/>
    </row>
    <row r="871" spans="1:9" ht="15.75" hidden="1">
      <c r="A871" s="176"/>
      <c r="B871" s="156" t="s">
        <v>2</v>
      </c>
      <c r="C871" s="142"/>
      <c r="D871" s="142"/>
      <c r="E871" s="142"/>
      <c r="F871" s="142"/>
      <c r="G871" s="142"/>
      <c r="H871" s="44">
        <v>0</v>
      </c>
      <c r="I871" s="180"/>
    </row>
    <row r="872" spans="1:9" ht="15.75" hidden="1">
      <c r="A872" s="176"/>
      <c r="B872" s="156" t="s">
        <v>1</v>
      </c>
      <c r="C872" s="142"/>
      <c r="D872" s="142"/>
      <c r="E872" s="142"/>
      <c r="F872" s="142"/>
      <c r="G872" s="142"/>
      <c r="H872" s="44"/>
      <c r="I872" s="180"/>
    </row>
    <row r="873" spans="1:9" ht="15.75" hidden="1">
      <c r="A873" s="176"/>
      <c r="B873" s="159" t="s">
        <v>34</v>
      </c>
      <c r="C873" s="146">
        <f>C874+C875+C876</f>
        <v>0</v>
      </c>
      <c r="D873" s="146">
        <f>D874+D875+D876</f>
        <v>0</v>
      </c>
      <c r="E873" s="146">
        <f>E874+E875+E876</f>
        <v>0</v>
      </c>
      <c r="F873" s="146">
        <f>F874+F875+F876</f>
        <v>0</v>
      </c>
      <c r="G873" s="146">
        <f>G874+G875+G876</f>
        <v>0</v>
      </c>
      <c r="H873" s="145" t="e">
        <f>G873/C873*100</f>
        <v>#DIV/0!</v>
      </c>
      <c r="I873" s="180"/>
    </row>
    <row r="874" spans="1:9" ht="15.75" hidden="1">
      <c r="A874" s="176"/>
      <c r="B874" s="156" t="s">
        <v>100</v>
      </c>
      <c r="C874" s="144">
        <v>0</v>
      </c>
      <c r="D874" s="144">
        <f>C874</f>
        <v>0</v>
      </c>
      <c r="E874" s="144">
        <f>D874</f>
        <v>0</v>
      </c>
      <c r="F874" s="144">
        <f>E874</f>
        <v>0</v>
      </c>
      <c r="G874" s="144">
        <f>F874</f>
        <v>0</v>
      </c>
      <c r="H874" s="143" t="e">
        <f>G874/C874*100</f>
        <v>#DIV/0!</v>
      </c>
      <c r="I874" s="180"/>
    </row>
    <row r="875" spans="1:9" ht="15.75" hidden="1">
      <c r="A875" s="176"/>
      <c r="B875" s="156" t="s">
        <v>2</v>
      </c>
      <c r="C875" s="144">
        <v>0</v>
      </c>
      <c r="D875" s="144">
        <f>C875</f>
        <v>0</v>
      </c>
      <c r="E875" s="144">
        <v>0</v>
      </c>
      <c r="F875" s="144">
        <v>0</v>
      </c>
      <c r="G875" s="144">
        <v>0</v>
      </c>
      <c r="H875" s="143" t="e">
        <f>G875/C875*100</f>
        <v>#DIV/0!</v>
      </c>
      <c r="I875" s="180"/>
    </row>
    <row r="876" spans="1:9" ht="21.75" hidden="1" customHeight="1">
      <c r="A876" s="176"/>
      <c r="B876" s="156" t="s">
        <v>1</v>
      </c>
      <c r="C876" s="142"/>
      <c r="D876" s="142"/>
      <c r="E876" s="142"/>
      <c r="F876" s="142">
        <v>0</v>
      </c>
      <c r="G876" s="142"/>
      <c r="H876" s="44"/>
      <c r="I876" s="180"/>
    </row>
    <row r="877" spans="1:9" ht="35.25" customHeight="1">
      <c r="A877" s="208" t="s">
        <v>106</v>
      </c>
      <c r="B877" s="206" t="s">
        <v>105</v>
      </c>
      <c r="C877" s="146">
        <f>C882+C886</f>
        <v>23604.399999999998</v>
      </c>
      <c r="D877" s="146">
        <f>D882+D886</f>
        <v>0</v>
      </c>
      <c r="E877" s="146">
        <f>E882+E886</f>
        <v>0</v>
      </c>
      <c r="F877" s="146">
        <f>F882+F886</f>
        <v>0</v>
      </c>
      <c r="G877" s="146">
        <f>G882+G886</f>
        <v>0</v>
      </c>
      <c r="H877" s="63">
        <f>G877/C877*100</f>
        <v>0</v>
      </c>
      <c r="I877" s="182" t="s">
        <v>104</v>
      </c>
    </row>
    <row r="878" spans="1:9" ht="17.25" customHeight="1">
      <c r="A878" s="176"/>
      <c r="B878" s="156" t="s">
        <v>100</v>
      </c>
      <c r="C878" s="144">
        <f>C883+C887</f>
        <v>16483.099999999999</v>
      </c>
      <c r="D878" s="144">
        <f>D883+D887</f>
        <v>0</v>
      </c>
      <c r="E878" s="144">
        <f>E883+E887</f>
        <v>0</v>
      </c>
      <c r="F878" s="144">
        <f>F883+F887</f>
        <v>0</v>
      </c>
      <c r="G878" s="144">
        <f>G883+G887</f>
        <v>0</v>
      </c>
      <c r="H878" s="9">
        <f>G878/C878*100</f>
        <v>0</v>
      </c>
      <c r="I878" s="180"/>
    </row>
    <row r="879" spans="1:9" ht="17.25" customHeight="1">
      <c r="A879" s="176"/>
      <c r="B879" s="156" t="s">
        <v>2</v>
      </c>
      <c r="C879" s="144">
        <f>C884+C888</f>
        <v>7121.3</v>
      </c>
      <c r="D879" s="144">
        <f>D884+D888</f>
        <v>0</v>
      </c>
      <c r="E879" s="144">
        <f>E884+E888</f>
        <v>0</v>
      </c>
      <c r="F879" s="144">
        <f>F884+F888</f>
        <v>0</v>
      </c>
      <c r="G879" s="144">
        <f>G884+G888</f>
        <v>0</v>
      </c>
      <c r="H879" s="9">
        <f>G879/C879*100</f>
        <v>0</v>
      </c>
      <c r="I879" s="180"/>
    </row>
    <row r="880" spans="1:9" ht="17.25" customHeight="1">
      <c r="A880" s="176"/>
      <c r="B880" s="156" t="s">
        <v>1</v>
      </c>
      <c r="C880" s="144">
        <f>C885+C889</f>
        <v>0</v>
      </c>
      <c r="D880" s="144">
        <f>D885+D889</f>
        <v>0</v>
      </c>
      <c r="E880" s="144">
        <f>E885+E889</f>
        <v>0</v>
      </c>
      <c r="F880" s="144">
        <f>F885+F889</f>
        <v>0</v>
      </c>
      <c r="G880" s="144">
        <f>G885+G889</f>
        <v>0</v>
      </c>
      <c r="H880" s="9"/>
      <c r="I880" s="180"/>
    </row>
    <row r="881" spans="1:9" ht="17.25" customHeight="1">
      <c r="A881" s="176"/>
      <c r="B881" s="159" t="s">
        <v>5</v>
      </c>
      <c r="C881" s="144"/>
      <c r="D881" s="144"/>
      <c r="E881" s="144"/>
      <c r="F881" s="144"/>
      <c r="G881" s="144"/>
      <c r="H881" s="9"/>
      <c r="I881" s="180"/>
    </row>
    <row r="882" spans="1:9" ht="17.25" customHeight="1">
      <c r="A882" s="176"/>
      <c r="B882" s="159" t="s">
        <v>4</v>
      </c>
      <c r="C882" s="146">
        <f>C883+C884+C885</f>
        <v>0</v>
      </c>
      <c r="D882" s="146">
        <f>D883+D884+D885</f>
        <v>0</v>
      </c>
      <c r="E882" s="146">
        <f>E883+E884+E885</f>
        <v>0</v>
      </c>
      <c r="F882" s="146">
        <f>F883+F884+F885</f>
        <v>0</v>
      </c>
      <c r="G882" s="146">
        <f>G883+G884+G885</f>
        <v>0</v>
      </c>
      <c r="H882" s="63" t="s">
        <v>0</v>
      </c>
      <c r="I882" s="180"/>
    </row>
    <row r="883" spans="1:9" ht="17.25" customHeight="1">
      <c r="A883" s="176"/>
      <c r="B883" s="156" t="s">
        <v>100</v>
      </c>
      <c r="C883" s="144">
        <v>0</v>
      </c>
      <c r="D883" s="144">
        <v>0</v>
      </c>
      <c r="E883" s="144">
        <v>0</v>
      </c>
      <c r="F883" s="144">
        <v>0</v>
      </c>
      <c r="G883" s="144">
        <v>0</v>
      </c>
      <c r="H883" s="9" t="s">
        <v>0</v>
      </c>
      <c r="I883" s="180"/>
    </row>
    <row r="884" spans="1:9" ht="17.25" customHeight="1">
      <c r="A884" s="176"/>
      <c r="B884" s="156" t="s">
        <v>2</v>
      </c>
      <c r="C884" s="144">
        <v>0</v>
      </c>
      <c r="D884" s="144">
        <v>0</v>
      </c>
      <c r="E884" s="144">
        <v>0</v>
      </c>
      <c r="F884" s="144">
        <v>0</v>
      </c>
      <c r="G884" s="144">
        <v>0</v>
      </c>
      <c r="H884" s="9" t="s">
        <v>0</v>
      </c>
      <c r="I884" s="180"/>
    </row>
    <row r="885" spans="1:9" ht="17.25" customHeight="1">
      <c r="A885" s="176"/>
      <c r="B885" s="156" t="s">
        <v>1</v>
      </c>
      <c r="C885" s="144">
        <v>0</v>
      </c>
      <c r="D885" s="144">
        <v>0</v>
      </c>
      <c r="E885" s="144">
        <v>0</v>
      </c>
      <c r="F885" s="144">
        <v>0</v>
      </c>
      <c r="G885" s="144">
        <v>0</v>
      </c>
      <c r="H885" s="9" t="s">
        <v>0</v>
      </c>
      <c r="I885" s="180"/>
    </row>
    <row r="886" spans="1:9" ht="17.25" customHeight="1">
      <c r="A886" s="176"/>
      <c r="B886" s="159" t="s">
        <v>34</v>
      </c>
      <c r="C886" s="146">
        <f>C887+C888+C889</f>
        <v>23604.399999999998</v>
      </c>
      <c r="D886" s="146">
        <f>D887+D888+D889</f>
        <v>0</v>
      </c>
      <c r="E886" s="146">
        <f>E887+E888+E889</f>
        <v>0</v>
      </c>
      <c r="F886" s="146">
        <f>F887+F888+F889</f>
        <v>0</v>
      </c>
      <c r="G886" s="146">
        <f>G887+G888+G889</f>
        <v>0</v>
      </c>
      <c r="H886" s="63" t="s">
        <v>0</v>
      </c>
      <c r="I886" s="180"/>
    </row>
    <row r="887" spans="1:9" ht="17.25" customHeight="1">
      <c r="A887" s="176"/>
      <c r="B887" s="156" t="s">
        <v>100</v>
      </c>
      <c r="C887" s="144">
        <v>16483.099999999999</v>
      </c>
      <c r="D887" s="144">
        <v>0</v>
      </c>
      <c r="E887" s="144">
        <v>0</v>
      </c>
      <c r="F887" s="144">
        <v>0</v>
      </c>
      <c r="G887" s="144">
        <v>0</v>
      </c>
      <c r="H887" s="9" t="s">
        <v>0</v>
      </c>
      <c r="I887" s="180"/>
    </row>
    <row r="888" spans="1:9" ht="17.25" customHeight="1">
      <c r="A888" s="176"/>
      <c r="B888" s="156" t="s">
        <v>2</v>
      </c>
      <c r="C888" s="144">
        <v>7121.3</v>
      </c>
      <c r="D888" s="144">
        <v>0</v>
      </c>
      <c r="E888" s="144">
        <v>0</v>
      </c>
      <c r="F888" s="144">
        <v>0</v>
      </c>
      <c r="G888" s="144">
        <v>0</v>
      </c>
      <c r="H888" s="9" t="s">
        <v>0</v>
      </c>
      <c r="I888" s="180"/>
    </row>
    <row r="889" spans="1:9" ht="17.25" customHeight="1">
      <c r="A889" s="176"/>
      <c r="B889" s="156" t="s">
        <v>1</v>
      </c>
      <c r="C889" s="144">
        <v>0</v>
      </c>
      <c r="D889" s="144">
        <v>0</v>
      </c>
      <c r="E889" s="144">
        <v>0</v>
      </c>
      <c r="F889" s="144">
        <v>0</v>
      </c>
      <c r="G889" s="144">
        <v>0</v>
      </c>
      <c r="H889" s="9" t="s">
        <v>0</v>
      </c>
      <c r="I889" s="192"/>
    </row>
    <row r="890" spans="1:9" ht="35.25" hidden="1" customHeight="1">
      <c r="A890" s="207" t="s">
        <v>103</v>
      </c>
      <c r="B890" s="206" t="s">
        <v>102</v>
      </c>
      <c r="C890" s="204">
        <f>C895+C899</f>
        <v>0</v>
      </c>
      <c r="D890" s="204">
        <f>D895+D899</f>
        <v>0</v>
      </c>
      <c r="E890" s="204">
        <f>E895+E899</f>
        <v>0</v>
      </c>
      <c r="F890" s="204">
        <f>F895+F899</f>
        <v>0</v>
      </c>
      <c r="G890" s="204">
        <f>G895+G899</f>
        <v>0</v>
      </c>
      <c r="H890" s="38" t="e">
        <f>G890/C890*100</f>
        <v>#DIV/0!</v>
      </c>
      <c r="I890" s="205"/>
    </row>
    <row r="891" spans="1:9" ht="17.25" hidden="1" customHeight="1">
      <c r="A891" s="176"/>
      <c r="B891" s="156" t="s">
        <v>100</v>
      </c>
      <c r="C891" s="151">
        <f>C896+C900</f>
        <v>0</v>
      </c>
      <c r="D891" s="151">
        <f>D896+D900</f>
        <v>0</v>
      </c>
      <c r="E891" s="151">
        <f>E896+E900</f>
        <v>0</v>
      </c>
      <c r="F891" s="151">
        <f>F896+F900</f>
        <v>0</v>
      </c>
      <c r="G891" s="151">
        <f>G896+G900</f>
        <v>0</v>
      </c>
      <c r="H891" s="22" t="e">
        <f>G891/C891*100</f>
        <v>#DIV/0!</v>
      </c>
      <c r="I891" s="182" t="s">
        <v>101</v>
      </c>
    </row>
    <row r="892" spans="1:9" ht="17.25" hidden="1" customHeight="1">
      <c r="A892" s="176"/>
      <c r="B892" s="156" t="s">
        <v>2</v>
      </c>
      <c r="C892" s="151">
        <f>C897+C901</f>
        <v>0</v>
      </c>
      <c r="D892" s="151">
        <f>D897+D901</f>
        <v>0</v>
      </c>
      <c r="E892" s="151">
        <f>E897+E901</f>
        <v>0</v>
      </c>
      <c r="F892" s="151">
        <f>F897+F901</f>
        <v>0</v>
      </c>
      <c r="G892" s="151">
        <f>G897+G901</f>
        <v>0</v>
      </c>
      <c r="H892" s="22" t="e">
        <f>G892/C892*100</f>
        <v>#DIV/0!</v>
      </c>
      <c r="I892" s="178"/>
    </row>
    <row r="893" spans="1:9" ht="17.25" hidden="1" customHeight="1">
      <c r="A893" s="176"/>
      <c r="B893" s="156" t="s">
        <v>1</v>
      </c>
      <c r="C893" s="142">
        <f>C898+C902</f>
        <v>0</v>
      </c>
      <c r="D893" s="142">
        <f>D898+D902</f>
        <v>0</v>
      </c>
      <c r="E893" s="142">
        <f>E898+E902</f>
        <v>0</v>
      </c>
      <c r="F893" s="142">
        <f>F898+F902</f>
        <v>0</v>
      </c>
      <c r="G893" s="142">
        <f>G898+G902</f>
        <v>0</v>
      </c>
      <c r="H893" s="44"/>
      <c r="I893" s="178"/>
    </row>
    <row r="894" spans="1:9" ht="17.25" hidden="1" customHeight="1">
      <c r="A894" s="176"/>
      <c r="B894" s="159" t="s">
        <v>5</v>
      </c>
      <c r="C894" s="142"/>
      <c r="D894" s="142"/>
      <c r="E894" s="142"/>
      <c r="F894" s="142"/>
      <c r="G894" s="142"/>
      <c r="H894" s="44"/>
      <c r="I894" s="178"/>
    </row>
    <row r="895" spans="1:9" ht="17.25" hidden="1" customHeight="1">
      <c r="A895" s="176"/>
      <c r="B895" s="159" t="s">
        <v>4</v>
      </c>
      <c r="C895" s="204">
        <f>C896+C897+C898</f>
        <v>0</v>
      </c>
      <c r="D895" s="204">
        <f>D896+D897+D898</f>
        <v>0</v>
      </c>
      <c r="E895" s="204">
        <f>E896+E897+E898</f>
        <v>0</v>
      </c>
      <c r="F895" s="204">
        <f>F896+F897+F898</f>
        <v>0</v>
      </c>
      <c r="G895" s="204">
        <f>G896+G897+G898</f>
        <v>0</v>
      </c>
      <c r="H895" s="188" t="e">
        <f>G895/C895*100</f>
        <v>#DIV/0!</v>
      </c>
      <c r="I895" s="178"/>
    </row>
    <row r="896" spans="1:9" ht="17.25" hidden="1" customHeight="1">
      <c r="A896" s="176"/>
      <c r="B896" s="156" t="s">
        <v>100</v>
      </c>
      <c r="C896" s="151">
        <v>0</v>
      </c>
      <c r="D896" s="151">
        <v>0</v>
      </c>
      <c r="E896" s="151">
        <v>0</v>
      </c>
      <c r="F896" s="151">
        <v>0</v>
      </c>
      <c r="G896" s="151">
        <v>0</v>
      </c>
      <c r="H896" s="150" t="e">
        <f>G896/C896*100</f>
        <v>#DIV/0!</v>
      </c>
      <c r="I896" s="178"/>
    </row>
    <row r="897" spans="1:9" ht="17.25" hidden="1" customHeight="1">
      <c r="A897" s="176"/>
      <c r="B897" s="156" t="s">
        <v>2</v>
      </c>
      <c r="C897" s="151">
        <v>0</v>
      </c>
      <c r="D897" s="151">
        <v>0</v>
      </c>
      <c r="E897" s="151">
        <v>0</v>
      </c>
      <c r="F897" s="151">
        <v>0</v>
      </c>
      <c r="G897" s="151">
        <v>0</v>
      </c>
      <c r="H897" s="150" t="e">
        <f>G897/C897*100</f>
        <v>#DIV/0!</v>
      </c>
      <c r="I897" s="178"/>
    </row>
    <row r="898" spans="1:9" ht="17.25" hidden="1" customHeight="1">
      <c r="A898" s="176"/>
      <c r="B898" s="156" t="s">
        <v>1</v>
      </c>
      <c r="C898" s="142"/>
      <c r="D898" s="142"/>
      <c r="E898" s="142"/>
      <c r="F898" s="142"/>
      <c r="G898" s="142"/>
      <c r="H898" s="44"/>
      <c r="I898" s="178"/>
    </row>
    <row r="899" spans="1:9" ht="17.25" hidden="1" customHeight="1">
      <c r="A899" s="176"/>
      <c r="B899" s="159" t="s">
        <v>34</v>
      </c>
      <c r="C899" s="204">
        <f>C900+C901+C902</f>
        <v>0</v>
      </c>
      <c r="D899" s="204">
        <f>D900+D901+D902</f>
        <v>0</v>
      </c>
      <c r="E899" s="204">
        <f>E900+E901+E902</f>
        <v>0</v>
      </c>
      <c r="F899" s="204">
        <f>F900+F901+F902</f>
        <v>0</v>
      </c>
      <c r="G899" s="204">
        <f>G900+G901+G902</f>
        <v>0</v>
      </c>
      <c r="H899" s="188" t="e">
        <f>G899/C899*100</f>
        <v>#DIV/0!</v>
      </c>
      <c r="I899" s="178"/>
    </row>
    <row r="900" spans="1:9" ht="17.25" hidden="1" customHeight="1">
      <c r="A900" s="176"/>
      <c r="B900" s="156" t="s">
        <v>100</v>
      </c>
      <c r="C900" s="151">
        <v>0</v>
      </c>
      <c r="D900" s="151">
        <v>0</v>
      </c>
      <c r="E900" s="151">
        <v>0</v>
      </c>
      <c r="F900" s="151">
        <v>0</v>
      </c>
      <c r="G900" s="151">
        <v>0</v>
      </c>
      <c r="H900" s="150" t="e">
        <f>G900/C900*100</f>
        <v>#DIV/0!</v>
      </c>
      <c r="I900" s="178"/>
    </row>
    <row r="901" spans="1:9" ht="17.25" hidden="1" customHeight="1">
      <c r="A901" s="176"/>
      <c r="B901" s="156" t="s">
        <v>2</v>
      </c>
      <c r="C901" s="151">
        <v>0</v>
      </c>
      <c r="D901" s="151">
        <v>0</v>
      </c>
      <c r="E901" s="151">
        <v>0</v>
      </c>
      <c r="F901" s="151">
        <v>0</v>
      </c>
      <c r="G901" s="151">
        <v>0</v>
      </c>
      <c r="H901" s="150" t="e">
        <f>G901/C901*100</f>
        <v>#DIV/0!</v>
      </c>
      <c r="I901" s="178"/>
    </row>
    <row r="902" spans="1:9" ht="23.25" hidden="1" customHeight="1">
      <c r="A902" s="176"/>
      <c r="B902" s="156" t="s">
        <v>1</v>
      </c>
      <c r="C902" s="142"/>
      <c r="D902" s="142"/>
      <c r="E902" s="142"/>
      <c r="F902" s="142"/>
      <c r="G902" s="142"/>
      <c r="H902" s="44"/>
      <c r="I902" s="177"/>
    </row>
    <row r="903" spans="1:9" s="15" customFormat="1" ht="22.15" customHeight="1">
      <c r="A903" s="128" t="s">
        <v>99</v>
      </c>
      <c r="B903" s="127" t="s">
        <v>98</v>
      </c>
      <c r="C903" s="109">
        <f>C905+C906+C907</f>
        <v>313260.90000000002</v>
      </c>
      <c r="D903" s="109">
        <f>D905+D906+D907</f>
        <v>313260.90000000002</v>
      </c>
      <c r="E903" s="109">
        <f>E905+E906+E907</f>
        <v>16419.900000000001</v>
      </c>
      <c r="F903" s="109">
        <f>F905+F906+F907</f>
        <v>16444.400000000001</v>
      </c>
      <c r="G903" s="109">
        <f>G905+G906+G907</f>
        <v>16301.9</v>
      </c>
      <c r="H903" s="109">
        <f>G903/C903*100</f>
        <v>5.2039370377854368</v>
      </c>
      <c r="I903" s="139"/>
    </row>
    <row r="904" spans="1:9" ht="31.5">
      <c r="A904" s="176"/>
      <c r="B904" s="103" t="s">
        <v>55</v>
      </c>
      <c r="C904" s="200"/>
      <c r="D904" s="200"/>
      <c r="E904" s="200"/>
      <c r="F904" s="200"/>
      <c r="G904" s="200"/>
      <c r="H904" s="203"/>
      <c r="I904" s="185"/>
    </row>
    <row r="905" spans="1:9" ht="15.6" customHeight="1">
      <c r="A905" s="176"/>
      <c r="B905" s="77" t="s">
        <v>3</v>
      </c>
      <c r="C905" s="144">
        <f>C910+C914</f>
        <v>313260.90000000002</v>
      </c>
      <c r="D905" s="144">
        <f>D910+D914</f>
        <v>313260.90000000002</v>
      </c>
      <c r="E905" s="144">
        <f>E910+E914</f>
        <v>16419.900000000001</v>
      </c>
      <c r="F905" s="144">
        <f>F910+F914</f>
        <v>16444.400000000001</v>
      </c>
      <c r="G905" s="144">
        <f>G910+G914</f>
        <v>16301.9</v>
      </c>
      <c r="H905" s="143">
        <f>G905/C905*100</f>
        <v>5.2039370377854368</v>
      </c>
      <c r="I905" s="182" t="s">
        <v>97</v>
      </c>
    </row>
    <row r="906" spans="1:9" ht="15.75">
      <c r="A906" s="176"/>
      <c r="B906" s="77" t="s">
        <v>2</v>
      </c>
      <c r="C906" s="144">
        <f>C911+C915</f>
        <v>0</v>
      </c>
      <c r="D906" s="144">
        <f>D911+D915</f>
        <v>0</v>
      </c>
      <c r="E906" s="144">
        <f>E911+E915</f>
        <v>0</v>
      </c>
      <c r="F906" s="144">
        <f>F911+F915</f>
        <v>0</v>
      </c>
      <c r="G906" s="144">
        <f>G911+G915</f>
        <v>0</v>
      </c>
      <c r="H906" s="143" t="s">
        <v>0</v>
      </c>
      <c r="I906" s="180"/>
    </row>
    <row r="907" spans="1:9" ht="15.75">
      <c r="A907" s="176"/>
      <c r="B907" s="77" t="s">
        <v>1</v>
      </c>
      <c r="C907" s="144">
        <f>C912+C916</f>
        <v>0</v>
      </c>
      <c r="D907" s="144">
        <f>D912+D916</f>
        <v>0</v>
      </c>
      <c r="E907" s="144">
        <f>E912+E916</f>
        <v>0</v>
      </c>
      <c r="F907" s="144">
        <f>F912+F916</f>
        <v>0</v>
      </c>
      <c r="G907" s="144">
        <f>G912+G916</f>
        <v>0</v>
      </c>
      <c r="H907" s="143" t="s">
        <v>0</v>
      </c>
      <c r="I907" s="180"/>
    </row>
    <row r="908" spans="1:9" ht="15.75">
      <c r="A908" s="176"/>
      <c r="B908" s="39" t="s">
        <v>5</v>
      </c>
      <c r="C908" s="202"/>
      <c r="D908" s="202"/>
      <c r="E908" s="202"/>
      <c r="F908" s="202"/>
      <c r="G908" s="202"/>
      <c r="H908" s="201"/>
      <c r="I908" s="180"/>
    </row>
    <row r="909" spans="1:9" ht="15.75">
      <c r="A909" s="176"/>
      <c r="B909" s="39" t="s">
        <v>4</v>
      </c>
      <c r="C909" s="146">
        <f>C910+C911+C912</f>
        <v>0</v>
      </c>
      <c r="D909" s="146">
        <f>D910+D911+D912</f>
        <v>0</v>
      </c>
      <c r="E909" s="146">
        <f>E910+E911+E912</f>
        <v>0</v>
      </c>
      <c r="F909" s="146">
        <f>F910+F911+F912</f>
        <v>0</v>
      </c>
      <c r="G909" s="146">
        <f>G910+G911+G912</f>
        <v>0</v>
      </c>
      <c r="H909" s="143" t="s">
        <v>0</v>
      </c>
      <c r="I909" s="180"/>
    </row>
    <row r="910" spans="1:9" ht="22.9" customHeight="1">
      <c r="A910" s="176"/>
      <c r="B910" s="77" t="s">
        <v>3</v>
      </c>
      <c r="C910" s="144">
        <v>0</v>
      </c>
      <c r="D910" s="144">
        <v>0</v>
      </c>
      <c r="E910" s="144">
        <v>0</v>
      </c>
      <c r="F910" s="144">
        <v>0</v>
      </c>
      <c r="G910" s="144">
        <v>0</v>
      </c>
      <c r="H910" s="143" t="s">
        <v>0</v>
      </c>
      <c r="I910" s="180"/>
    </row>
    <row r="911" spans="1:9" ht="15.75">
      <c r="A911" s="176"/>
      <c r="B911" s="77" t="s">
        <v>2</v>
      </c>
      <c r="C911" s="144">
        <v>0</v>
      </c>
      <c r="D911" s="144">
        <v>0</v>
      </c>
      <c r="E911" s="144">
        <v>0</v>
      </c>
      <c r="F911" s="144">
        <v>0</v>
      </c>
      <c r="G911" s="144">
        <v>0</v>
      </c>
      <c r="H911" s="143" t="s">
        <v>0</v>
      </c>
      <c r="I911" s="158"/>
    </row>
    <row r="912" spans="1:9" ht="15.75">
      <c r="A912" s="176"/>
      <c r="B912" s="77" t="s">
        <v>1</v>
      </c>
      <c r="C912" s="144">
        <v>0</v>
      </c>
      <c r="D912" s="144">
        <v>0</v>
      </c>
      <c r="E912" s="144">
        <v>0</v>
      </c>
      <c r="F912" s="144">
        <v>0</v>
      </c>
      <c r="G912" s="144">
        <v>0</v>
      </c>
      <c r="H912" s="143" t="s">
        <v>0</v>
      </c>
      <c r="I912" s="158"/>
    </row>
    <row r="913" spans="1:9" ht="15.75">
      <c r="A913" s="176"/>
      <c r="B913" s="39" t="s">
        <v>34</v>
      </c>
      <c r="C913" s="146">
        <f>C914+C915+C916</f>
        <v>313260.90000000002</v>
      </c>
      <c r="D913" s="146">
        <f>D914+D915+D916</f>
        <v>313260.90000000002</v>
      </c>
      <c r="E913" s="146">
        <f>E914+E915+E916</f>
        <v>16419.900000000001</v>
      </c>
      <c r="F913" s="146">
        <f>F914+F915+F916</f>
        <v>16444.400000000001</v>
      </c>
      <c r="G913" s="146">
        <f>G914+G915+G916</f>
        <v>16301.9</v>
      </c>
      <c r="H913" s="145">
        <f>G913/C913*100</f>
        <v>5.2039370377854368</v>
      </c>
      <c r="I913" s="158"/>
    </row>
    <row r="914" spans="1:9" ht="15.75">
      <c r="A914" s="176"/>
      <c r="B914" s="77" t="s">
        <v>3</v>
      </c>
      <c r="C914" s="144">
        <v>313260.90000000002</v>
      </c>
      <c r="D914" s="144">
        <v>313260.90000000002</v>
      </c>
      <c r="E914" s="144">
        <v>16419.900000000001</v>
      </c>
      <c r="F914" s="144">
        <v>16444.400000000001</v>
      </c>
      <c r="G914" s="144">
        <v>16301.9</v>
      </c>
      <c r="H914" s="143">
        <f>G914/C914*100</f>
        <v>5.2039370377854368</v>
      </c>
      <c r="I914" s="158"/>
    </row>
    <row r="915" spans="1:9" ht="15.75">
      <c r="A915" s="176"/>
      <c r="B915" s="77" t="s">
        <v>2</v>
      </c>
      <c r="C915" s="144">
        <v>0</v>
      </c>
      <c r="D915" s="144">
        <v>0</v>
      </c>
      <c r="E915" s="144">
        <v>0</v>
      </c>
      <c r="F915" s="144">
        <v>0</v>
      </c>
      <c r="G915" s="144">
        <v>0</v>
      </c>
      <c r="H915" s="143" t="s">
        <v>0</v>
      </c>
      <c r="I915" s="158"/>
    </row>
    <row r="916" spans="1:9" ht="15.75">
      <c r="A916" s="176"/>
      <c r="B916" s="77" t="s">
        <v>1</v>
      </c>
      <c r="C916" s="144">
        <v>0</v>
      </c>
      <c r="D916" s="144">
        <v>0</v>
      </c>
      <c r="E916" s="144">
        <v>0</v>
      </c>
      <c r="F916" s="144">
        <v>0</v>
      </c>
      <c r="G916" s="144">
        <v>0</v>
      </c>
      <c r="H916" s="143" t="s">
        <v>0</v>
      </c>
      <c r="I916" s="157"/>
    </row>
    <row r="917" spans="1:9" s="15" customFormat="1" ht="73.5" customHeight="1">
      <c r="A917" s="128" t="s">
        <v>96</v>
      </c>
      <c r="B917" s="127" t="s">
        <v>95</v>
      </c>
      <c r="C917" s="109">
        <f>C918+C919+C920</f>
        <v>2878895.4</v>
      </c>
      <c r="D917" s="109">
        <f>D918+D919+D920</f>
        <v>2848049.6999999997</v>
      </c>
      <c r="E917" s="109">
        <f>E918+E919+E920</f>
        <v>783773.5</v>
      </c>
      <c r="F917" s="109">
        <f>F918+F919+F920</f>
        <v>779576.3</v>
      </c>
      <c r="G917" s="109">
        <f>G918+G919+G920</f>
        <v>779576.3</v>
      </c>
      <c r="H917" s="109">
        <f>G917/C917*100</f>
        <v>27.079007455428915</v>
      </c>
      <c r="I917" s="139"/>
    </row>
    <row r="918" spans="1:9" ht="15.75">
      <c r="A918" s="194"/>
      <c r="B918" s="77" t="s">
        <v>3</v>
      </c>
      <c r="C918" s="8">
        <f>C923+C937</f>
        <v>2878895.4</v>
      </c>
      <c r="D918" s="8">
        <f>D923+D937</f>
        <v>2848049.6999999997</v>
      </c>
      <c r="E918" s="8">
        <f>E923+E937</f>
        <v>783773.5</v>
      </c>
      <c r="F918" s="8">
        <f>F923+F937</f>
        <v>779576.3</v>
      </c>
      <c r="G918" s="8">
        <f>G923+G937</f>
        <v>779576.3</v>
      </c>
      <c r="H918" s="9">
        <f>G918/C918*100</f>
        <v>27.079007455428915</v>
      </c>
      <c r="I918" s="185"/>
    </row>
    <row r="919" spans="1:9" ht="15.75">
      <c r="A919" s="194"/>
      <c r="B919" s="77" t="s">
        <v>2</v>
      </c>
      <c r="C919" s="8">
        <f>C924+C938</f>
        <v>0</v>
      </c>
      <c r="D919" s="8">
        <f>D924+D938</f>
        <v>0</v>
      </c>
      <c r="E919" s="8">
        <f>E924+E938</f>
        <v>0</v>
      </c>
      <c r="F919" s="8">
        <f>F924+F938</f>
        <v>0</v>
      </c>
      <c r="G919" s="8">
        <f>G924+G938</f>
        <v>0</v>
      </c>
      <c r="H919" s="9" t="s">
        <v>0</v>
      </c>
      <c r="I919" s="185"/>
    </row>
    <row r="920" spans="1:9" ht="15.75">
      <c r="A920" s="194"/>
      <c r="B920" s="77" t="s">
        <v>1</v>
      </c>
      <c r="C920" s="8">
        <f>C925+C939</f>
        <v>0</v>
      </c>
      <c r="D920" s="8">
        <f>D925+D939</f>
        <v>0</v>
      </c>
      <c r="E920" s="8">
        <f>E925+E939</f>
        <v>0</v>
      </c>
      <c r="F920" s="8">
        <f>F925+F939</f>
        <v>0</v>
      </c>
      <c r="G920" s="8">
        <f>G925+G939</f>
        <v>0</v>
      </c>
      <c r="H920" s="9" t="s">
        <v>0</v>
      </c>
      <c r="I920" s="185"/>
    </row>
    <row r="921" spans="1:9" s="169" customFormat="1" ht="47.25" customHeight="1">
      <c r="A921" s="164" t="s">
        <v>94</v>
      </c>
      <c r="B921" s="163" t="s">
        <v>93</v>
      </c>
      <c r="C921" s="171">
        <f>C923+C924+C925</f>
        <v>2817203.9</v>
      </c>
      <c r="D921" s="171">
        <f>D923+D924+D925</f>
        <v>2817203.9</v>
      </c>
      <c r="E921" s="171">
        <f>E923+E924+E925</f>
        <v>767192</v>
      </c>
      <c r="F921" s="171">
        <f>F923+F924+F925</f>
        <v>767192</v>
      </c>
      <c r="G921" s="171">
        <f>G923+G924+G925</f>
        <v>767192</v>
      </c>
      <c r="H921" s="171">
        <f>G921/C921*100</f>
        <v>27.232391663237436</v>
      </c>
      <c r="I921" s="170"/>
    </row>
    <row r="922" spans="1:9" ht="15.75" customHeight="1">
      <c r="A922" s="176"/>
      <c r="B922" s="103" t="s">
        <v>89</v>
      </c>
      <c r="C922" s="200"/>
      <c r="D922" s="200"/>
      <c r="E922" s="200"/>
      <c r="F922" s="200"/>
      <c r="G922" s="200"/>
      <c r="H922" s="143"/>
      <c r="I922" s="185"/>
    </row>
    <row r="923" spans="1:9" ht="15.75" customHeight="1">
      <c r="A923" s="176"/>
      <c r="B923" s="77" t="s">
        <v>3</v>
      </c>
      <c r="C923" s="144">
        <f>C928+C932</f>
        <v>2817203.9</v>
      </c>
      <c r="D923" s="144">
        <f>D928+D932</f>
        <v>2817203.9</v>
      </c>
      <c r="E923" s="144">
        <f>E928+E932</f>
        <v>767192</v>
      </c>
      <c r="F923" s="144">
        <f>F928+F932</f>
        <v>767192</v>
      </c>
      <c r="G923" s="144">
        <f>G928+G932</f>
        <v>767192</v>
      </c>
      <c r="H923" s="143">
        <f>G923/C923*100</f>
        <v>27.232391663237436</v>
      </c>
      <c r="I923" s="182" t="s">
        <v>92</v>
      </c>
    </row>
    <row r="924" spans="1:9" ht="15.75" customHeight="1">
      <c r="A924" s="176"/>
      <c r="B924" s="77" t="s">
        <v>2</v>
      </c>
      <c r="C924" s="144">
        <f>C929+C933</f>
        <v>0</v>
      </c>
      <c r="D924" s="144">
        <f>D929+D933</f>
        <v>0</v>
      </c>
      <c r="E924" s="144">
        <f>E929+E933</f>
        <v>0</v>
      </c>
      <c r="F924" s="144">
        <f>F929+F933</f>
        <v>0</v>
      </c>
      <c r="G924" s="144">
        <f>G929+G933</f>
        <v>0</v>
      </c>
      <c r="H924" s="143" t="s">
        <v>0</v>
      </c>
      <c r="I924" s="180"/>
    </row>
    <row r="925" spans="1:9" ht="15.75" customHeight="1">
      <c r="A925" s="176"/>
      <c r="B925" s="77" t="s">
        <v>1</v>
      </c>
      <c r="C925" s="144">
        <f>C930+C934</f>
        <v>0</v>
      </c>
      <c r="D925" s="144">
        <f>D930+D934</f>
        <v>0</v>
      </c>
      <c r="E925" s="144">
        <f>E930+E934</f>
        <v>0</v>
      </c>
      <c r="F925" s="144">
        <f>F930+F934</f>
        <v>0</v>
      </c>
      <c r="G925" s="144">
        <f>G930+G934</f>
        <v>0</v>
      </c>
      <c r="H925" s="143" t="s">
        <v>0</v>
      </c>
      <c r="I925" s="180"/>
    </row>
    <row r="926" spans="1:9" ht="15.75" customHeight="1">
      <c r="A926" s="176"/>
      <c r="B926" s="39" t="s">
        <v>5</v>
      </c>
      <c r="C926" s="144"/>
      <c r="D926" s="144"/>
      <c r="E926" s="144"/>
      <c r="F926" s="144"/>
      <c r="G926" s="144"/>
      <c r="H926" s="199"/>
      <c r="I926" s="180"/>
    </row>
    <row r="927" spans="1:9" ht="16.149999999999999" customHeight="1">
      <c r="A927" s="176"/>
      <c r="B927" s="39" t="s">
        <v>4</v>
      </c>
      <c r="C927" s="146">
        <f>C928+C929+C930</f>
        <v>0</v>
      </c>
      <c r="D927" s="146">
        <f>D928+D929+D930</f>
        <v>0</v>
      </c>
      <c r="E927" s="146">
        <f>E928+E929+E930</f>
        <v>0</v>
      </c>
      <c r="F927" s="146">
        <f>F928+F929+F930</f>
        <v>0</v>
      </c>
      <c r="G927" s="146">
        <f>G928+G929+G930</f>
        <v>0</v>
      </c>
      <c r="H927" s="145" t="s">
        <v>0</v>
      </c>
      <c r="I927" s="180"/>
    </row>
    <row r="928" spans="1:9" ht="16.149999999999999" customHeight="1">
      <c r="A928" s="176"/>
      <c r="B928" s="77" t="s">
        <v>3</v>
      </c>
      <c r="C928" s="144">
        <v>0</v>
      </c>
      <c r="D928" s="144">
        <v>0</v>
      </c>
      <c r="E928" s="144">
        <v>0</v>
      </c>
      <c r="F928" s="144">
        <v>0</v>
      </c>
      <c r="G928" s="144">
        <v>0</v>
      </c>
      <c r="H928" s="143" t="s">
        <v>0</v>
      </c>
      <c r="I928" s="180"/>
    </row>
    <row r="929" spans="1:9" ht="16.149999999999999" customHeight="1">
      <c r="A929" s="176"/>
      <c r="B929" s="77" t="s">
        <v>2</v>
      </c>
      <c r="C929" s="144">
        <v>0</v>
      </c>
      <c r="D929" s="144">
        <v>0</v>
      </c>
      <c r="E929" s="144">
        <v>0</v>
      </c>
      <c r="F929" s="144">
        <v>0</v>
      </c>
      <c r="G929" s="144">
        <v>0</v>
      </c>
      <c r="H929" s="143" t="s">
        <v>0</v>
      </c>
      <c r="I929" s="158"/>
    </row>
    <row r="930" spans="1:9" ht="15.75">
      <c r="A930" s="176"/>
      <c r="B930" s="77" t="s">
        <v>1</v>
      </c>
      <c r="C930" s="144">
        <v>0</v>
      </c>
      <c r="D930" s="144">
        <v>0</v>
      </c>
      <c r="E930" s="144">
        <v>0</v>
      </c>
      <c r="F930" s="144">
        <v>0</v>
      </c>
      <c r="G930" s="144">
        <v>0</v>
      </c>
      <c r="H930" s="143" t="s">
        <v>0</v>
      </c>
      <c r="I930" s="158"/>
    </row>
    <row r="931" spans="1:9" ht="15.75">
      <c r="A931" s="176"/>
      <c r="B931" s="39" t="s">
        <v>34</v>
      </c>
      <c r="C931" s="146">
        <f>C932+C933+C934</f>
        <v>2817203.9</v>
      </c>
      <c r="D931" s="146">
        <f>D932+D933+D934</f>
        <v>2817203.9</v>
      </c>
      <c r="E931" s="146">
        <f>E932+E933+E934</f>
        <v>767192</v>
      </c>
      <c r="F931" s="146">
        <f>F932+F933+F934</f>
        <v>767192</v>
      </c>
      <c r="G931" s="146">
        <f>G932+G933+G934</f>
        <v>767192</v>
      </c>
      <c r="H931" s="145">
        <f>G931/C931*100</f>
        <v>27.232391663237436</v>
      </c>
      <c r="I931" s="158"/>
    </row>
    <row r="932" spans="1:9" ht="15.75">
      <c r="A932" s="176"/>
      <c r="B932" s="77" t="s">
        <v>3</v>
      </c>
      <c r="C932" s="144">
        <v>2817203.9</v>
      </c>
      <c r="D932" s="144">
        <v>2817203.9</v>
      </c>
      <c r="E932" s="144">
        <v>767192</v>
      </c>
      <c r="F932" s="144">
        <v>767192</v>
      </c>
      <c r="G932" s="144">
        <v>767192</v>
      </c>
      <c r="H932" s="143">
        <f>G932/C932*100</f>
        <v>27.232391663237436</v>
      </c>
      <c r="I932" s="158"/>
    </row>
    <row r="933" spans="1:9" ht="15.75">
      <c r="A933" s="176"/>
      <c r="B933" s="77" t="s">
        <v>2</v>
      </c>
      <c r="C933" s="144">
        <v>0</v>
      </c>
      <c r="D933" s="144">
        <v>0</v>
      </c>
      <c r="E933" s="144">
        <v>0</v>
      </c>
      <c r="F933" s="144">
        <v>0</v>
      </c>
      <c r="G933" s="144">
        <v>0</v>
      </c>
      <c r="H933" s="143" t="s">
        <v>0</v>
      </c>
      <c r="I933" s="158"/>
    </row>
    <row r="934" spans="1:9" ht="20.25" customHeight="1">
      <c r="A934" s="176"/>
      <c r="B934" s="77" t="s">
        <v>1</v>
      </c>
      <c r="C934" s="144">
        <v>0</v>
      </c>
      <c r="D934" s="144">
        <v>0</v>
      </c>
      <c r="E934" s="144">
        <v>0</v>
      </c>
      <c r="F934" s="144">
        <v>0</v>
      </c>
      <c r="G934" s="144">
        <v>0</v>
      </c>
      <c r="H934" s="143" t="s">
        <v>0</v>
      </c>
      <c r="I934" s="157"/>
    </row>
    <row r="935" spans="1:9" s="169" customFormat="1" ht="63.6" customHeight="1">
      <c r="A935" s="164" t="s">
        <v>91</v>
      </c>
      <c r="B935" s="163" t="s">
        <v>90</v>
      </c>
      <c r="C935" s="171">
        <f>C937+C938+C939</f>
        <v>61691.5</v>
      </c>
      <c r="D935" s="171">
        <f>D937+D938+D939</f>
        <v>30845.8</v>
      </c>
      <c r="E935" s="171">
        <f>E937+E938+E939</f>
        <v>16581.5</v>
      </c>
      <c r="F935" s="171">
        <f>F937+F938+F939</f>
        <v>12384.3</v>
      </c>
      <c r="G935" s="171">
        <f>G937+G938+G939</f>
        <v>12384.3</v>
      </c>
      <c r="H935" s="171">
        <f>G935/C935*100</f>
        <v>20.07456456724184</v>
      </c>
      <c r="I935" s="170"/>
    </row>
    <row r="936" spans="1:9" ht="15.75">
      <c r="A936" s="194"/>
      <c r="B936" s="103" t="s">
        <v>89</v>
      </c>
      <c r="C936" s="146"/>
      <c r="D936" s="146"/>
      <c r="E936" s="146"/>
      <c r="F936" s="146"/>
      <c r="G936" s="146"/>
      <c r="H936" s="9"/>
      <c r="I936" s="185"/>
    </row>
    <row r="937" spans="1:9" ht="15.75">
      <c r="A937" s="176"/>
      <c r="B937" s="77" t="s">
        <v>3</v>
      </c>
      <c r="C937" s="144">
        <f>C942+C946</f>
        <v>61691.5</v>
      </c>
      <c r="D937" s="144">
        <f>D942+D946</f>
        <v>30845.8</v>
      </c>
      <c r="E937" s="144">
        <f>E942+E946</f>
        <v>16581.5</v>
      </c>
      <c r="F937" s="144">
        <f>F942+F946</f>
        <v>12384.3</v>
      </c>
      <c r="G937" s="144">
        <f>G942+G946</f>
        <v>12384.3</v>
      </c>
      <c r="H937" s="9">
        <f>G937/C937*100</f>
        <v>20.07456456724184</v>
      </c>
      <c r="I937" s="182" t="s">
        <v>88</v>
      </c>
    </row>
    <row r="938" spans="1:9" ht="15.75">
      <c r="A938" s="176"/>
      <c r="B938" s="156" t="s">
        <v>2</v>
      </c>
      <c r="C938" s="144">
        <f>C943+C947</f>
        <v>0</v>
      </c>
      <c r="D938" s="144">
        <f>D943+D947</f>
        <v>0</v>
      </c>
      <c r="E938" s="144">
        <f>E943+E947</f>
        <v>0</v>
      </c>
      <c r="F938" s="144">
        <f>F943+F947</f>
        <v>0</v>
      </c>
      <c r="G938" s="144">
        <f>G943+G947</f>
        <v>0</v>
      </c>
      <c r="H938" s="9" t="s">
        <v>0</v>
      </c>
      <c r="I938" s="180"/>
    </row>
    <row r="939" spans="1:9" ht="15.75">
      <c r="A939" s="176"/>
      <c r="B939" s="156" t="s">
        <v>1</v>
      </c>
      <c r="C939" s="144">
        <f>SUM(C944+C948)</f>
        <v>0</v>
      </c>
      <c r="D939" s="144">
        <f>SUM(D944+D948)</f>
        <v>0</v>
      </c>
      <c r="E939" s="144">
        <f>SUM(E944+E948)</f>
        <v>0</v>
      </c>
      <c r="F939" s="144">
        <f>SUM(F944+F948)</f>
        <v>0</v>
      </c>
      <c r="G939" s="144">
        <f>SUM(G944+G948)</f>
        <v>0</v>
      </c>
      <c r="H939" s="9" t="s">
        <v>0</v>
      </c>
      <c r="I939" s="180"/>
    </row>
    <row r="940" spans="1:9" ht="15.75">
      <c r="A940" s="176"/>
      <c r="B940" s="159" t="s">
        <v>5</v>
      </c>
      <c r="C940" s="144"/>
      <c r="D940" s="144"/>
      <c r="E940" s="144"/>
      <c r="F940" s="144"/>
      <c r="G940" s="144"/>
      <c r="H940" s="9"/>
      <c r="I940" s="180"/>
    </row>
    <row r="941" spans="1:9" ht="15.75">
      <c r="A941" s="176"/>
      <c r="B941" s="159" t="s">
        <v>4</v>
      </c>
      <c r="C941" s="146">
        <f>C942+C943+C944</f>
        <v>0</v>
      </c>
      <c r="D941" s="146">
        <f>D942+D943+D944</f>
        <v>0</v>
      </c>
      <c r="E941" s="146">
        <f>E942+E943+E944</f>
        <v>0</v>
      </c>
      <c r="F941" s="146">
        <f>F942+F943+F944</f>
        <v>0</v>
      </c>
      <c r="G941" s="146">
        <f>G942+G943+G944</f>
        <v>0</v>
      </c>
      <c r="H941" s="9" t="s">
        <v>0</v>
      </c>
      <c r="I941" s="180"/>
    </row>
    <row r="942" spans="1:9" ht="15.75">
      <c r="A942" s="176"/>
      <c r="B942" s="77" t="s">
        <v>3</v>
      </c>
      <c r="C942" s="144">
        <v>0</v>
      </c>
      <c r="D942" s="144">
        <v>0</v>
      </c>
      <c r="E942" s="144">
        <v>0</v>
      </c>
      <c r="F942" s="144">
        <v>0</v>
      </c>
      <c r="G942" s="144">
        <v>0</v>
      </c>
      <c r="H942" s="9" t="s">
        <v>0</v>
      </c>
      <c r="I942" s="180"/>
    </row>
    <row r="943" spans="1:9" ht="15.75">
      <c r="A943" s="176"/>
      <c r="B943" s="156" t="s">
        <v>2</v>
      </c>
      <c r="C943" s="144">
        <v>0</v>
      </c>
      <c r="D943" s="144">
        <v>0</v>
      </c>
      <c r="E943" s="144">
        <v>0</v>
      </c>
      <c r="F943" s="144">
        <v>0</v>
      </c>
      <c r="G943" s="144">
        <v>0</v>
      </c>
      <c r="H943" s="9" t="s">
        <v>0</v>
      </c>
      <c r="I943" s="180"/>
    </row>
    <row r="944" spans="1:9" ht="15.75">
      <c r="A944" s="176"/>
      <c r="B944" s="156" t="s">
        <v>1</v>
      </c>
      <c r="C944" s="144">
        <v>0</v>
      </c>
      <c r="D944" s="144">
        <v>0</v>
      </c>
      <c r="E944" s="144">
        <v>0</v>
      </c>
      <c r="F944" s="144">
        <v>0</v>
      </c>
      <c r="G944" s="144">
        <v>0</v>
      </c>
      <c r="H944" s="9" t="s">
        <v>0</v>
      </c>
      <c r="I944" s="180"/>
    </row>
    <row r="945" spans="1:9" ht="15.75">
      <c r="A945" s="176"/>
      <c r="B945" s="159" t="s">
        <v>34</v>
      </c>
      <c r="C945" s="146">
        <f>C946+C947+C948</f>
        <v>61691.5</v>
      </c>
      <c r="D945" s="146">
        <f>D946+D947+D948</f>
        <v>30845.8</v>
      </c>
      <c r="E945" s="146">
        <f>E946+E947+E948</f>
        <v>16581.5</v>
      </c>
      <c r="F945" s="146">
        <f>F946+F947+F948</f>
        <v>12384.3</v>
      </c>
      <c r="G945" s="146">
        <f>G946+G947+G948</f>
        <v>12384.3</v>
      </c>
      <c r="H945" s="63">
        <f>G945/C945*100</f>
        <v>20.07456456724184</v>
      </c>
      <c r="I945" s="180"/>
    </row>
    <row r="946" spans="1:9" ht="15.75">
      <c r="A946" s="176"/>
      <c r="B946" s="77" t="s">
        <v>3</v>
      </c>
      <c r="C946" s="144">
        <v>61691.5</v>
      </c>
      <c r="D946" s="144">
        <v>30845.8</v>
      </c>
      <c r="E946" s="144">
        <v>16581.5</v>
      </c>
      <c r="F946" s="144">
        <v>12384.3</v>
      </c>
      <c r="G946" s="144">
        <v>12384.3</v>
      </c>
      <c r="H946" s="9">
        <f>G946/C946*100</f>
        <v>20.07456456724184</v>
      </c>
      <c r="I946" s="180"/>
    </row>
    <row r="947" spans="1:9" ht="15.75">
      <c r="A947" s="176"/>
      <c r="B947" s="156" t="s">
        <v>2</v>
      </c>
      <c r="C947" s="144">
        <v>0</v>
      </c>
      <c r="D947" s="144">
        <v>0</v>
      </c>
      <c r="E947" s="144">
        <v>0</v>
      </c>
      <c r="F947" s="144">
        <v>0</v>
      </c>
      <c r="G947" s="144">
        <v>0</v>
      </c>
      <c r="H947" s="9" t="s">
        <v>0</v>
      </c>
      <c r="I947" s="180"/>
    </row>
    <row r="948" spans="1:9" ht="15.75">
      <c r="A948" s="176"/>
      <c r="B948" s="156" t="s">
        <v>1</v>
      </c>
      <c r="C948" s="144">
        <v>0</v>
      </c>
      <c r="D948" s="144">
        <v>0</v>
      </c>
      <c r="E948" s="144">
        <v>0</v>
      </c>
      <c r="F948" s="144">
        <v>0</v>
      </c>
      <c r="G948" s="144">
        <v>0</v>
      </c>
      <c r="H948" s="9" t="s">
        <v>0</v>
      </c>
      <c r="I948" s="192"/>
    </row>
    <row r="949" spans="1:9" s="15" customFormat="1" ht="15.75">
      <c r="A949" s="128" t="s">
        <v>87</v>
      </c>
      <c r="B949" s="127" t="s">
        <v>86</v>
      </c>
      <c r="C949" s="174">
        <f>C953+C967+C981+C995</f>
        <v>7497.4</v>
      </c>
      <c r="D949" s="174">
        <f>D953+D967+D981+D995</f>
        <v>0</v>
      </c>
      <c r="E949" s="174">
        <f>E953+E967+E981+E995</f>
        <v>0</v>
      </c>
      <c r="F949" s="174">
        <f>F953+F967+F981+F995</f>
        <v>0</v>
      </c>
      <c r="G949" s="174">
        <f>G953+G967+G981+G995</f>
        <v>0</v>
      </c>
      <c r="H949" s="174">
        <f>G949/C949*100</f>
        <v>0</v>
      </c>
      <c r="I949" s="139"/>
    </row>
    <row r="950" spans="1:9" s="15" customFormat="1" ht="15.75">
      <c r="A950" s="173"/>
      <c r="B950" s="77" t="s">
        <v>3</v>
      </c>
      <c r="C950" s="22">
        <f>C955+C969+C983+C997</f>
        <v>7167.4</v>
      </c>
      <c r="D950" s="22">
        <f>D955+D969+D983+D997</f>
        <v>0</v>
      </c>
      <c r="E950" s="22">
        <f>E955+E969+E983+E997</f>
        <v>0</v>
      </c>
      <c r="F950" s="22">
        <f>F955+F969+F983+F997</f>
        <v>0</v>
      </c>
      <c r="G950" s="22">
        <f>G955+G969+G983+G997</f>
        <v>0</v>
      </c>
      <c r="H950" s="150">
        <f>G950/C950*100</f>
        <v>0</v>
      </c>
      <c r="I950" s="172"/>
    </row>
    <row r="951" spans="1:9" s="15" customFormat="1" ht="15.75">
      <c r="A951" s="173"/>
      <c r="B951" s="77" t="s">
        <v>2</v>
      </c>
      <c r="C951" s="22">
        <f>C956+C970+C984+C998</f>
        <v>330</v>
      </c>
      <c r="D951" s="22">
        <f>D956+D970+D984+D998</f>
        <v>0</v>
      </c>
      <c r="E951" s="22">
        <f>E956+E970+E984+E998</f>
        <v>0</v>
      </c>
      <c r="F951" s="22">
        <f>F956+F970+F984+F998</f>
        <v>0</v>
      </c>
      <c r="G951" s="22">
        <f>G956+G970+G984+G998</f>
        <v>0</v>
      </c>
      <c r="H951" s="150">
        <f>G951/C951*100</f>
        <v>0</v>
      </c>
      <c r="I951" s="172"/>
    </row>
    <row r="952" spans="1:9" s="15" customFormat="1" ht="15.75">
      <c r="A952" s="173"/>
      <c r="B952" s="77" t="s">
        <v>1</v>
      </c>
      <c r="C952" s="22">
        <f>C957+C971+C985+C999</f>
        <v>0</v>
      </c>
      <c r="D952" s="22">
        <f>D957+D971+D985+D999</f>
        <v>0</v>
      </c>
      <c r="E952" s="22">
        <f>E957+E971+E985+E999</f>
        <v>0</v>
      </c>
      <c r="F952" s="22">
        <f>F957+F971+F985+F999</f>
        <v>0</v>
      </c>
      <c r="G952" s="22">
        <f>G957+G971+G985+G999</f>
        <v>0</v>
      </c>
      <c r="H952" s="38"/>
      <c r="I952" s="172"/>
    </row>
    <row r="953" spans="1:9" s="195" customFormat="1" ht="31.5" hidden="1">
      <c r="A953" s="198" t="s">
        <v>85</v>
      </c>
      <c r="B953" s="197" t="s">
        <v>84</v>
      </c>
      <c r="C953" s="93">
        <f>C955+C956+C957</f>
        <v>0</v>
      </c>
      <c r="D953" s="93">
        <f>D955+D956+D957</f>
        <v>0</v>
      </c>
      <c r="E953" s="93">
        <f>E955+E956+E957</f>
        <v>0</v>
      </c>
      <c r="F953" s="93">
        <f>F955+F956+F957</f>
        <v>0</v>
      </c>
      <c r="G953" s="93">
        <f>G955+G956+G957</f>
        <v>0</v>
      </c>
      <c r="H953" s="93" t="e">
        <f>G953/C953*100</f>
        <v>#DIV/0!</v>
      </c>
      <c r="I953" s="196"/>
    </row>
    <row r="954" spans="1:9" ht="37.5" hidden="1" customHeight="1">
      <c r="A954" s="194"/>
      <c r="B954" s="168" t="s">
        <v>83</v>
      </c>
      <c r="C954" s="47"/>
      <c r="D954" s="47"/>
      <c r="E954" s="47"/>
      <c r="F954" s="47"/>
      <c r="G954" s="47"/>
      <c r="H954" s="193"/>
      <c r="I954" s="167"/>
    </row>
    <row r="955" spans="1:9" ht="25.5" hidden="1" customHeight="1">
      <c r="A955" s="176"/>
      <c r="B955" s="77" t="s">
        <v>3</v>
      </c>
      <c r="C955" s="23">
        <f>C960+C964</f>
        <v>0</v>
      </c>
      <c r="D955" s="23">
        <f>D960+D964</f>
        <v>0</v>
      </c>
      <c r="E955" s="23">
        <f>E960+E964</f>
        <v>0</v>
      </c>
      <c r="F955" s="23">
        <f>F960+F964</f>
        <v>0</v>
      </c>
      <c r="G955" s="23">
        <f>G960+G964</f>
        <v>0</v>
      </c>
      <c r="H955" s="150" t="e">
        <f>G955/C955*100</f>
        <v>#DIV/0!</v>
      </c>
      <c r="I955" s="182" t="s">
        <v>82</v>
      </c>
    </row>
    <row r="956" spans="1:9" ht="27.75" hidden="1" customHeight="1">
      <c r="A956" s="176"/>
      <c r="B956" s="77" t="s">
        <v>2</v>
      </c>
      <c r="C956" s="23">
        <f>C961+C965</f>
        <v>0</v>
      </c>
      <c r="D956" s="23">
        <f>D961+D965</f>
        <v>0</v>
      </c>
      <c r="E956" s="23">
        <f>E961+E965</f>
        <v>0</v>
      </c>
      <c r="F956" s="23">
        <f>F961+F965</f>
        <v>0</v>
      </c>
      <c r="G956" s="23">
        <f>G961+G965</f>
        <v>0</v>
      </c>
      <c r="H956" s="150" t="e">
        <f>G956/C956*100</f>
        <v>#DIV/0!</v>
      </c>
      <c r="I956" s="180"/>
    </row>
    <row r="957" spans="1:9" ht="29.25" hidden="1" customHeight="1">
      <c r="A957" s="176"/>
      <c r="B957" s="77" t="s">
        <v>1</v>
      </c>
      <c r="C957" s="81">
        <f>C962+C966</f>
        <v>0</v>
      </c>
      <c r="D957" s="81">
        <f>D962+D966</f>
        <v>0</v>
      </c>
      <c r="E957" s="81">
        <f>E962+E966</f>
        <v>0</v>
      </c>
      <c r="F957" s="23">
        <f>F962+F966</f>
        <v>0</v>
      </c>
      <c r="G957" s="23">
        <f>G962+G966</f>
        <v>0</v>
      </c>
      <c r="H957" s="186">
        <v>0</v>
      </c>
      <c r="I957" s="180"/>
    </row>
    <row r="958" spans="1:9" ht="20.25" hidden="1" customHeight="1">
      <c r="A958" s="176"/>
      <c r="B958" s="99" t="s">
        <v>5</v>
      </c>
      <c r="C958" s="81"/>
      <c r="D958" s="81"/>
      <c r="E958" s="81"/>
      <c r="F958" s="81"/>
      <c r="G958" s="81"/>
      <c r="H958" s="187"/>
      <c r="I958" s="180"/>
    </row>
    <row r="959" spans="1:9" ht="18" hidden="1" customHeight="1">
      <c r="A959" s="176"/>
      <c r="B959" s="100" t="s">
        <v>4</v>
      </c>
      <c r="C959" s="38">
        <f>C960+C961+C962</f>
        <v>0</v>
      </c>
      <c r="D959" s="38">
        <f>D960+D961+D962</f>
        <v>0</v>
      </c>
      <c r="E959" s="38">
        <f>E960+E961+E962</f>
        <v>0</v>
      </c>
      <c r="F959" s="38">
        <f>F960+F961+F962</f>
        <v>0</v>
      </c>
      <c r="G959" s="38">
        <f>G960+G961+G962</f>
        <v>0</v>
      </c>
      <c r="H959" s="188" t="e">
        <f>G959/C959*100</f>
        <v>#DIV/0!</v>
      </c>
      <c r="I959" s="180"/>
    </row>
    <row r="960" spans="1:9" ht="23.25" hidden="1" customHeight="1">
      <c r="A960" s="176"/>
      <c r="B960" s="77" t="s">
        <v>3</v>
      </c>
      <c r="C960" s="23">
        <v>0</v>
      </c>
      <c r="D960" s="23">
        <v>0</v>
      </c>
      <c r="E960" s="23">
        <v>0</v>
      </c>
      <c r="F960" s="23">
        <v>0</v>
      </c>
      <c r="G960" s="23">
        <v>0</v>
      </c>
      <c r="H960" s="150" t="e">
        <f>G960/C960*100</f>
        <v>#DIV/0!</v>
      </c>
      <c r="I960" s="180"/>
    </row>
    <row r="961" spans="1:9" ht="21" hidden="1" customHeight="1">
      <c r="A961" s="176"/>
      <c r="B961" s="77" t="s">
        <v>2</v>
      </c>
      <c r="C961" s="23">
        <v>0</v>
      </c>
      <c r="D961" s="23">
        <v>0</v>
      </c>
      <c r="E961" s="23">
        <v>0</v>
      </c>
      <c r="F961" s="23">
        <v>0</v>
      </c>
      <c r="G961" s="23">
        <v>0</v>
      </c>
      <c r="H961" s="150" t="e">
        <f>G961/C961*100</f>
        <v>#DIV/0!</v>
      </c>
      <c r="I961" s="180"/>
    </row>
    <row r="962" spans="1:9" ht="18" hidden="1" customHeight="1">
      <c r="A962" s="176"/>
      <c r="B962" s="77" t="s">
        <v>1</v>
      </c>
      <c r="C962" s="81">
        <v>0</v>
      </c>
      <c r="D962" s="81">
        <v>0</v>
      </c>
      <c r="E962" s="81">
        <v>0</v>
      </c>
      <c r="F962" s="23">
        <v>0</v>
      </c>
      <c r="G962" s="23">
        <v>0</v>
      </c>
      <c r="H962" s="186">
        <v>0</v>
      </c>
      <c r="I962" s="180"/>
    </row>
    <row r="963" spans="1:9" ht="19.5" hidden="1" customHeight="1">
      <c r="A963" s="176"/>
      <c r="B963" s="99" t="s">
        <v>47</v>
      </c>
      <c r="C963" s="132">
        <f>C964+C965+C966</f>
        <v>0</v>
      </c>
      <c r="D963" s="132">
        <f>D964+D965+D966</f>
        <v>0</v>
      </c>
      <c r="E963" s="132">
        <f>E964+E965+E966</f>
        <v>0</v>
      </c>
      <c r="F963" s="132">
        <f>F964+F965+F966</f>
        <v>0</v>
      </c>
      <c r="G963" s="132">
        <f>G964+G965+G966</f>
        <v>0</v>
      </c>
      <c r="H963" s="186"/>
      <c r="I963" s="180"/>
    </row>
    <row r="964" spans="1:9" ht="19.5" hidden="1" customHeight="1">
      <c r="A964" s="176"/>
      <c r="B964" s="77" t="s">
        <v>3</v>
      </c>
      <c r="C964" s="45">
        <v>0</v>
      </c>
      <c r="D964" s="45">
        <v>0</v>
      </c>
      <c r="E964" s="45">
        <v>0</v>
      </c>
      <c r="F964" s="45">
        <v>0</v>
      </c>
      <c r="G964" s="45">
        <v>0</v>
      </c>
      <c r="H964" s="186"/>
      <c r="I964" s="180"/>
    </row>
    <row r="965" spans="1:9" ht="21" hidden="1" customHeight="1">
      <c r="A965" s="176"/>
      <c r="B965" s="77" t="s">
        <v>2</v>
      </c>
      <c r="C965" s="45">
        <v>0</v>
      </c>
      <c r="D965" s="45">
        <v>0</v>
      </c>
      <c r="E965" s="45">
        <v>0</v>
      </c>
      <c r="F965" s="45">
        <v>0</v>
      </c>
      <c r="G965" s="45">
        <v>0</v>
      </c>
      <c r="H965" s="186"/>
      <c r="I965" s="180"/>
    </row>
    <row r="966" spans="1:9" ht="25.5" hidden="1" customHeight="1">
      <c r="A966" s="176"/>
      <c r="B966" s="77" t="s">
        <v>1</v>
      </c>
      <c r="C966" s="45">
        <v>0</v>
      </c>
      <c r="D966" s="45">
        <v>0</v>
      </c>
      <c r="E966" s="45">
        <v>0</v>
      </c>
      <c r="F966" s="45">
        <v>0</v>
      </c>
      <c r="G966" s="45">
        <v>0</v>
      </c>
      <c r="H966" s="186"/>
      <c r="I966" s="192"/>
    </row>
    <row r="967" spans="1:9" s="169" customFormat="1" ht="31.5" hidden="1">
      <c r="A967" s="191" t="s">
        <v>81</v>
      </c>
      <c r="B967" s="190" t="s">
        <v>80</v>
      </c>
      <c r="C967" s="162">
        <f>C969+C970</f>
        <v>0</v>
      </c>
      <c r="D967" s="162">
        <f>D969+D970</f>
        <v>0</v>
      </c>
      <c r="E967" s="162">
        <f>E969+E970</f>
        <v>0</v>
      </c>
      <c r="F967" s="162">
        <f>F969+F970</f>
        <v>0</v>
      </c>
      <c r="G967" s="162">
        <f>G969+G970</f>
        <v>0</v>
      </c>
      <c r="H967" s="162" t="e">
        <f>G967/C967*100</f>
        <v>#DIV/0!</v>
      </c>
      <c r="I967" s="189" t="s">
        <v>79</v>
      </c>
    </row>
    <row r="968" spans="1:9" ht="31.5" hidden="1">
      <c r="A968" s="176"/>
      <c r="B968" s="168" t="s">
        <v>72</v>
      </c>
      <c r="C968" s="81"/>
      <c r="D968" s="81"/>
      <c r="E968" s="81"/>
      <c r="F968" s="81"/>
      <c r="G968" s="81"/>
      <c r="H968" s="186"/>
      <c r="I968" s="185"/>
    </row>
    <row r="969" spans="1:9" ht="15.6" hidden="1" customHeight="1">
      <c r="A969" s="176"/>
      <c r="B969" s="77" t="s">
        <v>3</v>
      </c>
      <c r="C969" s="23">
        <f>C974+C978</f>
        <v>0</v>
      </c>
      <c r="D969" s="23">
        <f>D974+D978</f>
        <v>0</v>
      </c>
      <c r="E969" s="23">
        <f>E974+E978</f>
        <v>0</v>
      </c>
      <c r="F969" s="23">
        <f>F974+F978</f>
        <v>0</v>
      </c>
      <c r="G969" s="23">
        <f>G974+G978</f>
        <v>0</v>
      </c>
      <c r="H969" s="150" t="e">
        <f>G969/C969*100</f>
        <v>#DIV/0!</v>
      </c>
      <c r="I969" s="182" t="s">
        <v>78</v>
      </c>
    </row>
    <row r="970" spans="1:9" ht="15.75" hidden="1">
      <c r="A970" s="176"/>
      <c r="B970" s="77" t="s">
        <v>2</v>
      </c>
      <c r="C970" s="23">
        <f>C975+C979</f>
        <v>0</v>
      </c>
      <c r="D970" s="23">
        <f>D975+D979</f>
        <v>0</v>
      </c>
      <c r="E970" s="23">
        <f>E975+E979</f>
        <v>0</v>
      </c>
      <c r="F970" s="23">
        <f>F975+F979</f>
        <v>0</v>
      </c>
      <c r="G970" s="23">
        <f>G975+G979</f>
        <v>0</v>
      </c>
      <c r="H970" s="150" t="e">
        <f>G970/C970*100</f>
        <v>#DIV/0!</v>
      </c>
      <c r="I970" s="180"/>
    </row>
    <row r="971" spans="1:9" ht="15.75" hidden="1">
      <c r="A971" s="176"/>
      <c r="B971" s="77" t="s">
        <v>1</v>
      </c>
      <c r="C971" s="81">
        <f>C976+C980</f>
        <v>0</v>
      </c>
      <c r="D971" s="81">
        <f>D976+D980</f>
        <v>0</v>
      </c>
      <c r="E971" s="81">
        <f>E976+E980</f>
        <v>0</v>
      </c>
      <c r="F971" s="81">
        <f>F976+F980</f>
        <v>0</v>
      </c>
      <c r="G971" s="81">
        <f>G976+G980</f>
        <v>0</v>
      </c>
      <c r="H971" s="186"/>
      <c r="I971" s="180"/>
    </row>
    <row r="972" spans="1:9" ht="15.75" hidden="1">
      <c r="A972" s="176"/>
      <c r="B972" s="99" t="s">
        <v>5</v>
      </c>
      <c r="C972" s="81"/>
      <c r="D972" s="81"/>
      <c r="E972" s="81"/>
      <c r="F972" s="81"/>
      <c r="G972" s="81"/>
      <c r="H972" s="186"/>
      <c r="I972" s="180"/>
    </row>
    <row r="973" spans="1:9" ht="15.75" hidden="1">
      <c r="A973" s="176"/>
      <c r="B973" s="100" t="s">
        <v>4</v>
      </c>
      <c r="C973" s="38">
        <f>C974+C975+C976</f>
        <v>0</v>
      </c>
      <c r="D973" s="38">
        <f>D974+D975+D976</f>
        <v>0</v>
      </c>
      <c r="E973" s="38">
        <f>E974+E975+E976</f>
        <v>0</v>
      </c>
      <c r="F973" s="38">
        <f>F974+F975+F976</f>
        <v>0</v>
      </c>
      <c r="G973" s="38">
        <f>G974+G975+G976</f>
        <v>0</v>
      </c>
      <c r="H973" s="188" t="e">
        <f>G973/C973*100</f>
        <v>#DIV/0!</v>
      </c>
      <c r="I973" s="180"/>
    </row>
    <row r="974" spans="1:9" ht="15.75" hidden="1">
      <c r="A974" s="176"/>
      <c r="B974" s="77" t="s">
        <v>3</v>
      </c>
      <c r="C974" s="22">
        <v>0</v>
      </c>
      <c r="D974" s="22">
        <v>0</v>
      </c>
      <c r="E974" s="22">
        <v>0</v>
      </c>
      <c r="F974" s="22">
        <v>0</v>
      </c>
      <c r="G974" s="22">
        <v>0</v>
      </c>
      <c r="H974" s="150" t="e">
        <f>G974/C974*100</f>
        <v>#DIV/0!</v>
      </c>
      <c r="I974" s="180"/>
    </row>
    <row r="975" spans="1:9" ht="15.75" hidden="1">
      <c r="A975" s="176"/>
      <c r="B975" s="77" t="s">
        <v>2</v>
      </c>
      <c r="C975" s="23">
        <v>0</v>
      </c>
      <c r="D975" s="23">
        <v>0</v>
      </c>
      <c r="E975" s="23">
        <v>0</v>
      </c>
      <c r="F975" s="23">
        <v>0</v>
      </c>
      <c r="G975" s="23">
        <v>0</v>
      </c>
      <c r="H975" s="150" t="e">
        <f>G975/C975*100</f>
        <v>#DIV/0!</v>
      </c>
      <c r="I975" s="180"/>
    </row>
    <row r="976" spans="1:9" ht="15.75" hidden="1">
      <c r="A976" s="176"/>
      <c r="B976" s="77" t="s">
        <v>1</v>
      </c>
      <c r="C976" s="81">
        <v>0</v>
      </c>
      <c r="D976" s="81">
        <v>0</v>
      </c>
      <c r="E976" s="81">
        <v>0</v>
      </c>
      <c r="F976" s="81">
        <v>0</v>
      </c>
      <c r="G976" s="81">
        <v>0</v>
      </c>
      <c r="H976" s="186"/>
      <c r="I976" s="158"/>
    </row>
    <row r="977" spans="1:9" ht="15.75" hidden="1">
      <c r="A977" s="176"/>
      <c r="B977" s="99" t="s">
        <v>47</v>
      </c>
      <c r="C977" s="132">
        <f>C978+C979+C980</f>
        <v>0</v>
      </c>
      <c r="D977" s="132">
        <f>D978+D979+D980</f>
        <v>0</v>
      </c>
      <c r="E977" s="132">
        <f>E978+E979+E980</f>
        <v>0</v>
      </c>
      <c r="F977" s="132">
        <f>F978+F979+F980</f>
        <v>0</v>
      </c>
      <c r="G977" s="132">
        <f>G978+G979+G980</f>
        <v>0</v>
      </c>
      <c r="H977" s="187">
        <v>0</v>
      </c>
      <c r="I977" s="158"/>
    </row>
    <row r="978" spans="1:9" ht="15.75" hidden="1">
      <c r="A978" s="176"/>
      <c r="B978" s="77" t="s">
        <v>3</v>
      </c>
      <c r="C978" s="45"/>
      <c r="D978" s="45"/>
      <c r="E978" s="45"/>
      <c r="F978" s="45"/>
      <c r="G978" s="45"/>
      <c r="H978" s="186">
        <v>0</v>
      </c>
      <c r="I978" s="158"/>
    </row>
    <row r="979" spans="1:9" ht="15.75" hidden="1">
      <c r="A979" s="176"/>
      <c r="B979" s="77" t="s">
        <v>2</v>
      </c>
      <c r="C979" s="45"/>
      <c r="D979" s="45"/>
      <c r="E979" s="45"/>
      <c r="F979" s="45"/>
      <c r="G979" s="45"/>
      <c r="H979" s="186">
        <v>0</v>
      </c>
      <c r="I979" s="158"/>
    </row>
    <row r="980" spans="1:9" ht="15.75" hidden="1">
      <c r="A980" s="176"/>
      <c r="B980" s="77" t="s">
        <v>1</v>
      </c>
      <c r="C980" s="81"/>
      <c r="D980" s="81"/>
      <c r="E980" s="81"/>
      <c r="F980" s="81"/>
      <c r="G980" s="81"/>
      <c r="H980" s="186"/>
      <c r="I980" s="157"/>
    </row>
    <row r="981" spans="1:9" ht="47.25">
      <c r="A981" s="164" t="s">
        <v>77</v>
      </c>
      <c r="B981" s="184" t="s">
        <v>76</v>
      </c>
      <c r="C981" s="171">
        <f>C983+C984</f>
        <v>6537.9</v>
      </c>
      <c r="D981" s="171">
        <f>D983+D984</f>
        <v>0</v>
      </c>
      <c r="E981" s="171">
        <f>E983+E984</f>
        <v>0</v>
      </c>
      <c r="F981" s="171">
        <f>F983+F984</f>
        <v>0</v>
      </c>
      <c r="G981" s="171">
        <f>G983+G984</f>
        <v>0</v>
      </c>
      <c r="H981" s="171" t="s">
        <v>0</v>
      </c>
      <c r="I981" s="185"/>
    </row>
    <row r="982" spans="1:9" ht="31.5">
      <c r="A982" s="176"/>
      <c r="B982" s="168" t="s">
        <v>72</v>
      </c>
      <c r="C982" s="8"/>
      <c r="D982" s="8"/>
      <c r="E982" s="8"/>
      <c r="F982" s="8"/>
      <c r="G982" s="8"/>
      <c r="H982" s="143"/>
      <c r="I982" s="185"/>
    </row>
    <row r="983" spans="1:9" ht="15.75" customHeight="1">
      <c r="A983" s="176"/>
      <c r="B983" s="77" t="s">
        <v>3</v>
      </c>
      <c r="C983" s="8">
        <f>C988+C992</f>
        <v>6207.9</v>
      </c>
      <c r="D983" s="8">
        <f>D988+D992</f>
        <v>0</v>
      </c>
      <c r="E983" s="8">
        <f>E988+E992</f>
        <v>0</v>
      </c>
      <c r="F983" s="8">
        <f>F988+F992</f>
        <v>0</v>
      </c>
      <c r="G983" s="8">
        <f>G988+G992</f>
        <v>0</v>
      </c>
      <c r="H983" s="143" t="s">
        <v>0</v>
      </c>
      <c r="I983" s="182" t="s">
        <v>75</v>
      </c>
    </row>
    <row r="984" spans="1:9" ht="15.75">
      <c r="A984" s="176"/>
      <c r="B984" s="77" t="s">
        <v>2</v>
      </c>
      <c r="C984" s="8">
        <f>C989+C993</f>
        <v>330</v>
      </c>
      <c r="D984" s="8">
        <f>D989+D993</f>
        <v>0</v>
      </c>
      <c r="E984" s="8">
        <f>E989+E993</f>
        <v>0</v>
      </c>
      <c r="F984" s="8">
        <f>F989+F993</f>
        <v>0</v>
      </c>
      <c r="G984" s="8">
        <f>G989+G993</f>
        <v>0</v>
      </c>
      <c r="H984" s="143" t="s">
        <v>0</v>
      </c>
      <c r="I984" s="180"/>
    </row>
    <row r="985" spans="1:9" ht="15.75">
      <c r="A985" s="176"/>
      <c r="B985" s="77" t="s">
        <v>1</v>
      </c>
      <c r="C985" s="8">
        <f>C990+C994</f>
        <v>0</v>
      </c>
      <c r="D985" s="8">
        <f>D990+D994</f>
        <v>0</v>
      </c>
      <c r="E985" s="8">
        <f>E990+E994</f>
        <v>0</v>
      </c>
      <c r="F985" s="8">
        <f>F990+F994</f>
        <v>0</v>
      </c>
      <c r="G985" s="8">
        <f>G990+G994</f>
        <v>0</v>
      </c>
      <c r="H985" s="143" t="s">
        <v>0</v>
      </c>
      <c r="I985" s="180"/>
    </row>
    <row r="986" spans="1:9" ht="15.75">
      <c r="A986" s="176"/>
      <c r="B986" s="99" t="s">
        <v>5</v>
      </c>
      <c r="C986" s="121"/>
      <c r="D986" s="121"/>
      <c r="E986" s="121"/>
      <c r="F986" s="121"/>
      <c r="G986" s="121"/>
      <c r="H986" s="181"/>
      <c r="I986" s="180"/>
    </row>
    <row r="987" spans="1:9" ht="15.75">
      <c r="A987" s="176"/>
      <c r="B987" s="100" t="s">
        <v>4</v>
      </c>
      <c r="C987" s="63">
        <f>C988+C989+C990</f>
        <v>6537.9</v>
      </c>
      <c r="D987" s="63">
        <f>D988+D989+D990</f>
        <v>0</v>
      </c>
      <c r="E987" s="63">
        <f>E988+E989+E990</f>
        <v>0</v>
      </c>
      <c r="F987" s="63">
        <f>F988+F989+F990</f>
        <v>0</v>
      </c>
      <c r="G987" s="63">
        <f>G988+G989+G990</f>
        <v>0</v>
      </c>
      <c r="H987" s="145" t="s">
        <v>0</v>
      </c>
      <c r="I987" s="180"/>
    </row>
    <row r="988" spans="1:9" ht="15.75">
      <c r="A988" s="176"/>
      <c r="B988" s="77" t="s">
        <v>3</v>
      </c>
      <c r="C988" s="9">
        <v>6207.9</v>
      </c>
      <c r="D988" s="9">
        <v>0</v>
      </c>
      <c r="E988" s="9">
        <v>0</v>
      </c>
      <c r="F988" s="9">
        <v>0</v>
      </c>
      <c r="G988" s="9">
        <v>0</v>
      </c>
      <c r="H988" s="143" t="s">
        <v>0</v>
      </c>
      <c r="I988" s="180"/>
    </row>
    <row r="989" spans="1:9" ht="15.75">
      <c r="A989" s="176"/>
      <c r="B989" s="77" t="s">
        <v>2</v>
      </c>
      <c r="C989" s="8">
        <v>330</v>
      </c>
      <c r="D989" s="8">
        <v>0</v>
      </c>
      <c r="E989" s="8">
        <v>0</v>
      </c>
      <c r="F989" s="8">
        <v>0</v>
      </c>
      <c r="G989" s="8">
        <v>0</v>
      </c>
      <c r="H989" s="143" t="s">
        <v>0</v>
      </c>
      <c r="I989" s="180"/>
    </row>
    <row r="990" spans="1:9" ht="15.75">
      <c r="A990" s="176"/>
      <c r="B990" s="77" t="s">
        <v>1</v>
      </c>
      <c r="C990" s="8">
        <v>0</v>
      </c>
      <c r="D990" s="8">
        <v>0</v>
      </c>
      <c r="E990" s="8">
        <v>0</v>
      </c>
      <c r="F990" s="8">
        <v>0</v>
      </c>
      <c r="G990" s="8">
        <v>0</v>
      </c>
      <c r="H990" s="143" t="s">
        <v>0</v>
      </c>
      <c r="I990" s="178"/>
    </row>
    <row r="991" spans="1:9" ht="15.75">
      <c r="A991" s="176"/>
      <c r="B991" s="99" t="s">
        <v>47</v>
      </c>
      <c r="C991" s="63">
        <f>C992+C993+C994</f>
        <v>0</v>
      </c>
      <c r="D991" s="63">
        <f>D992+D993+D994</f>
        <v>0</v>
      </c>
      <c r="E991" s="63">
        <f>E992+E993+E994</f>
        <v>0</v>
      </c>
      <c r="F991" s="63">
        <f>F992+F993+F994</f>
        <v>0</v>
      </c>
      <c r="G991" s="63">
        <f>G992+G993+G994</f>
        <v>0</v>
      </c>
      <c r="H991" s="145" t="s">
        <v>0</v>
      </c>
      <c r="I991" s="178"/>
    </row>
    <row r="992" spans="1:9" ht="15.75">
      <c r="A992" s="176"/>
      <c r="B992" s="77" t="s">
        <v>3</v>
      </c>
      <c r="C992" s="8">
        <v>0</v>
      </c>
      <c r="D992" s="8">
        <v>0</v>
      </c>
      <c r="E992" s="8">
        <v>0</v>
      </c>
      <c r="F992" s="8">
        <v>0</v>
      </c>
      <c r="G992" s="8">
        <v>0</v>
      </c>
      <c r="H992" s="143" t="s">
        <v>0</v>
      </c>
      <c r="I992" s="178"/>
    </row>
    <row r="993" spans="1:9" ht="15.75">
      <c r="A993" s="176"/>
      <c r="B993" s="77" t="s">
        <v>2</v>
      </c>
      <c r="C993" s="8">
        <v>0</v>
      </c>
      <c r="D993" s="8">
        <v>0</v>
      </c>
      <c r="E993" s="8">
        <v>0</v>
      </c>
      <c r="F993" s="8">
        <v>0</v>
      </c>
      <c r="G993" s="8">
        <v>0</v>
      </c>
      <c r="H993" s="143" t="s">
        <v>0</v>
      </c>
      <c r="I993" s="178"/>
    </row>
    <row r="994" spans="1:9" ht="15.75">
      <c r="A994" s="176"/>
      <c r="B994" s="77" t="s">
        <v>1</v>
      </c>
      <c r="C994" s="8">
        <v>0</v>
      </c>
      <c r="D994" s="8">
        <v>0</v>
      </c>
      <c r="E994" s="8">
        <v>0</v>
      </c>
      <c r="F994" s="8">
        <v>0</v>
      </c>
      <c r="G994" s="8">
        <v>0</v>
      </c>
      <c r="H994" s="143" t="s">
        <v>0</v>
      </c>
      <c r="I994" s="177"/>
    </row>
    <row r="995" spans="1:9" ht="31.5">
      <c r="A995" s="164" t="s">
        <v>74</v>
      </c>
      <c r="B995" s="184" t="s">
        <v>73</v>
      </c>
      <c r="C995" s="171">
        <f>C997+C998</f>
        <v>959.5</v>
      </c>
      <c r="D995" s="171">
        <f>D997+D998</f>
        <v>0</v>
      </c>
      <c r="E995" s="171">
        <f>E997+E998</f>
        <v>0</v>
      </c>
      <c r="F995" s="171">
        <f>F997+F998</f>
        <v>0</v>
      </c>
      <c r="G995" s="171">
        <f>G997+G998</f>
        <v>0</v>
      </c>
      <c r="H995" s="171" t="s">
        <v>0</v>
      </c>
      <c r="I995" s="183"/>
    </row>
    <row r="996" spans="1:9" ht="31.5" customHeight="1">
      <c r="A996" s="176"/>
      <c r="B996" s="168" t="s">
        <v>72</v>
      </c>
      <c r="C996" s="8"/>
      <c r="D996" s="8"/>
      <c r="E996" s="8"/>
      <c r="F996" s="8"/>
      <c r="G996" s="8"/>
      <c r="H996" s="143"/>
      <c r="I996" s="182" t="s">
        <v>71</v>
      </c>
    </row>
    <row r="997" spans="1:9" ht="15.75">
      <c r="A997" s="176"/>
      <c r="B997" s="77" t="s">
        <v>3</v>
      </c>
      <c r="C997" s="8">
        <f>C1002+C1006</f>
        <v>959.5</v>
      </c>
      <c r="D997" s="8">
        <f>D1002+D1006</f>
        <v>0</v>
      </c>
      <c r="E997" s="8">
        <f>E1002+E1006</f>
        <v>0</v>
      </c>
      <c r="F997" s="8">
        <f>F1002+F1006</f>
        <v>0</v>
      </c>
      <c r="G997" s="8">
        <f>G1002+G1006</f>
        <v>0</v>
      </c>
      <c r="H997" s="143" t="s">
        <v>0</v>
      </c>
      <c r="I997" s="180"/>
    </row>
    <row r="998" spans="1:9" ht="15.75">
      <c r="A998" s="176"/>
      <c r="B998" s="77" t="s">
        <v>2</v>
      </c>
      <c r="C998" s="8">
        <f>C1003+C1007</f>
        <v>0</v>
      </c>
      <c r="D998" s="8">
        <f>D1003+D1007</f>
        <v>0</v>
      </c>
      <c r="E998" s="8">
        <f>E1003+E1007</f>
        <v>0</v>
      </c>
      <c r="F998" s="8">
        <f>F1003+F1007</f>
        <v>0</v>
      </c>
      <c r="G998" s="8">
        <f>G1003+G1007</f>
        <v>0</v>
      </c>
      <c r="H998" s="143" t="s">
        <v>0</v>
      </c>
      <c r="I998" s="180"/>
    </row>
    <row r="999" spans="1:9" ht="15.75">
      <c r="A999" s="176"/>
      <c r="B999" s="77" t="s">
        <v>1</v>
      </c>
      <c r="C999" s="8">
        <f>C1004+C1008</f>
        <v>0</v>
      </c>
      <c r="D999" s="8">
        <f>D1004+D1008</f>
        <v>0</v>
      </c>
      <c r="E999" s="8">
        <f>E1004+E1008</f>
        <v>0</v>
      </c>
      <c r="F999" s="8">
        <f>F1004+F1008</f>
        <v>0</v>
      </c>
      <c r="G999" s="8">
        <f>G1004+G1008</f>
        <v>0</v>
      </c>
      <c r="H999" s="143" t="s">
        <v>0</v>
      </c>
      <c r="I999" s="180"/>
    </row>
    <row r="1000" spans="1:9" ht="15.75">
      <c r="A1000" s="176"/>
      <c r="B1000" s="99" t="s">
        <v>5</v>
      </c>
      <c r="C1000" s="121"/>
      <c r="D1000" s="121"/>
      <c r="E1000" s="121"/>
      <c r="F1000" s="121"/>
      <c r="G1000" s="121"/>
      <c r="H1000" s="181"/>
      <c r="I1000" s="180"/>
    </row>
    <row r="1001" spans="1:9" ht="15.75">
      <c r="A1001" s="176"/>
      <c r="B1001" s="100" t="s">
        <v>4</v>
      </c>
      <c r="C1001" s="63">
        <f>C1002+C1003+C1004</f>
        <v>959.5</v>
      </c>
      <c r="D1001" s="63">
        <f>D1002+D1003+D1004</f>
        <v>0</v>
      </c>
      <c r="E1001" s="63">
        <f>E1002+E1003+E1004</f>
        <v>0</v>
      </c>
      <c r="F1001" s="63">
        <f>F1002+F1003+F1004</f>
        <v>0</v>
      </c>
      <c r="G1001" s="63">
        <f>G1002+G1003+G1004</f>
        <v>0</v>
      </c>
      <c r="H1001" s="145" t="s">
        <v>0</v>
      </c>
      <c r="I1001" s="180"/>
    </row>
    <row r="1002" spans="1:9" ht="15.75">
      <c r="A1002" s="176"/>
      <c r="B1002" s="77" t="s">
        <v>3</v>
      </c>
      <c r="C1002" s="9">
        <v>959.5</v>
      </c>
      <c r="D1002" s="9">
        <v>0</v>
      </c>
      <c r="E1002" s="9">
        <v>0</v>
      </c>
      <c r="F1002" s="9">
        <v>0</v>
      </c>
      <c r="G1002" s="9">
        <v>0</v>
      </c>
      <c r="H1002" s="143" t="s">
        <v>0</v>
      </c>
      <c r="I1002" s="180"/>
    </row>
    <row r="1003" spans="1:9" ht="15.75">
      <c r="A1003" s="176"/>
      <c r="B1003" s="77" t="s">
        <v>2</v>
      </c>
      <c r="C1003" s="8">
        <v>0</v>
      </c>
      <c r="D1003" s="8">
        <v>0</v>
      </c>
      <c r="E1003" s="8">
        <v>0</v>
      </c>
      <c r="F1003" s="8">
        <v>0</v>
      </c>
      <c r="G1003" s="8">
        <v>0</v>
      </c>
      <c r="H1003" s="143" t="s">
        <v>0</v>
      </c>
      <c r="I1003" s="178"/>
    </row>
    <row r="1004" spans="1:9" ht="15.75">
      <c r="A1004" s="176"/>
      <c r="B1004" s="77" t="s">
        <v>1</v>
      </c>
      <c r="C1004" s="8">
        <v>0</v>
      </c>
      <c r="D1004" s="8">
        <v>0</v>
      </c>
      <c r="E1004" s="8">
        <v>0</v>
      </c>
      <c r="F1004" s="8">
        <v>0</v>
      </c>
      <c r="G1004" s="8">
        <v>0</v>
      </c>
      <c r="H1004" s="143" t="s">
        <v>0</v>
      </c>
      <c r="I1004" s="178"/>
    </row>
    <row r="1005" spans="1:9" ht="15.75">
      <c r="A1005" s="176"/>
      <c r="B1005" s="179" t="s">
        <v>47</v>
      </c>
      <c r="C1005" s="63">
        <f>C1006+C1007+C1008</f>
        <v>0</v>
      </c>
      <c r="D1005" s="63">
        <f>D1006+D1007+D1008</f>
        <v>0</v>
      </c>
      <c r="E1005" s="63">
        <f>E1006+E1007+E1008</f>
        <v>0</v>
      </c>
      <c r="F1005" s="63">
        <f>F1006+F1007+F1008</f>
        <v>0</v>
      </c>
      <c r="G1005" s="63">
        <f>G1006+G1007+G1008</f>
        <v>0</v>
      </c>
      <c r="H1005" s="145" t="s">
        <v>0</v>
      </c>
      <c r="I1005" s="178"/>
    </row>
    <row r="1006" spans="1:9" ht="15.75">
      <c r="A1006" s="176"/>
      <c r="B1006" s="77" t="s">
        <v>3</v>
      </c>
      <c r="C1006" s="8">
        <v>0</v>
      </c>
      <c r="D1006" s="8">
        <v>0</v>
      </c>
      <c r="E1006" s="8">
        <v>0</v>
      </c>
      <c r="F1006" s="8">
        <v>0</v>
      </c>
      <c r="G1006" s="8">
        <v>0</v>
      </c>
      <c r="H1006" s="143" t="s">
        <v>0</v>
      </c>
      <c r="I1006" s="178"/>
    </row>
    <row r="1007" spans="1:9" ht="15.75">
      <c r="A1007" s="176"/>
      <c r="B1007" s="77" t="s">
        <v>2</v>
      </c>
      <c r="C1007" s="8">
        <v>0</v>
      </c>
      <c r="D1007" s="8">
        <v>0</v>
      </c>
      <c r="E1007" s="8">
        <v>0</v>
      </c>
      <c r="F1007" s="8">
        <v>0</v>
      </c>
      <c r="G1007" s="8">
        <v>0</v>
      </c>
      <c r="H1007" s="143" t="s">
        <v>0</v>
      </c>
      <c r="I1007" s="177"/>
    </row>
    <row r="1008" spans="1:9" ht="15.75">
      <c r="A1008" s="176"/>
      <c r="B1008" s="77" t="s">
        <v>1</v>
      </c>
      <c r="C1008" s="8">
        <v>0</v>
      </c>
      <c r="D1008" s="8">
        <v>0</v>
      </c>
      <c r="E1008" s="8">
        <v>0</v>
      </c>
      <c r="F1008" s="8">
        <v>0</v>
      </c>
      <c r="G1008" s="8">
        <v>0</v>
      </c>
      <c r="H1008" s="143" t="s">
        <v>0</v>
      </c>
      <c r="I1008" s="175"/>
    </row>
    <row r="1009" spans="1:9" s="15" customFormat="1" ht="31.5">
      <c r="A1009" s="128" t="s">
        <v>70</v>
      </c>
      <c r="B1009" s="127" t="s">
        <v>69</v>
      </c>
      <c r="C1009" s="109">
        <f>C1011+C1012+C1013</f>
        <v>216761.40000000002</v>
      </c>
      <c r="D1009" s="109">
        <f>D1011+D1012+D1013</f>
        <v>198146.69999999998</v>
      </c>
      <c r="E1009" s="109">
        <f>E1011+E1012+E1013</f>
        <v>43070.05</v>
      </c>
      <c r="F1009" s="109">
        <f>F1011+F1012+F1013</f>
        <v>43070.05</v>
      </c>
      <c r="G1009" s="109">
        <f>G1011+G1012+G1013</f>
        <v>35789.9</v>
      </c>
      <c r="H1009" s="109">
        <f>G1009/C1009*100</f>
        <v>16.511196181607978</v>
      </c>
      <c r="I1009" s="139"/>
    </row>
    <row r="1010" spans="1:9" ht="31.5">
      <c r="A1010" s="98"/>
      <c r="B1010" s="168" t="s">
        <v>68</v>
      </c>
      <c r="C1010" s="8"/>
      <c r="D1010" s="8"/>
      <c r="E1010" s="8"/>
      <c r="F1010" s="8"/>
      <c r="G1010" s="8"/>
      <c r="H1010" s="9"/>
      <c r="I1010" s="167"/>
    </row>
    <row r="1011" spans="1:9" ht="15.75">
      <c r="A1011" s="98"/>
      <c r="B1011" s="77" t="s">
        <v>3</v>
      </c>
      <c r="C1011" s="8">
        <f>C1016+C1020</f>
        <v>172868.7</v>
      </c>
      <c r="D1011" s="8">
        <f>D1016+D1020</f>
        <v>154898.19999999998</v>
      </c>
      <c r="E1011" s="8">
        <f>E1016+E1020</f>
        <v>31442.55</v>
      </c>
      <c r="F1011" s="8">
        <f>F1016+F1020</f>
        <v>31442.55</v>
      </c>
      <c r="G1011" s="8">
        <f>G1016+G1020</f>
        <v>26038.5</v>
      </c>
      <c r="H1011" s="9">
        <f>G1011/C1011*100</f>
        <v>15.062587964160082</v>
      </c>
      <c r="I1011" s="41" t="s">
        <v>67</v>
      </c>
    </row>
    <row r="1012" spans="1:9" ht="15.75">
      <c r="A1012" s="98"/>
      <c r="B1012" s="77" t="s">
        <v>2</v>
      </c>
      <c r="C1012" s="8">
        <f>C1017+C1021</f>
        <v>43892.7</v>
      </c>
      <c r="D1012" s="8">
        <f>D1017+D1021</f>
        <v>43248.5</v>
      </c>
      <c r="E1012" s="8">
        <f>E1017+E1021</f>
        <v>11627.5</v>
      </c>
      <c r="F1012" s="8">
        <f>F1017+F1021</f>
        <v>11627.5</v>
      </c>
      <c r="G1012" s="8">
        <f>G1017+G1021</f>
        <v>9751.4</v>
      </c>
      <c r="H1012" s="9">
        <f>G1012/C1012*100</f>
        <v>22.216450571507334</v>
      </c>
      <c r="I1012" s="37"/>
    </row>
    <row r="1013" spans="1:9" ht="15.75">
      <c r="A1013" s="98"/>
      <c r="B1013" s="77" t="s">
        <v>1</v>
      </c>
      <c r="C1013" s="8">
        <f>C1018+C1022</f>
        <v>0</v>
      </c>
      <c r="D1013" s="8">
        <f>D1018+D1022</f>
        <v>0</v>
      </c>
      <c r="E1013" s="8">
        <f>E1018+E1022</f>
        <v>0</v>
      </c>
      <c r="F1013" s="8">
        <f>F1018+F1022</f>
        <v>0</v>
      </c>
      <c r="G1013" s="8">
        <f>G1018+G1022</f>
        <v>0</v>
      </c>
      <c r="H1013" s="9" t="s">
        <v>0</v>
      </c>
      <c r="I1013" s="37"/>
    </row>
    <row r="1014" spans="1:9" ht="15.75">
      <c r="A1014" s="98"/>
      <c r="B1014" s="99" t="s">
        <v>5</v>
      </c>
      <c r="C1014" s="121"/>
      <c r="D1014" s="121"/>
      <c r="E1014" s="121"/>
      <c r="F1014" s="121"/>
      <c r="G1014" s="121"/>
      <c r="H1014" s="120"/>
      <c r="I1014" s="37"/>
    </row>
    <row r="1015" spans="1:9" ht="15.75">
      <c r="A1015" s="98"/>
      <c r="B1015" s="100" t="s">
        <v>4</v>
      </c>
      <c r="C1015" s="63">
        <f>C1016+C1017+C1018</f>
        <v>16398.45</v>
      </c>
      <c r="D1015" s="63">
        <f>D1016+D1017+D1018</f>
        <v>1348.65</v>
      </c>
      <c r="E1015" s="63">
        <f>E1016+E1017+E1018</f>
        <v>0</v>
      </c>
      <c r="F1015" s="63">
        <f>F1016+F1017+F1018</f>
        <v>0</v>
      </c>
      <c r="G1015" s="63">
        <f>G1016+G1017+G1018</f>
        <v>0</v>
      </c>
      <c r="H1015" s="63" t="s">
        <v>0</v>
      </c>
      <c r="I1015" s="37"/>
    </row>
    <row r="1016" spans="1:9" ht="15.75">
      <c r="A1016" s="98"/>
      <c r="B1016" s="77" t="s">
        <v>3</v>
      </c>
      <c r="C1016" s="8">
        <v>15562.95</v>
      </c>
      <c r="D1016" s="8">
        <v>513.15</v>
      </c>
      <c r="E1016" s="8">
        <v>0</v>
      </c>
      <c r="F1016" s="8">
        <v>0</v>
      </c>
      <c r="G1016" s="8">
        <v>0</v>
      </c>
      <c r="H1016" s="9" t="s">
        <v>0</v>
      </c>
      <c r="I1016" s="37"/>
    </row>
    <row r="1017" spans="1:9" ht="15.75">
      <c r="A1017" s="98"/>
      <c r="B1017" s="77" t="s">
        <v>2</v>
      </c>
      <c r="C1017" s="8">
        <v>835.5</v>
      </c>
      <c r="D1017" s="8">
        <v>835.5</v>
      </c>
      <c r="E1017" s="8">
        <v>0</v>
      </c>
      <c r="F1017" s="8">
        <v>0</v>
      </c>
      <c r="G1017" s="8">
        <v>0</v>
      </c>
      <c r="H1017" s="9" t="s">
        <v>0</v>
      </c>
      <c r="I1017" s="37"/>
    </row>
    <row r="1018" spans="1:9" ht="15.75">
      <c r="A1018" s="98"/>
      <c r="B1018" s="77" t="s">
        <v>1</v>
      </c>
      <c r="C1018" s="8">
        <v>0</v>
      </c>
      <c r="D1018" s="8">
        <v>0</v>
      </c>
      <c r="E1018" s="8">
        <v>0</v>
      </c>
      <c r="F1018" s="8">
        <v>0</v>
      </c>
      <c r="G1018" s="8">
        <v>0</v>
      </c>
      <c r="H1018" s="9" t="s">
        <v>0</v>
      </c>
      <c r="I1018" s="37"/>
    </row>
    <row r="1019" spans="1:9" ht="15.75">
      <c r="A1019" s="98"/>
      <c r="B1019" s="99" t="s">
        <v>47</v>
      </c>
      <c r="C1019" s="63">
        <f>C1020+C1021+C1022</f>
        <v>200362.95</v>
      </c>
      <c r="D1019" s="63">
        <f>D1020+D1021+D1022</f>
        <v>196798.05</v>
      </c>
      <c r="E1019" s="63">
        <f>E1020+E1021+E1022</f>
        <v>43070.05</v>
      </c>
      <c r="F1019" s="63">
        <f>F1020+F1021+F1022</f>
        <v>43070.05</v>
      </c>
      <c r="G1019" s="63">
        <f>G1020+G1021+G1022</f>
        <v>35789.9</v>
      </c>
      <c r="H1019" s="63">
        <f>G1019/C1019*100</f>
        <v>17.862533966484325</v>
      </c>
      <c r="I1019" s="37"/>
    </row>
    <row r="1020" spans="1:9" ht="15.75">
      <c r="A1020" s="98"/>
      <c r="B1020" s="77" t="s">
        <v>3</v>
      </c>
      <c r="C1020" s="8">
        <v>157305.75</v>
      </c>
      <c r="D1020" s="8">
        <v>154385.04999999999</v>
      </c>
      <c r="E1020" s="8">
        <v>31442.55</v>
      </c>
      <c r="F1020" s="8">
        <v>31442.55</v>
      </c>
      <c r="G1020" s="8">
        <v>26038.5</v>
      </c>
      <c r="H1020" s="9">
        <f>G1020/C1020*100</f>
        <v>16.552796067530906</v>
      </c>
      <c r="I1020" s="37"/>
    </row>
    <row r="1021" spans="1:9" ht="15.75">
      <c r="A1021" s="98"/>
      <c r="B1021" s="77" t="s">
        <v>2</v>
      </c>
      <c r="C1021" s="8">
        <v>43057.2</v>
      </c>
      <c r="D1021" s="8">
        <v>42413</v>
      </c>
      <c r="E1021" s="8">
        <v>11627.5</v>
      </c>
      <c r="F1021" s="8">
        <v>11627.5</v>
      </c>
      <c r="G1021" s="8">
        <v>9751.4</v>
      </c>
      <c r="H1021" s="9">
        <f>G1021/C1021*100</f>
        <v>22.647547913008744</v>
      </c>
      <c r="I1021" s="37"/>
    </row>
    <row r="1022" spans="1:9" ht="18.75" customHeight="1">
      <c r="A1022" s="98"/>
      <c r="B1022" s="77" t="s">
        <v>1</v>
      </c>
      <c r="C1022" s="76">
        <v>0</v>
      </c>
      <c r="D1022" s="76">
        <v>0</v>
      </c>
      <c r="E1022" s="76">
        <v>0</v>
      </c>
      <c r="F1022" s="76">
        <v>0</v>
      </c>
      <c r="G1022" s="76">
        <v>0</v>
      </c>
      <c r="H1022" s="75" t="s">
        <v>0</v>
      </c>
      <c r="I1022" s="35"/>
    </row>
    <row r="1023" spans="1:9" s="15" customFormat="1" ht="31.5" customHeight="1">
      <c r="A1023" s="128" t="s">
        <v>66</v>
      </c>
      <c r="B1023" s="127" t="s">
        <v>65</v>
      </c>
      <c r="C1023" s="174">
        <f>C1027+C1041</f>
        <v>740359.79999999993</v>
      </c>
      <c r="D1023" s="174">
        <f>D1027+D1041</f>
        <v>710327.79999999993</v>
      </c>
      <c r="E1023" s="174">
        <f>E1027+E1041</f>
        <v>203162</v>
      </c>
      <c r="F1023" s="174">
        <f>F1027+F1041</f>
        <v>168536.40000000002</v>
      </c>
      <c r="G1023" s="174">
        <f>G1027+G1041</f>
        <v>168536.40000000002</v>
      </c>
      <c r="H1023" s="174">
        <f>G1023/C1023*100</f>
        <v>22.764120904457542</v>
      </c>
      <c r="I1023" s="139"/>
    </row>
    <row r="1024" spans="1:9" s="15" customFormat="1" ht="15.75">
      <c r="A1024" s="173"/>
      <c r="B1024" s="77" t="s">
        <v>3</v>
      </c>
      <c r="C1024" s="22">
        <f>C1029+C1043</f>
        <v>369344.5</v>
      </c>
      <c r="D1024" s="22">
        <f>D1029+D1043</f>
        <v>360524.5</v>
      </c>
      <c r="E1024" s="22">
        <f>E1029+E1043</f>
        <v>123206.1</v>
      </c>
      <c r="F1024" s="22">
        <f>F1029+F1043</f>
        <v>93239.3</v>
      </c>
      <c r="G1024" s="22">
        <f>G1029+G1043</f>
        <v>93239.3</v>
      </c>
      <c r="H1024" s="22">
        <f>G1024/C1024*100</f>
        <v>25.244534574090043</v>
      </c>
      <c r="I1024" s="172"/>
    </row>
    <row r="1025" spans="1:9" s="15" customFormat="1" ht="15.75">
      <c r="A1025" s="173"/>
      <c r="B1025" s="77" t="s">
        <v>2</v>
      </c>
      <c r="C1025" s="22">
        <f>C1030+C1044</f>
        <v>350235.3</v>
      </c>
      <c r="D1025" s="22">
        <f>D1030+D1044</f>
        <v>349803.3</v>
      </c>
      <c r="E1025" s="22">
        <f>E1030+E1044</f>
        <v>79955.899999999994</v>
      </c>
      <c r="F1025" s="22">
        <f>F1030+F1044</f>
        <v>75297.100000000006</v>
      </c>
      <c r="G1025" s="22">
        <f>G1030+G1044</f>
        <v>75297.100000000006</v>
      </c>
      <c r="H1025" s="22">
        <f>G1025/C1025*100</f>
        <v>21.499003669818549</v>
      </c>
      <c r="I1025" s="172"/>
    </row>
    <row r="1026" spans="1:9" s="15" customFormat="1" ht="15.75">
      <c r="A1026" s="173"/>
      <c r="B1026" s="77" t="s">
        <v>1</v>
      </c>
      <c r="C1026" s="22">
        <f>C1031+C1045</f>
        <v>20780</v>
      </c>
      <c r="D1026" s="22">
        <f>D1031+D1045</f>
        <v>0</v>
      </c>
      <c r="E1026" s="22">
        <f>E1031+E1045</f>
        <v>0</v>
      </c>
      <c r="F1026" s="22">
        <f>F1031+F1045</f>
        <v>0</v>
      </c>
      <c r="G1026" s="22">
        <f>G1031+G1045</f>
        <v>0</v>
      </c>
      <c r="H1026" s="46" t="s">
        <v>0</v>
      </c>
      <c r="I1026" s="172"/>
    </row>
    <row r="1027" spans="1:9" s="169" customFormat="1" ht="49.15" customHeight="1">
      <c r="A1027" s="164" t="s">
        <v>64</v>
      </c>
      <c r="B1027" s="163" t="s">
        <v>63</v>
      </c>
      <c r="C1027" s="171">
        <f>C1029+C1030+C1031</f>
        <v>739277.1</v>
      </c>
      <c r="D1027" s="171">
        <f>D1029+D1030+D1031</f>
        <v>709245.1</v>
      </c>
      <c r="E1027" s="171">
        <f>E1029+E1030+E1031</f>
        <v>203162</v>
      </c>
      <c r="F1027" s="171">
        <f>F1029+F1030+F1031</f>
        <v>168536.40000000002</v>
      </c>
      <c r="G1027" s="171">
        <f>G1029+G1030+G1031</f>
        <v>168536.40000000002</v>
      </c>
      <c r="H1027" s="171">
        <f>G1027/C1027*100</f>
        <v>22.797459842865418</v>
      </c>
      <c r="I1027" s="170"/>
    </row>
    <row r="1028" spans="1:9" ht="31.5">
      <c r="A1028" s="98"/>
      <c r="B1028" s="168" t="s">
        <v>58</v>
      </c>
      <c r="C1028" s="76"/>
      <c r="D1028" s="76"/>
      <c r="E1028" s="76"/>
      <c r="F1028" s="76"/>
      <c r="G1028" s="76"/>
      <c r="H1028" s="75"/>
      <c r="I1028" s="167"/>
    </row>
    <row r="1029" spans="1:9" ht="15.75" customHeight="1">
      <c r="A1029" s="98"/>
      <c r="B1029" s="77" t="s">
        <v>3</v>
      </c>
      <c r="C1029" s="76">
        <f>C1034+C1038</f>
        <v>369344.5</v>
      </c>
      <c r="D1029" s="76">
        <f>D1034+D1038</f>
        <v>360524.5</v>
      </c>
      <c r="E1029" s="76">
        <f>E1034+E1038</f>
        <v>123206.1</v>
      </c>
      <c r="F1029" s="76">
        <f>F1034+F1038</f>
        <v>93239.3</v>
      </c>
      <c r="G1029" s="76">
        <f>G1034+G1038</f>
        <v>93239.3</v>
      </c>
      <c r="H1029" s="75">
        <f>G1029/C1029*100</f>
        <v>25.244534574090043</v>
      </c>
      <c r="I1029" s="41" t="s">
        <v>62</v>
      </c>
    </row>
    <row r="1030" spans="1:9" ht="15.75">
      <c r="A1030" s="98"/>
      <c r="B1030" s="77" t="s">
        <v>2</v>
      </c>
      <c r="C1030" s="76">
        <f>C1035+C1039</f>
        <v>349152.6</v>
      </c>
      <c r="D1030" s="76">
        <f>D1035+D1039</f>
        <v>348720.6</v>
      </c>
      <c r="E1030" s="76">
        <f>E1035+E1039</f>
        <v>79955.899999999994</v>
      </c>
      <c r="F1030" s="76">
        <f>F1035+F1039</f>
        <v>75297.100000000006</v>
      </c>
      <c r="G1030" s="76">
        <f>G1035+G1039</f>
        <v>75297.100000000006</v>
      </c>
      <c r="H1030" s="75">
        <f>G1030/C1030*100</f>
        <v>21.565670712462119</v>
      </c>
      <c r="I1030" s="37"/>
    </row>
    <row r="1031" spans="1:9" ht="15.75">
      <c r="A1031" s="98"/>
      <c r="B1031" s="77" t="s">
        <v>1</v>
      </c>
      <c r="C1031" s="76">
        <f>C1036+C1040</f>
        <v>20780</v>
      </c>
      <c r="D1031" s="76">
        <f>D1036+D1040</f>
        <v>0</v>
      </c>
      <c r="E1031" s="76">
        <f>E1036+E1040</f>
        <v>0</v>
      </c>
      <c r="F1031" s="76">
        <f>F1036+F1040</f>
        <v>0</v>
      </c>
      <c r="G1031" s="76">
        <f>G1036+G1040</f>
        <v>0</v>
      </c>
      <c r="H1031" s="75" t="s">
        <v>0</v>
      </c>
      <c r="I1031" s="37"/>
    </row>
    <row r="1032" spans="1:9" ht="15.75">
      <c r="A1032" s="98"/>
      <c r="B1032" s="99" t="s">
        <v>5</v>
      </c>
      <c r="C1032" s="76"/>
      <c r="D1032" s="76"/>
      <c r="E1032" s="76"/>
      <c r="F1032" s="76"/>
      <c r="G1032" s="76"/>
      <c r="H1032" s="75"/>
      <c r="I1032" s="37"/>
    </row>
    <row r="1033" spans="1:9" ht="15.75">
      <c r="A1033" s="98"/>
      <c r="B1033" s="100" t="s">
        <v>4</v>
      </c>
      <c r="C1033" s="166">
        <f>C1034+C1035+C1036</f>
        <v>0</v>
      </c>
      <c r="D1033" s="166">
        <f>D1034+D1035+D1036</f>
        <v>0</v>
      </c>
      <c r="E1033" s="166">
        <f>E1034+E1035+E1036</f>
        <v>0</v>
      </c>
      <c r="F1033" s="166">
        <f>F1034+F1035+F1036</f>
        <v>0</v>
      </c>
      <c r="G1033" s="166">
        <f>G1034+G1035+G1036</f>
        <v>0</v>
      </c>
      <c r="H1033" s="166" t="s">
        <v>0</v>
      </c>
      <c r="I1033" s="37"/>
    </row>
    <row r="1034" spans="1:9" ht="15.75">
      <c r="A1034" s="98"/>
      <c r="B1034" s="77" t="s">
        <v>3</v>
      </c>
      <c r="C1034" s="76">
        <v>0</v>
      </c>
      <c r="D1034" s="76">
        <v>0</v>
      </c>
      <c r="E1034" s="76">
        <v>0</v>
      </c>
      <c r="F1034" s="76">
        <v>0</v>
      </c>
      <c r="G1034" s="76">
        <v>0</v>
      </c>
      <c r="H1034" s="75" t="s">
        <v>0</v>
      </c>
      <c r="I1034" s="37"/>
    </row>
    <row r="1035" spans="1:9" ht="15.75">
      <c r="A1035" s="98"/>
      <c r="B1035" s="77" t="s">
        <v>2</v>
      </c>
      <c r="C1035" s="76">
        <v>0</v>
      </c>
      <c r="D1035" s="76">
        <v>0</v>
      </c>
      <c r="E1035" s="76">
        <v>0</v>
      </c>
      <c r="F1035" s="76">
        <v>0</v>
      </c>
      <c r="G1035" s="76">
        <v>0</v>
      </c>
      <c r="H1035" s="75" t="s">
        <v>0</v>
      </c>
      <c r="I1035" s="37"/>
    </row>
    <row r="1036" spans="1:9" ht="15.75">
      <c r="A1036" s="98"/>
      <c r="B1036" s="77" t="s">
        <v>1</v>
      </c>
      <c r="C1036" s="76">
        <v>0</v>
      </c>
      <c r="D1036" s="76">
        <v>0</v>
      </c>
      <c r="E1036" s="76">
        <v>0</v>
      </c>
      <c r="F1036" s="76">
        <v>0</v>
      </c>
      <c r="G1036" s="76">
        <v>0</v>
      </c>
      <c r="H1036" s="75" t="s">
        <v>0</v>
      </c>
      <c r="I1036" s="37"/>
    </row>
    <row r="1037" spans="1:9" ht="15.75">
      <c r="A1037" s="98"/>
      <c r="B1037" s="99" t="s">
        <v>47</v>
      </c>
      <c r="C1037" s="166">
        <f>C1038+C1039+C1040</f>
        <v>739277.1</v>
      </c>
      <c r="D1037" s="166">
        <f>D1038+D1039+D1040</f>
        <v>709245.1</v>
      </c>
      <c r="E1037" s="166">
        <f>E1038+E1039+E1040</f>
        <v>203162</v>
      </c>
      <c r="F1037" s="166">
        <f>F1038+F1039+F1040</f>
        <v>168536.40000000002</v>
      </c>
      <c r="G1037" s="166">
        <f>G1038+G1039+G1040</f>
        <v>168536.40000000002</v>
      </c>
      <c r="H1037" s="166">
        <f>G1037/C1037*100</f>
        <v>22.797459842865418</v>
      </c>
      <c r="I1037" s="158"/>
    </row>
    <row r="1038" spans="1:9" ht="15.75">
      <c r="A1038" s="98"/>
      <c r="B1038" s="77" t="s">
        <v>3</v>
      </c>
      <c r="C1038" s="165">
        <v>369344.5</v>
      </c>
      <c r="D1038" s="165">
        <v>360524.5</v>
      </c>
      <c r="E1038" s="165">
        <v>123206.1</v>
      </c>
      <c r="F1038" s="165">
        <v>93239.3</v>
      </c>
      <c r="G1038" s="165">
        <v>93239.3</v>
      </c>
      <c r="H1038" s="75">
        <f>G1038/C1038*100</f>
        <v>25.244534574090043</v>
      </c>
      <c r="I1038" s="158"/>
    </row>
    <row r="1039" spans="1:9" ht="15.75">
      <c r="A1039" s="98"/>
      <c r="B1039" s="77" t="s">
        <v>2</v>
      </c>
      <c r="C1039" s="165">
        <v>349152.6</v>
      </c>
      <c r="D1039" s="165">
        <v>348720.6</v>
      </c>
      <c r="E1039" s="165">
        <v>79955.899999999994</v>
      </c>
      <c r="F1039" s="165">
        <v>75297.100000000006</v>
      </c>
      <c r="G1039" s="165">
        <v>75297.100000000006</v>
      </c>
      <c r="H1039" s="75">
        <f>G1039/C1039*100</f>
        <v>21.565670712462119</v>
      </c>
      <c r="I1039" s="158"/>
    </row>
    <row r="1040" spans="1:9" ht="118.5" customHeight="1">
      <c r="A1040" s="98"/>
      <c r="B1040" s="77" t="s">
        <v>1</v>
      </c>
      <c r="C1040" s="76">
        <v>20780</v>
      </c>
      <c r="D1040" s="76">
        <v>0</v>
      </c>
      <c r="E1040" s="76">
        <v>0</v>
      </c>
      <c r="F1040" s="76">
        <v>0</v>
      </c>
      <c r="G1040" s="76">
        <v>0</v>
      </c>
      <c r="H1040" s="75" t="s">
        <v>0</v>
      </c>
      <c r="I1040" s="157"/>
    </row>
    <row r="1041" spans="1:9" ht="71.25" customHeight="1">
      <c r="A1041" s="164" t="s">
        <v>61</v>
      </c>
      <c r="B1041" s="163" t="s">
        <v>60</v>
      </c>
      <c r="C1041" s="162">
        <f>C1042+C1055</f>
        <v>1082.7</v>
      </c>
      <c r="D1041" s="162">
        <f>D1042+D1055</f>
        <v>1082.7</v>
      </c>
      <c r="E1041" s="162">
        <f>E1042+E1055</f>
        <v>0</v>
      </c>
      <c r="F1041" s="162">
        <f>F1042+F1055</f>
        <v>0</v>
      </c>
      <c r="G1041" s="162">
        <f>G1042+G1055</f>
        <v>0</v>
      </c>
      <c r="H1041" s="162">
        <f>G1041/C1041*100</f>
        <v>0</v>
      </c>
      <c r="I1041" s="161"/>
    </row>
    <row r="1042" spans="1:9" ht="33" customHeight="1">
      <c r="A1042" s="160" t="s">
        <v>59</v>
      </c>
      <c r="B1042" s="103" t="s">
        <v>58</v>
      </c>
      <c r="C1042" s="146">
        <f>C1043+C1044</f>
        <v>1082.7</v>
      </c>
      <c r="D1042" s="146">
        <f>D1043+D1044</f>
        <v>1082.7</v>
      </c>
      <c r="E1042" s="146">
        <f>E1043+E1044</f>
        <v>0</v>
      </c>
      <c r="F1042" s="146">
        <f>F1043+F1044</f>
        <v>0</v>
      </c>
      <c r="G1042" s="146">
        <f>G1043+G1044</f>
        <v>0</v>
      </c>
      <c r="H1042" s="63" t="s">
        <v>0</v>
      </c>
      <c r="I1042" s="41" t="s">
        <v>57</v>
      </c>
    </row>
    <row r="1043" spans="1:9" ht="18" customHeight="1">
      <c r="A1043" s="98"/>
      <c r="B1043" s="77" t="s">
        <v>3</v>
      </c>
      <c r="C1043" s="144">
        <f>C1048+C1052</f>
        <v>0</v>
      </c>
      <c r="D1043" s="144">
        <f>D1048+D1052</f>
        <v>0</v>
      </c>
      <c r="E1043" s="144">
        <f>E1048+E1052</f>
        <v>0</v>
      </c>
      <c r="F1043" s="144">
        <f>F1048+F1052</f>
        <v>0</v>
      </c>
      <c r="G1043" s="144">
        <f>G1048+G1052</f>
        <v>0</v>
      </c>
      <c r="H1043" s="9" t="s">
        <v>0</v>
      </c>
      <c r="I1043" s="37"/>
    </row>
    <row r="1044" spans="1:9" ht="18" customHeight="1">
      <c r="A1044" s="98"/>
      <c r="B1044" s="156" t="s">
        <v>2</v>
      </c>
      <c r="C1044" s="144">
        <f>C1049+C1053</f>
        <v>1082.7</v>
      </c>
      <c r="D1044" s="144">
        <f>D1049+D1053</f>
        <v>1082.7</v>
      </c>
      <c r="E1044" s="144">
        <f>E1049+E1053</f>
        <v>0</v>
      </c>
      <c r="F1044" s="144">
        <f>F1049+F1053</f>
        <v>0</v>
      </c>
      <c r="G1044" s="144">
        <f>G1049+G1053</f>
        <v>0</v>
      </c>
      <c r="H1044" s="9" t="s">
        <v>0</v>
      </c>
      <c r="I1044" s="37"/>
    </row>
    <row r="1045" spans="1:9" ht="18" customHeight="1">
      <c r="A1045" s="98"/>
      <c r="B1045" s="156" t="s">
        <v>1</v>
      </c>
      <c r="C1045" s="144">
        <v>0</v>
      </c>
      <c r="D1045" s="144">
        <v>0</v>
      </c>
      <c r="E1045" s="144">
        <v>0</v>
      </c>
      <c r="F1045" s="144">
        <v>0</v>
      </c>
      <c r="G1045" s="144">
        <v>0</v>
      </c>
      <c r="H1045" s="9" t="s">
        <v>0</v>
      </c>
      <c r="I1045" s="37"/>
    </row>
    <row r="1046" spans="1:9" ht="18" customHeight="1">
      <c r="A1046" s="98"/>
      <c r="B1046" s="159" t="s">
        <v>5</v>
      </c>
      <c r="C1046" s="144"/>
      <c r="D1046" s="144"/>
      <c r="E1046" s="144"/>
      <c r="F1046" s="144"/>
      <c r="G1046" s="144"/>
      <c r="H1046" s="9"/>
      <c r="I1046" s="37"/>
    </row>
    <row r="1047" spans="1:9" ht="18" customHeight="1">
      <c r="A1047" s="98"/>
      <c r="B1047" s="159" t="s">
        <v>4</v>
      </c>
      <c r="C1047" s="146">
        <f>C1048+C1049+C1050</f>
        <v>0</v>
      </c>
      <c r="D1047" s="146">
        <f>D1048+D1049+D1050</f>
        <v>0</v>
      </c>
      <c r="E1047" s="146">
        <f>E1048+E1049+E1050</f>
        <v>0</v>
      </c>
      <c r="F1047" s="146">
        <f>F1048+F1049+F1050</f>
        <v>0</v>
      </c>
      <c r="G1047" s="146">
        <f>G1048+G1049+G1050</f>
        <v>0</v>
      </c>
      <c r="H1047" s="9" t="s">
        <v>0</v>
      </c>
      <c r="I1047" s="37"/>
    </row>
    <row r="1048" spans="1:9" ht="18" customHeight="1">
      <c r="A1048" s="98"/>
      <c r="B1048" s="77" t="s">
        <v>3</v>
      </c>
      <c r="C1048" s="144">
        <v>0</v>
      </c>
      <c r="D1048" s="144">
        <v>0</v>
      </c>
      <c r="E1048" s="144">
        <v>0</v>
      </c>
      <c r="F1048" s="144">
        <v>0</v>
      </c>
      <c r="G1048" s="144">
        <v>0</v>
      </c>
      <c r="H1048" s="9" t="s">
        <v>0</v>
      </c>
      <c r="I1048" s="37"/>
    </row>
    <row r="1049" spans="1:9" ht="18" customHeight="1">
      <c r="A1049" s="98"/>
      <c r="B1049" s="156" t="s">
        <v>2</v>
      </c>
      <c r="C1049" s="144">
        <v>0</v>
      </c>
      <c r="D1049" s="144">
        <v>0</v>
      </c>
      <c r="E1049" s="144">
        <v>0</v>
      </c>
      <c r="F1049" s="144">
        <v>0</v>
      </c>
      <c r="G1049" s="144">
        <v>0</v>
      </c>
      <c r="H1049" s="9" t="s">
        <v>0</v>
      </c>
      <c r="I1049" s="37"/>
    </row>
    <row r="1050" spans="1:9" ht="18" customHeight="1">
      <c r="A1050" s="98"/>
      <c r="B1050" s="156" t="s">
        <v>1</v>
      </c>
      <c r="C1050" s="144">
        <v>0</v>
      </c>
      <c r="D1050" s="144">
        <v>0</v>
      </c>
      <c r="E1050" s="144">
        <v>0</v>
      </c>
      <c r="F1050" s="144">
        <v>0</v>
      </c>
      <c r="G1050" s="144">
        <v>0</v>
      </c>
      <c r="H1050" s="9" t="s">
        <v>0</v>
      </c>
      <c r="I1050" s="158"/>
    </row>
    <row r="1051" spans="1:9" ht="18" customHeight="1">
      <c r="A1051" s="98"/>
      <c r="B1051" s="159" t="s">
        <v>34</v>
      </c>
      <c r="C1051" s="146">
        <f>C1052+C1053+C1054</f>
        <v>1082.7</v>
      </c>
      <c r="D1051" s="146">
        <f>D1052+D1053+D1054</f>
        <v>1082.7</v>
      </c>
      <c r="E1051" s="146">
        <f>E1052+E1053+E1054</f>
        <v>0</v>
      </c>
      <c r="F1051" s="146">
        <f>F1052+F1053+F1054</f>
        <v>0</v>
      </c>
      <c r="G1051" s="146">
        <f>G1052+G1053+G1054</f>
        <v>0</v>
      </c>
      <c r="H1051" s="63" t="s">
        <v>0</v>
      </c>
      <c r="I1051" s="158"/>
    </row>
    <row r="1052" spans="1:9" ht="18" customHeight="1">
      <c r="A1052" s="98"/>
      <c r="B1052" s="77" t="s">
        <v>3</v>
      </c>
      <c r="C1052" s="8">
        <v>0</v>
      </c>
      <c r="D1052" s="8">
        <v>0</v>
      </c>
      <c r="E1052" s="8">
        <v>0</v>
      </c>
      <c r="F1052" s="8">
        <v>0</v>
      </c>
      <c r="G1052" s="8">
        <v>0</v>
      </c>
      <c r="H1052" s="9" t="s">
        <v>0</v>
      </c>
      <c r="I1052" s="158"/>
    </row>
    <row r="1053" spans="1:9" ht="18" customHeight="1">
      <c r="A1053" s="98"/>
      <c r="B1053" s="156" t="s">
        <v>2</v>
      </c>
      <c r="C1053" s="8">
        <v>1082.7</v>
      </c>
      <c r="D1053" s="8">
        <v>1082.7</v>
      </c>
      <c r="E1053" s="8">
        <v>0</v>
      </c>
      <c r="F1053" s="8">
        <v>0</v>
      </c>
      <c r="G1053" s="8">
        <v>0</v>
      </c>
      <c r="H1053" s="9" t="s">
        <v>0</v>
      </c>
      <c r="I1053" s="157"/>
    </row>
    <row r="1054" spans="1:9" ht="18" customHeight="1">
      <c r="A1054" s="119"/>
      <c r="B1054" s="156" t="s">
        <v>1</v>
      </c>
      <c r="C1054" s="144">
        <v>0</v>
      </c>
      <c r="D1054" s="144">
        <v>0</v>
      </c>
      <c r="E1054" s="144">
        <v>0</v>
      </c>
      <c r="F1054" s="144">
        <v>0</v>
      </c>
      <c r="G1054" s="144">
        <v>0</v>
      </c>
      <c r="H1054" s="9" t="s">
        <v>0</v>
      </c>
      <c r="I1054" s="155"/>
    </row>
    <row r="1055" spans="1:9" ht="30.75" hidden="1" customHeight="1">
      <c r="A1055" s="154" t="s">
        <v>56</v>
      </c>
      <c r="B1055" s="103" t="s">
        <v>55</v>
      </c>
      <c r="C1055" s="153">
        <f>C1056+C1057</f>
        <v>0</v>
      </c>
      <c r="D1055" s="153">
        <f>D1056+D1057</f>
        <v>0</v>
      </c>
      <c r="E1055" s="153">
        <f>E1056+E1057</f>
        <v>0</v>
      </c>
      <c r="F1055" s="153">
        <f>F1056+F1057</f>
        <v>0</v>
      </c>
      <c r="G1055" s="153">
        <f>G1056+G1057</f>
        <v>0</v>
      </c>
      <c r="H1055" s="152" t="e">
        <f>G1055/C1055*100</f>
        <v>#DIV/0!</v>
      </c>
      <c r="I1055" s="41" t="s">
        <v>54</v>
      </c>
    </row>
    <row r="1056" spans="1:9" ht="18" hidden="1" customHeight="1">
      <c r="A1056" s="98"/>
      <c r="B1056" s="77" t="s">
        <v>3</v>
      </c>
      <c r="C1056" s="151">
        <f>C1061+C1065</f>
        <v>0</v>
      </c>
      <c r="D1056" s="151">
        <f>D1061+D1065</f>
        <v>0</v>
      </c>
      <c r="E1056" s="151">
        <f>E1061+E1065</f>
        <v>0</v>
      </c>
      <c r="F1056" s="151">
        <f>F1061+F1065</f>
        <v>0</v>
      </c>
      <c r="G1056" s="151">
        <f>G1061+G1065</f>
        <v>0</v>
      </c>
      <c r="H1056" s="150" t="e">
        <f>G1056/C1056*100</f>
        <v>#DIV/0!</v>
      </c>
      <c r="I1056" s="37"/>
    </row>
    <row r="1057" spans="1:9" ht="18" hidden="1" customHeight="1">
      <c r="A1057" s="98"/>
      <c r="B1057" s="77" t="s">
        <v>2</v>
      </c>
      <c r="C1057" s="151">
        <f>C1062+C1066</f>
        <v>0</v>
      </c>
      <c r="D1057" s="151">
        <f>D1062+D1066</f>
        <v>0</v>
      </c>
      <c r="E1057" s="151">
        <f>E1062+E1066</f>
        <v>0</v>
      </c>
      <c r="F1057" s="151">
        <f>F1062+F1066</f>
        <v>0</v>
      </c>
      <c r="G1057" s="151">
        <f>G1062+G1066</f>
        <v>0</v>
      </c>
      <c r="H1057" s="150" t="e">
        <f>G1057/C1057*100</f>
        <v>#DIV/0!</v>
      </c>
      <c r="I1057" s="37"/>
    </row>
    <row r="1058" spans="1:9" ht="18" hidden="1" customHeight="1">
      <c r="A1058" s="98"/>
      <c r="B1058" s="77" t="s">
        <v>1</v>
      </c>
      <c r="C1058" s="142">
        <f>C1063+C1067</f>
        <v>0</v>
      </c>
      <c r="D1058" s="142">
        <f>D1063+D1067</f>
        <v>0</v>
      </c>
      <c r="E1058" s="142">
        <f>E1063+E1067</f>
        <v>0</v>
      </c>
      <c r="F1058" s="142">
        <f>F1063+F1067</f>
        <v>0</v>
      </c>
      <c r="G1058" s="142">
        <f>G1063+G1067</f>
        <v>0</v>
      </c>
      <c r="H1058" s="141">
        <v>0</v>
      </c>
      <c r="I1058" s="37"/>
    </row>
    <row r="1059" spans="1:9" ht="18" hidden="1" customHeight="1">
      <c r="A1059" s="98"/>
      <c r="B1059" s="39" t="s">
        <v>5</v>
      </c>
      <c r="C1059" s="142"/>
      <c r="D1059" s="142"/>
      <c r="E1059" s="142"/>
      <c r="F1059" s="142"/>
      <c r="G1059" s="142"/>
      <c r="H1059" s="149"/>
      <c r="I1059" s="37"/>
    </row>
    <row r="1060" spans="1:9" ht="18" hidden="1" customHeight="1">
      <c r="A1060" s="98"/>
      <c r="B1060" s="39" t="s">
        <v>4</v>
      </c>
      <c r="C1060" s="148">
        <f>C1061+C1062+C1063</f>
        <v>0</v>
      </c>
      <c r="D1060" s="148">
        <f>D1061+D1062+D1063</f>
        <v>0</v>
      </c>
      <c r="E1060" s="148">
        <f>E1061+E1062+E1063</f>
        <v>0</v>
      </c>
      <c r="F1060" s="148">
        <f>F1061+F1062+F1063</f>
        <v>0</v>
      </c>
      <c r="G1060" s="148">
        <f>G1061+G1062+G1063</f>
        <v>0</v>
      </c>
      <c r="H1060" s="147">
        <v>0</v>
      </c>
      <c r="I1060" s="37"/>
    </row>
    <row r="1061" spans="1:9" ht="18" hidden="1" customHeight="1">
      <c r="A1061" s="98"/>
      <c r="B1061" s="77" t="s">
        <v>3</v>
      </c>
      <c r="C1061" s="142"/>
      <c r="D1061" s="142"/>
      <c r="E1061" s="142"/>
      <c r="F1061" s="142"/>
      <c r="G1061" s="142"/>
      <c r="H1061" s="141">
        <v>0</v>
      </c>
      <c r="I1061" s="37"/>
    </row>
    <row r="1062" spans="1:9" ht="18" hidden="1" customHeight="1">
      <c r="A1062" s="98"/>
      <c r="B1062" s="77" t="s">
        <v>2</v>
      </c>
      <c r="C1062" s="142"/>
      <c r="D1062" s="142"/>
      <c r="E1062" s="142"/>
      <c r="F1062" s="142"/>
      <c r="G1062" s="142"/>
      <c r="H1062" s="141">
        <v>0</v>
      </c>
      <c r="I1062" s="37"/>
    </row>
    <row r="1063" spans="1:9" ht="18" hidden="1" customHeight="1">
      <c r="A1063" s="98"/>
      <c r="B1063" s="77" t="s">
        <v>1</v>
      </c>
      <c r="C1063" s="142"/>
      <c r="D1063" s="142"/>
      <c r="E1063" s="142"/>
      <c r="F1063" s="142"/>
      <c r="G1063" s="142"/>
      <c r="H1063" s="141"/>
      <c r="I1063" s="37"/>
    </row>
    <row r="1064" spans="1:9" ht="18" hidden="1" customHeight="1">
      <c r="A1064" s="98"/>
      <c r="B1064" s="39" t="s">
        <v>34</v>
      </c>
      <c r="C1064" s="146">
        <f>C1065+C1066+C1067</f>
        <v>0</v>
      </c>
      <c r="D1064" s="146">
        <f>D1065+D1066+D1067</f>
        <v>0</v>
      </c>
      <c r="E1064" s="146">
        <f>E1065+E1066+E1067</f>
        <v>0</v>
      </c>
      <c r="F1064" s="146">
        <f>F1065+F1066+F1067</f>
        <v>0</v>
      </c>
      <c r="G1064" s="146">
        <f>G1065+G1066+G1067</f>
        <v>0</v>
      </c>
      <c r="H1064" s="145" t="e">
        <f>G1064/C1064*100</f>
        <v>#DIV/0!</v>
      </c>
      <c r="I1064" s="37"/>
    </row>
    <row r="1065" spans="1:9" ht="18" hidden="1" customHeight="1">
      <c r="A1065" s="98"/>
      <c r="B1065" s="77" t="s">
        <v>3</v>
      </c>
      <c r="C1065" s="144">
        <v>0</v>
      </c>
      <c r="D1065" s="144">
        <f>C1065</f>
        <v>0</v>
      </c>
      <c r="E1065" s="144">
        <f>D1065</f>
        <v>0</v>
      </c>
      <c r="F1065" s="144">
        <f>E1065</f>
        <v>0</v>
      </c>
      <c r="G1065" s="144">
        <f>F1065</f>
        <v>0</v>
      </c>
      <c r="H1065" s="143" t="e">
        <f>G1065/C1065*100</f>
        <v>#DIV/0!</v>
      </c>
      <c r="I1065" s="37"/>
    </row>
    <row r="1066" spans="1:9" ht="18" hidden="1" customHeight="1">
      <c r="A1066" s="98"/>
      <c r="B1066" s="77" t="s">
        <v>2</v>
      </c>
      <c r="C1066" s="144">
        <v>0</v>
      </c>
      <c r="D1066" s="144">
        <v>0</v>
      </c>
      <c r="E1066" s="144">
        <v>0</v>
      </c>
      <c r="F1066" s="144">
        <v>0</v>
      </c>
      <c r="G1066" s="144">
        <v>0</v>
      </c>
      <c r="H1066" s="143" t="e">
        <f>G1066/C1066*100</f>
        <v>#DIV/0!</v>
      </c>
      <c r="I1066" s="37"/>
    </row>
    <row r="1067" spans="1:9" ht="18" hidden="1" customHeight="1">
      <c r="A1067" s="98"/>
      <c r="B1067" s="77" t="s">
        <v>1</v>
      </c>
      <c r="C1067" s="142"/>
      <c r="D1067" s="142"/>
      <c r="E1067" s="142"/>
      <c r="F1067" s="142"/>
      <c r="G1067" s="142"/>
      <c r="H1067" s="141"/>
      <c r="I1067" s="35"/>
    </row>
    <row r="1068" spans="1:9" ht="15.75" hidden="1" customHeight="1">
      <c r="A1068" s="128" t="s">
        <v>53</v>
      </c>
      <c r="B1068" s="127" t="s">
        <v>52</v>
      </c>
      <c r="C1068" s="140">
        <f>C1071+C1072+C1073</f>
        <v>0</v>
      </c>
      <c r="D1068" s="140">
        <f>D1071+D1072+D1073</f>
        <v>0</v>
      </c>
      <c r="E1068" s="140">
        <f>E1071+E1072+E1073</f>
        <v>0</v>
      </c>
      <c r="F1068" s="140">
        <f>F1071+F1072+F1073</f>
        <v>0</v>
      </c>
      <c r="G1068" s="140">
        <f>G1071+G1072+G1073</f>
        <v>0</v>
      </c>
      <c r="H1068" s="140" t="e">
        <f>G1068/C1068*100</f>
        <v>#DIV/0!</v>
      </c>
      <c r="I1068" s="139"/>
    </row>
    <row r="1069" spans="1:9" ht="31.5" hidden="1" customHeight="1">
      <c r="A1069" s="126" t="s">
        <v>51</v>
      </c>
      <c r="B1069" s="138" t="s">
        <v>50</v>
      </c>
      <c r="C1069" s="137"/>
      <c r="D1069" s="137"/>
      <c r="E1069" s="137"/>
      <c r="F1069" s="137"/>
      <c r="G1069" s="137"/>
      <c r="H1069" s="137"/>
      <c r="I1069" s="136"/>
    </row>
    <row r="1070" spans="1:9" ht="31.15" hidden="1" customHeight="1">
      <c r="A1070" s="104"/>
      <c r="B1070" s="123" t="s">
        <v>49</v>
      </c>
      <c r="C1070" s="135"/>
      <c r="D1070" s="135"/>
      <c r="E1070" s="135"/>
      <c r="F1070" s="135"/>
      <c r="G1070" s="135"/>
      <c r="H1070" s="134"/>
      <c r="I1070" s="133" t="s">
        <v>48</v>
      </c>
    </row>
    <row r="1071" spans="1:9" ht="15.75" hidden="1" customHeight="1">
      <c r="A1071" s="98"/>
      <c r="B1071" s="77" t="s">
        <v>3</v>
      </c>
      <c r="C1071" s="45">
        <f>C1076+C1080</f>
        <v>0</v>
      </c>
      <c r="D1071" s="45">
        <f>D1076+D1080</f>
        <v>0</v>
      </c>
      <c r="E1071" s="45">
        <f>E1076+E1080</f>
        <v>0</v>
      </c>
      <c r="F1071" s="45">
        <f>F1076+F1080</f>
        <v>0</v>
      </c>
      <c r="G1071" s="45">
        <f>G1076+G1080</f>
        <v>0</v>
      </c>
      <c r="H1071" s="44" t="e">
        <f>G1071/C1071*100</f>
        <v>#DIV/0!</v>
      </c>
      <c r="I1071" s="131"/>
    </row>
    <row r="1072" spans="1:9" ht="15.75" hidden="1" customHeight="1">
      <c r="A1072" s="98"/>
      <c r="B1072" s="77" t="s">
        <v>2</v>
      </c>
      <c r="C1072" s="45">
        <f>C1077+C1081</f>
        <v>0</v>
      </c>
      <c r="D1072" s="45">
        <f>D1077+D1081</f>
        <v>0</v>
      </c>
      <c r="E1072" s="45">
        <f>E1077+E1081</f>
        <v>0</v>
      </c>
      <c r="F1072" s="45">
        <f>F1077+F1081</f>
        <v>0</v>
      </c>
      <c r="G1072" s="45">
        <f>G1077+G1081</f>
        <v>0</v>
      </c>
      <c r="H1072" s="44"/>
      <c r="I1072" s="131"/>
    </row>
    <row r="1073" spans="1:9" ht="15.75" hidden="1" customHeight="1">
      <c r="A1073" s="98"/>
      <c r="B1073" s="77" t="s">
        <v>1</v>
      </c>
      <c r="C1073" s="81">
        <f>C1078+C1082</f>
        <v>0</v>
      </c>
      <c r="D1073" s="81">
        <f>D1078+D1082</f>
        <v>0</v>
      </c>
      <c r="E1073" s="81">
        <f>E1078+E1082</f>
        <v>0</v>
      </c>
      <c r="F1073" s="81">
        <f>F1078+F1082</f>
        <v>0</v>
      </c>
      <c r="G1073" s="81">
        <f>G1078+G1082</f>
        <v>0</v>
      </c>
      <c r="H1073" s="44"/>
      <c r="I1073" s="131"/>
    </row>
    <row r="1074" spans="1:9" ht="15.75" hidden="1" customHeight="1">
      <c r="A1074" s="98"/>
      <c r="B1074" s="99" t="s">
        <v>5</v>
      </c>
      <c r="C1074" s="81"/>
      <c r="D1074" s="81"/>
      <c r="E1074" s="81"/>
      <c r="F1074" s="81"/>
      <c r="G1074" s="81"/>
      <c r="H1074" s="44"/>
      <c r="I1074" s="131"/>
    </row>
    <row r="1075" spans="1:9" ht="15.75" hidden="1" customHeight="1">
      <c r="A1075" s="98"/>
      <c r="B1075" s="100" t="s">
        <v>4</v>
      </c>
      <c r="C1075" s="132">
        <f>C1076+C1077+C1078</f>
        <v>0</v>
      </c>
      <c r="D1075" s="132">
        <f>D1076+D1077+D1078</f>
        <v>0</v>
      </c>
      <c r="E1075" s="132">
        <f>E1076+E1077+E1078</f>
        <v>0</v>
      </c>
      <c r="F1075" s="132">
        <f>F1076+F1077+F1078</f>
        <v>0</v>
      </c>
      <c r="G1075" s="132">
        <f>G1076+G1077+G1078</f>
        <v>0</v>
      </c>
      <c r="H1075" s="47"/>
      <c r="I1075" s="131"/>
    </row>
    <row r="1076" spans="1:9" ht="15.75" hidden="1" customHeight="1">
      <c r="A1076" s="98"/>
      <c r="B1076" s="77" t="s">
        <v>3</v>
      </c>
      <c r="C1076" s="45">
        <v>0</v>
      </c>
      <c r="D1076" s="45">
        <v>0</v>
      </c>
      <c r="E1076" s="45">
        <v>0</v>
      </c>
      <c r="F1076" s="45">
        <v>0</v>
      </c>
      <c r="G1076" s="45">
        <v>0</v>
      </c>
      <c r="H1076" s="44"/>
      <c r="I1076" s="131"/>
    </row>
    <row r="1077" spans="1:9" ht="15.75" hidden="1" customHeight="1">
      <c r="A1077" s="98"/>
      <c r="B1077" s="77" t="s">
        <v>2</v>
      </c>
      <c r="C1077" s="45">
        <v>0</v>
      </c>
      <c r="D1077" s="45">
        <v>0</v>
      </c>
      <c r="E1077" s="45">
        <v>0</v>
      </c>
      <c r="F1077" s="45">
        <v>0</v>
      </c>
      <c r="G1077" s="45">
        <v>0</v>
      </c>
      <c r="H1077" s="44"/>
      <c r="I1077" s="131"/>
    </row>
    <row r="1078" spans="1:9" ht="15.75" hidden="1" customHeight="1">
      <c r="A1078" s="98"/>
      <c r="B1078" s="77" t="s">
        <v>1</v>
      </c>
      <c r="C1078" s="81"/>
      <c r="D1078" s="81"/>
      <c r="E1078" s="81"/>
      <c r="F1078" s="81"/>
      <c r="G1078" s="81"/>
      <c r="H1078" s="44"/>
      <c r="I1078" s="131"/>
    </row>
    <row r="1079" spans="1:9" ht="15.75" hidden="1" customHeight="1">
      <c r="A1079" s="98"/>
      <c r="B1079" s="99" t="s">
        <v>47</v>
      </c>
      <c r="C1079" s="132">
        <f>C1080+C1081+C1082</f>
        <v>0</v>
      </c>
      <c r="D1079" s="132">
        <f>D1080+D1081+D1082</f>
        <v>0</v>
      </c>
      <c r="E1079" s="132">
        <f>E1080+E1081+E1082</f>
        <v>0</v>
      </c>
      <c r="F1079" s="132">
        <f>F1080+F1081+F1082</f>
        <v>0</v>
      </c>
      <c r="G1079" s="132">
        <f>G1080+G1081+G1082</f>
        <v>0</v>
      </c>
      <c r="H1079" s="47" t="e">
        <f>G1079/C1079*100</f>
        <v>#DIV/0!</v>
      </c>
      <c r="I1079" s="131"/>
    </row>
    <row r="1080" spans="1:9" ht="15.75" hidden="1" customHeight="1">
      <c r="A1080" s="98"/>
      <c r="B1080" s="77" t="s">
        <v>3</v>
      </c>
      <c r="C1080" s="45"/>
      <c r="D1080" s="45"/>
      <c r="E1080" s="45"/>
      <c r="F1080" s="45"/>
      <c r="G1080" s="45"/>
      <c r="H1080" s="44" t="e">
        <f>G1080/C1080*100</f>
        <v>#DIV/0!</v>
      </c>
      <c r="I1080" s="130"/>
    </row>
    <row r="1081" spans="1:9" ht="15.75" hidden="1" customHeight="1">
      <c r="A1081" s="98"/>
      <c r="B1081" s="77" t="s">
        <v>2</v>
      </c>
      <c r="C1081" s="45"/>
      <c r="D1081" s="45"/>
      <c r="E1081" s="45"/>
      <c r="F1081" s="45"/>
      <c r="G1081" s="45"/>
      <c r="H1081" s="44"/>
      <c r="I1081" s="129"/>
    </row>
    <row r="1082" spans="1:9" ht="15.75" hidden="1" customHeight="1">
      <c r="A1082" s="98"/>
      <c r="B1082" s="77" t="s">
        <v>1</v>
      </c>
      <c r="C1082" s="81"/>
      <c r="D1082" s="81"/>
      <c r="E1082" s="81"/>
      <c r="F1082" s="81"/>
      <c r="G1082" s="81"/>
      <c r="H1082" s="44"/>
      <c r="I1082" s="122"/>
    </row>
    <row r="1083" spans="1:9" ht="31.5">
      <c r="A1083" s="128" t="s">
        <v>46</v>
      </c>
      <c r="B1083" s="127" t="s">
        <v>45</v>
      </c>
      <c r="C1083" s="109">
        <f>C1086+C1087+C1088</f>
        <v>28940.799999999999</v>
      </c>
      <c r="D1083" s="109">
        <f>D1086+D1087+D1088</f>
        <v>17740.8</v>
      </c>
      <c r="E1083" s="109">
        <f>E1086+E1087+E1088</f>
        <v>3750</v>
      </c>
      <c r="F1083" s="109">
        <f>F1086+F1087+F1088</f>
        <v>3750</v>
      </c>
      <c r="G1083" s="109">
        <f>G1086+G1087+G1088</f>
        <v>3750</v>
      </c>
      <c r="H1083" s="109">
        <f>G1083/C1083*100</f>
        <v>12.957485625829278</v>
      </c>
      <c r="I1083" s="122"/>
    </row>
    <row r="1084" spans="1:9" ht="36.75" customHeight="1">
      <c r="A1084" s="126" t="s">
        <v>44</v>
      </c>
      <c r="B1084" s="125" t="s">
        <v>43</v>
      </c>
      <c r="C1084" s="124"/>
      <c r="D1084" s="124"/>
      <c r="E1084" s="124"/>
      <c r="F1084" s="124"/>
      <c r="G1084" s="124"/>
      <c r="H1084" s="124"/>
      <c r="I1084" s="122"/>
    </row>
    <row r="1085" spans="1:9" ht="31.5">
      <c r="A1085" s="98"/>
      <c r="B1085" s="123" t="s">
        <v>42</v>
      </c>
      <c r="C1085" s="102"/>
      <c r="D1085" s="102"/>
      <c r="E1085" s="102"/>
      <c r="F1085" s="102"/>
      <c r="G1085" s="102"/>
      <c r="H1085" s="101"/>
      <c r="I1085" s="122"/>
    </row>
    <row r="1086" spans="1:9" ht="15.75" customHeight="1">
      <c r="A1086" s="98"/>
      <c r="B1086" s="77" t="s">
        <v>3</v>
      </c>
      <c r="C1086" s="8">
        <f>C1091+C1095</f>
        <v>0</v>
      </c>
      <c r="D1086" s="8">
        <f>D1091+D1095</f>
        <v>0</v>
      </c>
      <c r="E1086" s="8">
        <f>E1091+E1095</f>
        <v>0</v>
      </c>
      <c r="F1086" s="8">
        <f>F1091+F1095</f>
        <v>0</v>
      </c>
      <c r="G1086" s="8">
        <f>G1091+G1095</f>
        <v>0</v>
      </c>
      <c r="H1086" s="9" t="s">
        <v>0</v>
      </c>
      <c r="I1086" s="41" t="s">
        <v>41</v>
      </c>
    </row>
    <row r="1087" spans="1:9" ht="15.75">
      <c r="A1087" s="98"/>
      <c r="B1087" s="77" t="s">
        <v>2</v>
      </c>
      <c r="C1087" s="8">
        <f>C1092+C1096</f>
        <v>28940.799999999999</v>
      </c>
      <c r="D1087" s="8">
        <f>D1092+D1096</f>
        <v>17740.8</v>
      </c>
      <c r="E1087" s="8">
        <f>E1092+E1096</f>
        <v>3750</v>
      </c>
      <c r="F1087" s="8">
        <f>F1092+F1096</f>
        <v>3750</v>
      </c>
      <c r="G1087" s="8">
        <f>G1092+G1096</f>
        <v>3750</v>
      </c>
      <c r="H1087" s="9">
        <f>G1087/C1087*100</f>
        <v>12.957485625829278</v>
      </c>
      <c r="I1087" s="37"/>
    </row>
    <row r="1088" spans="1:9" ht="15.75">
      <c r="A1088" s="98"/>
      <c r="B1088" s="77" t="s">
        <v>1</v>
      </c>
      <c r="C1088" s="8">
        <f>C1093+C1097</f>
        <v>0</v>
      </c>
      <c r="D1088" s="8">
        <f>D1093+D1097</f>
        <v>0</v>
      </c>
      <c r="E1088" s="8">
        <f>E1093+E1097</f>
        <v>0</v>
      </c>
      <c r="F1088" s="8">
        <f>F1093+F1097</f>
        <v>0</v>
      </c>
      <c r="G1088" s="8">
        <f>G1093+G1097</f>
        <v>0</v>
      </c>
      <c r="H1088" s="9" t="s">
        <v>0</v>
      </c>
      <c r="I1088" s="37"/>
    </row>
    <row r="1089" spans="1:14" ht="15.75">
      <c r="A1089" s="98"/>
      <c r="B1089" s="99" t="s">
        <v>5</v>
      </c>
      <c r="C1089" s="121"/>
      <c r="D1089" s="121"/>
      <c r="E1089" s="121"/>
      <c r="F1089" s="121"/>
      <c r="G1089" s="121"/>
      <c r="H1089" s="120"/>
      <c r="I1089" s="37"/>
    </row>
    <row r="1090" spans="1:14" ht="15.75">
      <c r="A1090" s="98"/>
      <c r="B1090" s="100" t="s">
        <v>4</v>
      </c>
      <c r="C1090" s="63">
        <f>C1091+C1092+C1093</f>
        <v>0</v>
      </c>
      <c r="D1090" s="63">
        <f>D1091+D1092+D1093</f>
        <v>0</v>
      </c>
      <c r="E1090" s="63">
        <f>E1091+E1092+E1093</f>
        <v>0</v>
      </c>
      <c r="F1090" s="63">
        <f>F1091+F1092+F1093</f>
        <v>0</v>
      </c>
      <c r="G1090" s="63">
        <f>G1091+G1092+G1093</f>
        <v>0</v>
      </c>
      <c r="H1090" s="63" t="s">
        <v>0</v>
      </c>
      <c r="I1090" s="37"/>
    </row>
    <row r="1091" spans="1:14" ht="15.75">
      <c r="A1091" s="98"/>
      <c r="B1091" s="77" t="s">
        <v>3</v>
      </c>
      <c r="C1091" s="8">
        <v>0</v>
      </c>
      <c r="D1091" s="8">
        <v>0</v>
      </c>
      <c r="E1091" s="8">
        <v>0</v>
      </c>
      <c r="F1091" s="8">
        <v>0</v>
      </c>
      <c r="G1091" s="8">
        <v>0</v>
      </c>
      <c r="H1091" s="9" t="s">
        <v>0</v>
      </c>
      <c r="I1091" s="37"/>
    </row>
    <row r="1092" spans="1:14" ht="15.75">
      <c r="A1092" s="98"/>
      <c r="B1092" s="77" t="s">
        <v>2</v>
      </c>
      <c r="C1092" s="8">
        <v>0</v>
      </c>
      <c r="D1092" s="8">
        <v>0</v>
      </c>
      <c r="E1092" s="8">
        <v>0</v>
      </c>
      <c r="F1092" s="8">
        <v>0</v>
      </c>
      <c r="G1092" s="8">
        <v>0</v>
      </c>
      <c r="H1092" s="9" t="s">
        <v>0</v>
      </c>
      <c r="I1092" s="37"/>
    </row>
    <row r="1093" spans="1:14" ht="15.75">
      <c r="A1093" s="98"/>
      <c r="B1093" s="77" t="s">
        <v>1</v>
      </c>
      <c r="C1093" s="8">
        <v>0</v>
      </c>
      <c r="D1093" s="8">
        <v>0</v>
      </c>
      <c r="E1093" s="8">
        <v>0</v>
      </c>
      <c r="F1093" s="8">
        <v>0</v>
      </c>
      <c r="G1093" s="8">
        <v>0</v>
      </c>
      <c r="H1093" s="9" t="s">
        <v>0</v>
      </c>
      <c r="I1093" s="37"/>
    </row>
    <row r="1094" spans="1:14" ht="15.75">
      <c r="A1094" s="98"/>
      <c r="B1094" s="99" t="s">
        <v>34</v>
      </c>
      <c r="C1094" s="63">
        <f>C1095+C1096+C1097</f>
        <v>28940.799999999999</v>
      </c>
      <c r="D1094" s="63">
        <f>D1095+D1096+D1097</f>
        <v>17740.8</v>
      </c>
      <c r="E1094" s="63">
        <f>E1095+E1096+E1097</f>
        <v>3750</v>
      </c>
      <c r="F1094" s="63">
        <f>F1095+F1096+F1097</f>
        <v>3750</v>
      </c>
      <c r="G1094" s="63">
        <f>G1095+G1096+G1097</f>
        <v>3750</v>
      </c>
      <c r="H1094" s="63">
        <f>G1094/C1094*100</f>
        <v>12.957485625829278</v>
      </c>
      <c r="I1094" s="37"/>
    </row>
    <row r="1095" spans="1:14" ht="15.75">
      <c r="A1095" s="98"/>
      <c r="B1095" s="77" t="s">
        <v>3</v>
      </c>
      <c r="C1095" s="8">
        <v>0</v>
      </c>
      <c r="D1095" s="8">
        <v>0</v>
      </c>
      <c r="E1095" s="8">
        <v>0</v>
      </c>
      <c r="F1095" s="8">
        <v>0</v>
      </c>
      <c r="G1095" s="8">
        <v>0</v>
      </c>
      <c r="H1095" s="9" t="s">
        <v>0</v>
      </c>
      <c r="I1095" s="37"/>
    </row>
    <row r="1096" spans="1:14" ht="37.5" customHeight="1">
      <c r="A1096" s="98"/>
      <c r="B1096" s="77" t="s">
        <v>2</v>
      </c>
      <c r="C1096" s="8">
        <v>28940.799999999999</v>
      </c>
      <c r="D1096" s="8">
        <v>17740.8</v>
      </c>
      <c r="E1096" s="8">
        <v>3750</v>
      </c>
      <c r="F1096" s="8">
        <v>3750</v>
      </c>
      <c r="G1096" s="8">
        <v>3750</v>
      </c>
      <c r="H1096" s="9">
        <f>G1096/C1096*100</f>
        <v>12.957485625829278</v>
      </c>
      <c r="I1096" s="37"/>
    </row>
    <row r="1097" spans="1:14" ht="23.25" customHeight="1">
      <c r="A1097" s="119"/>
      <c r="B1097" s="118" t="s">
        <v>1</v>
      </c>
      <c r="C1097" s="117">
        <v>0</v>
      </c>
      <c r="D1097" s="117">
        <v>0</v>
      </c>
      <c r="E1097" s="117">
        <v>0</v>
      </c>
      <c r="F1097" s="117">
        <v>0</v>
      </c>
      <c r="G1097" s="117">
        <v>0</v>
      </c>
      <c r="H1097" s="116" t="s">
        <v>0</v>
      </c>
      <c r="I1097" s="35"/>
    </row>
    <row r="1098" spans="1:14" ht="21" customHeight="1">
      <c r="A1098" s="115" t="s">
        <v>40</v>
      </c>
      <c r="B1098" s="114" t="s">
        <v>39</v>
      </c>
      <c r="C1098" s="113">
        <f>C1101+C1102</f>
        <v>14003.7</v>
      </c>
      <c r="D1098" s="113">
        <f>D1101+D1102</f>
        <v>0</v>
      </c>
      <c r="E1098" s="113">
        <f>E1101+E1102</f>
        <v>0</v>
      </c>
      <c r="F1098" s="113">
        <f>F1101+F1102</f>
        <v>0</v>
      </c>
      <c r="G1098" s="113">
        <f>G1101+G1102</f>
        <v>0</v>
      </c>
      <c r="H1098" s="113" t="s">
        <v>0</v>
      </c>
      <c r="I1098" s="112"/>
      <c r="J1098" s="107"/>
      <c r="K1098" s="107"/>
      <c r="L1098" s="107"/>
      <c r="M1098" s="106"/>
      <c r="N1098" s="105"/>
    </row>
    <row r="1099" spans="1:14" ht="27" customHeight="1">
      <c r="A1099" s="111" t="s">
        <v>38</v>
      </c>
      <c r="B1099" s="110" t="s">
        <v>37</v>
      </c>
      <c r="C1099" s="109"/>
      <c r="D1099" s="109"/>
      <c r="E1099" s="109"/>
      <c r="F1099" s="109"/>
      <c r="G1099" s="109"/>
      <c r="H1099" s="109"/>
      <c r="I1099" s="108"/>
      <c r="J1099" s="107"/>
      <c r="K1099" s="107"/>
      <c r="L1099" s="107"/>
      <c r="M1099" s="106"/>
      <c r="N1099" s="105"/>
    </row>
    <row r="1100" spans="1:14" ht="33" customHeight="1">
      <c r="A1100" s="104"/>
      <c r="B1100" s="103" t="s">
        <v>36</v>
      </c>
      <c r="C1100" s="102"/>
      <c r="D1100" s="102"/>
      <c r="E1100" s="102"/>
      <c r="F1100" s="102"/>
      <c r="G1100" s="102"/>
      <c r="H1100" s="101"/>
      <c r="I1100" s="41" t="s">
        <v>35</v>
      </c>
    </row>
    <row r="1101" spans="1:14" ht="20.25" customHeight="1">
      <c r="A1101" s="98"/>
      <c r="B1101" s="77" t="s">
        <v>3</v>
      </c>
      <c r="C1101" s="8">
        <f>C1106+C1110</f>
        <v>0</v>
      </c>
      <c r="D1101" s="8">
        <f>D1106+D1110</f>
        <v>0</v>
      </c>
      <c r="E1101" s="8">
        <f>E1106+E1110</f>
        <v>0</v>
      </c>
      <c r="F1101" s="8">
        <f>F1106+F1110</f>
        <v>0</v>
      </c>
      <c r="G1101" s="8">
        <f>G1106+G1110</f>
        <v>0</v>
      </c>
      <c r="H1101" s="9" t="s">
        <v>0</v>
      </c>
      <c r="I1101" s="37"/>
    </row>
    <row r="1102" spans="1:14" ht="21" customHeight="1">
      <c r="A1102" s="98"/>
      <c r="B1102" s="77" t="s">
        <v>2</v>
      </c>
      <c r="C1102" s="8">
        <f>C1107+C1111</f>
        <v>14003.7</v>
      </c>
      <c r="D1102" s="8">
        <f>D1107+D1111</f>
        <v>0</v>
      </c>
      <c r="E1102" s="8">
        <f>E1107+E1111</f>
        <v>0</v>
      </c>
      <c r="F1102" s="8">
        <f>F1107+F1111</f>
        <v>0</v>
      </c>
      <c r="G1102" s="8">
        <f>G1107+G1111</f>
        <v>0</v>
      </c>
      <c r="H1102" s="9" t="s">
        <v>0</v>
      </c>
      <c r="I1102" s="37"/>
    </row>
    <row r="1103" spans="1:14" ht="21" customHeight="1">
      <c r="A1103" s="98"/>
      <c r="B1103" s="77" t="s">
        <v>1</v>
      </c>
      <c r="C1103" s="8">
        <f>C1108+C1112</f>
        <v>0</v>
      </c>
      <c r="D1103" s="8">
        <f>D1108+D1112</f>
        <v>0</v>
      </c>
      <c r="E1103" s="8">
        <f>E1108+E1112</f>
        <v>0</v>
      </c>
      <c r="F1103" s="8">
        <f>F1108+F1112</f>
        <v>0</v>
      </c>
      <c r="G1103" s="8">
        <f>G1108+G1112</f>
        <v>0</v>
      </c>
      <c r="H1103" s="9" t="s">
        <v>0</v>
      </c>
      <c r="I1103" s="37"/>
    </row>
    <row r="1104" spans="1:14" ht="21" customHeight="1">
      <c r="A1104" s="98"/>
      <c r="B1104" s="99" t="s">
        <v>5</v>
      </c>
      <c r="C1104" s="8"/>
      <c r="D1104" s="8"/>
      <c r="E1104" s="8"/>
      <c r="F1104" s="8"/>
      <c r="G1104" s="8"/>
      <c r="H1104" s="9"/>
      <c r="I1104" s="37"/>
    </row>
    <row r="1105" spans="1:9" ht="21" customHeight="1">
      <c r="A1105" s="98"/>
      <c r="B1105" s="100" t="s">
        <v>4</v>
      </c>
      <c r="C1105" s="63">
        <f>C1106+C1107+C1108</f>
        <v>0</v>
      </c>
      <c r="D1105" s="63">
        <f>D1106+D1107+D1108</f>
        <v>0</v>
      </c>
      <c r="E1105" s="63">
        <f>E1106+E1107+E1108</f>
        <v>0</v>
      </c>
      <c r="F1105" s="63">
        <f>F1106+F1107+F1108</f>
        <v>0</v>
      </c>
      <c r="G1105" s="63">
        <f>G1106+G1107+G1108</f>
        <v>0</v>
      </c>
      <c r="H1105" s="63" t="s">
        <v>0</v>
      </c>
      <c r="I1105" s="37"/>
    </row>
    <row r="1106" spans="1:9" ht="21" customHeight="1">
      <c r="A1106" s="98"/>
      <c r="B1106" s="77" t="s">
        <v>3</v>
      </c>
      <c r="C1106" s="8">
        <v>0</v>
      </c>
      <c r="D1106" s="8">
        <v>0</v>
      </c>
      <c r="E1106" s="8">
        <v>0</v>
      </c>
      <c r="F1106" s="8">
        <v>0</v>
      </c>
      <c r="G1106" s="8">
        <v>0</v>
      </c>
      <c r="H1106" s="9" t="s">
        <v>0</v>
      </c>
      <c r="I1106" s="37"/>
    </row>
    <row r="1107" spans="1:9" ht="21" customHeight="1">
      <c r="A1107" s="98"/>
      <c r="B1107" s="77" t="s">
        <v>2</v>
      </c>
      <c r="C1107" s="8">
        <v>0</v>
      </c>
      <c r="D1107" s="8">
        <v>0</v>
      </c>
      <c r="E1107" s="8">
        <v>0</v>
      </c>
      <c r="F1107" s="8">
        <v>0</v>
      </c>
      <c r="G1107" s="8">
        <v>0</v>
      </c>
      <c r="H1107" s="9" t="s">
        <v>0</v>
      </c>
      <c r="I1107" s="37"/>
    </row>
    <row r="1108" spans="1:9" ht="21" customHeight="1">
      <c r="A1108" s="98"/>
      <c r="B1108" s="77" t="s">
        <v>1</v>
      </c>
      <c r="C1108" s="8">
        <v>0</v>
      </c>
      <c r="D1108" s="8">
        <v>0</v>
      </c>
      <c r="E1108" s="8">
        <v>0</v>
      </c>
      <c r="F1108" s="8">
        <v>0</v>
      </c>
      <c r="G1108" s="8">
        <v>0</v>
      </c>
      <c r="H1108" s="9" t="s">
        <v>0</v>
      </c>
      <c r="I1108" s="37"/>
    </row>
    <row r="1109" spans="1:9" ht="21" customHeight="1">
      <c r="A1109" s="98"/>
      <c r="B1109" s="99" t="s">
        <v>34</v>
      </c>
      <c r="C1109" s="63">
        <f>C1110+C1111+C1112</f>
        <v>14003.7</v>
      </c>
      <c r="D1109" s="63">
        <f>D1110+D1111+D1112</f>
        <v>0</v>
      </c>
      <c r="E1109" s="63">
        <f>E1110+E1111+E1112</f>
        <v>0</v>
      </c>
      <c r="F1109" s="63">
        <f>F1110+F1111+F1112</f>
        <v>0</v>
      </c>
      <c r="G1109" s="63">
        <f>G1110+G1111+G1112</f>
        <v>0</v>
      </c>
      <c r="H1109" s="63" t="s">
        <v>0</v>
      </c>
      <c r="I1109" s="37"/>
    </row>
    <row r="1110" spans="1:9" ht="21" customHeight="1">
      <c r="A1110" s="98"/>
      <c r="B1110" s="77" t="s">
        <v>3</v>
      </c>
      <c r="C1110" s="8">
        <v>0</v>
      </c>
      <c r="D1110" s="8">
        <v>0</v>
      </c>
      <c r="E1110" s="8">
        <v>0</v>
      </c>
      <c r="F1110" s="8">
        <v>0</v>
      </c>
      <c r="G1110" s="8">
        <v>0</v>
      </c>
      <c r="H1110" s="9" t="s">
        <v>0</v>
      </c>
      <c r="I1110" s="37"/>
    </row>
    <row r="1111" spans="1:9" ht="21" customHeight="1">
      <c r="A1111" s="98"/>
      <c r="B1111" s="77" t="s">
        <v>2</v>
      </c>
      <c r="C1111" s="8">
        <v>14003.7</v>
      </c>
      <c r="D1111" s="8">
        <v>0</v>
      </c>
      <c r="E1111" s="8">
        <v>0</v>
      </c>
      <c r="F1111" s="8">
        <v>0</v>
      </c>
      <c r="G1111" s="8">
        <v>0</v>
      </c>
      <c r="H1111" s="9" t="s">
        <v>0</v>
      </c>
      <c r="I1111" s="37"/>
    </row>
    <row r="1112" spans="1:9" ht="24" customHeight="1">
      <c r="A1112" s="98"/>
      <c r="B1112" s="77" t="s">
        <v>1</v>
      </c>
      <c r="C1112" s="8">
        <v>0</v>
      </c>
      <c r="D1112" s="8">
        <v>0</v>
      </c>
      <c r="E1112" s="8">
        <v>0</v>
      </c>
      <c r="F1112" s="8">
        <v>0</v>
      </c>
      <c r="G1112" s="8">
        <v>0</v>
      </c>
      <c r="H1112" s="9" t="s">
        <v>0</v>
      </c>
      <c r="I1112" s="35"/>
    </row>
    <row r="1113" spans="1:9" s="15" customFormat="1" ht="15.75">
      <c r="A1113" s="97" t="s">
        <v>33</v>
      </c>
      <c r="B1113" s="96"/>
      <c r="C1113" s="96"/>
      <c r="D1113" s="96"/>
      <c r="E1113" s="96"/>
      <c r="F1113" s="96"/>
      <c r="G1113" s="96"/>
      <c r="H1113" s="96"/>
      <c r="I1113" s="96"/>
    </row>
    <row r="1114" spans="1:9" s="15" customFormat="1" ht="17.45" customHeight="1">
      <c r="A1114" s="95"/>
      <c r="B1114" s="94" t="s">
        <v>6</v>
      </c>
      <c r="C1114" s="93">
        <f>C1115+C1130+C1158+C1173</f>
        <v>15873502.199999999</v>
      </c>
      <c r="D1114" s="93">
        <f>D1115+D1130+D1158+D1173</f>
        <v>12700916.199999999</v>
      </c>
      <c r="E1114" s="93">
        <f>E1115+E1130+E1158+E1173</f>
        <v>14391.2</v>
      </c>
      <c r="F1114" s="93">
        <f>F1115+F1130+F1158+F1173</f>
        <v>13903.29</v>
      </c>
      <c r="G1114" s="93">
        <f>G1115+G1130+G1158+G1173</f>
        <v>1362.46</v>
      </c>
      <c r="H1114" s="93">
        <f>G1114/C1114*100</f>
        <v>8.5832350216954647E-3</v>
      </c>
      <c r="I1114" s="92"/>
    </row>
    <row r="1115" spans="1:9" s="15" customFormat="1" ht="64.150000000000006" hidden="1" customHeight="1">
      <c r="A1115" s="91" t="s">
        <v>26</v>
      </c>
      <c r="B1115" s="57" t="s">
        <v>32</v>
      </c>
      <c r="C1115" s="90">
        <f>C1116</f>
        <v>0</v>
      </c>
      <c r="D1115" s="90">
        <f>D1116</f>
        <v>0</v>
      </c>
      <c r="E1115" s="90">
        <f>E1116</f>
        <v>0</v>
      </c>
      <c r="F1115" s="90">
        <f>F1116</f>
        <v>0</v>
      </c>
      <c r="G1115" s="90">
        <f>G1116</f>
        <v>0</v>
      </c>
      <c r="H1115" s="89">
        <v>0</v>
      </c>
      <c r="I1115" s="88" t="s">
        <v>31</v>
      </c>
    </row>
    <row r="1116" spans="1:9" s="15" customFormat="1" ht="47.25" hidden="1" customHeight="1">
      <c r="A1116" s="83"/>
      <c r="B1116" s="87" t="s">
        <v>30</v>
      </c>
      <c r="C1116" s="86">
        <v>0</v>
      </c>
      <c r="D1116" s="85">
        <v>0</v>
      </c>
      <c r="E1116" s="50">
        <v>0</v>
      </c>
      <c r="F1116" s="50">
        <v>0</v>
      </c>
      <c r="G1116" s="50">
        <v>0</v>
      </c>
      <c r="H1116" s="17">
        <v>0</v>
      </c>
      <c r="I1116" s="84" t="s">
        <v>29</v>
      </c>
    </row>
    <row r="1117" spans="1:9" s="15" customFormat="1" ht="17.25" hidden="1" customHeight="1">
      <c r="A1117" s="83"/>
      <c r="B1117" s="40" t="s">
        <v>6</v>
      </c>
      <c r="C1117" s="46">
        <f>C1118+C1119+C1120</f>
        <v>0</v>
      </c>
      <c r="D1117" s="46">
        <f>D1118+D1119+D1120</f>
        <v>0</v>
      </c>
      <c r="E1117" s="46">
        <f>E1118+E1119+E1120</f>
        <v>0</v>
      </c>
      <c r="F1117" s="46">
        <f>F1118+F1119+F1120</f>
        <v>0</v>
      </c>
      <c r="G1117" s="46">
        <f>G1118+G1119+G1120</f>
        <v>0</v>
      </c>
      <c r="H1117" s="46">
        <v>0</v>
      </c>
      <c r="I1117" s="73" t="s">
        <v>28</v>
      </c>
    </row>
    <row r="1118" spans="1:9" s="15" customFormat="1" ht="17.25" hidden="1" customHeight="1">
      <c r="A1118" s="83"/>
      <c r="B1118" s="36" t="s">
        <v>3</v>
      </c>
      <c r="C1118" s="18">
        <f>C1123+C1127</f>
        <v>0</v>
      </c>
      <c r="D1118" s="18">
        <f>D1123+D1127</f>
        <v>0</v>
      </c>
      <c r="E1118" s="18">
        <f>E1123+E1127</f>
        <v>0</v>
      </c>
      <c r="F1118" s="18">
        <f>F1123+F1127</f>
        <v>0</v>
      </c>
      <c r="G1118" s="18">
        <f>G1123+G1127</f>
        <v>0</v>
      </c>
      <c r="H1118" s="17">
        <v>0</v>
      </c>
      <c r="I1118" s="80"/>
    </row>
    <row r="1119" spans="1:9" s="15" customFormat="1" ht="17.25" hidden="1" customHeight="1">
      <c r="A1119" s="19"/>
      <c r="B1119" s="36" t="s">
        <v>2</v>
      </c>
      <c r="C1119" s="18">
        <f>C1124+C1128</f>
        <v>0</v>
      </c>
      <c r="D1119" s="18">
        <f>D1124+D1128</f>
        <v>0</v>
      </c>
      <c r="E1119" s="18">
        <f>E1124+E1128</f>
        <v>0</v>
      </c>
      <c r="F1119" s="18">
        <f>F1124+F1128</f>
        <v>0</v>
      </c>
      <c r="G1119" s="18">
        <f>G1124+G1128</f>
        <v>0</v>
      </c>
      <c r="H1119" s="17">
        <v>0</v>
      </c>
      <c r="I1119" s="80"/>
    </row>
    <row r="1120" spans="1:9" s="15" customFormat="1" ht="17.25" hidden="1" customHeight="1">
      <c r="A1120" s="19"/>
      <c r="B1120" s="36" t="s">
        <v>1</v>
      </c>
      <c r="C1120" s="18">
        <f>C1125+C1129</f>
        <v>0</v>
      </c>
      <c r="D1120" s="18">
        <f>D1125+D1129</f>
        <v>0</v>
      </c>
      <c r="E1120" s="18">
        <f>E1125+E1129</f>
        <v>0</v>
      </c>
      <c r="F1120" s="18">
        <f>F1125+F1129</f>
        <v>0</v>
      </c>
      <c r="G1120" s="18">
        <f>G1125+G1129</f>
        <v>0</v>
      </c>
      <c r="H1120" s="17">
        <v>0</v>
      </c>
      <c r="I1120" s="80"/>
    </row>
    <row r="1121" spans="1:9" s="15" customFormat="1" ht="17.25" hidden="1" customHeight="1">
      <c r="A1121" s="19"/>
      <c r="B1121" s="39" t="s">
        <v>5</v>
      </c>
      <c r="C1121" s="48"/>
      <c r="D1121" s="48"/>
      <c r="E1121" s="48"/>
      <c r="F1121" s="48"/>
      <c r="G1121" s="48"/>
      <c r="H1121" s="46"/>
      <c r="I1121" s="80"/>
    </row>
    <row r="1122" spans="1:9" s="15" customFormat="1" ht="17.25" hidden="1" customHeight="1">
      <c r="A1122" s="19"/>
      <c r="B1122" s="39" t="s">
        <v>27</v>
      </c>
      <c r="C1122" s="46">
        <f>C1123+C1124+C1125</f>
        <v>0</v>
      </c>
      <c r="D1122" s="46">
        <f>D1123+D1124+D1125</f>
        <v>0</v>
      </c>
      <c r="E1122" s="46">
        <f>E1123+E1124+E1125</f>
        <v>0</v>
      </c>
      <c r="F1122" s="46">
        <f>F1123+F1124+F1125</f>
        <v>0</v>
      </c>
      <c r="G1122" s="46">
        <f>G1123+G1124+G1125</f>
        <v>0</v>
      </c>
      <c r="H1122" s="46">
        <v>0</v>
      </c>
      <c r="I1122" s="80"/>
    </row>
    <row r="1123" spans="1:9" s="15" customFormat="1" ht="17.25" hidden="1" customHeight="1">
      <c r="A1123" s="19"/>
      <c r="B1123" s="36" t="s">
        <v>3</v>
      </c>
      <c r="C1123" s="18">
        <v>0</v>
      </c>
      <c r="D1123" s="18">
        <v>0</v>
      </c>
      <c r="E1123" s="18">
        <v>0</v>
      </c>
      <c r="F1123" s="18">
        <v>0</v>
      </c>
      <c r="G1123" s="18">
        <v>0</v>
      </c>
      <c r="H1123" s="17">
        <v>0</v>
      </c>
      <c r="I1123" s="80"/>
    </row>
    <row r="1124" spans="1:9" s="15" customFormat="1" ht="17.25" hidden="1" customHeight="1">
      <c r="A1124" s="19"/>
      <c r="B1124" s="36" t="s">
        <v>2</v>
      </c>
      <c r="C1124" s="18"/>
      <c r="D1124" s="18"/>
      <c r="E1124" s="18"/>
      <c r="F1124" s="18"/>
      <c r="G1124" s="18"/>
      <c r="H1124" s="17"/>
      <c r="I1124" s="80"/>
    </row>
    <row r="1125" spans="1:9" s="15" customFormat="1" ht="17.25" hidden="1" customHeight="1">
      <c r="A1125" s="19"/>
      <c r="B1125" s="36" t="s">
        <v>1</v>
      </c>
      <c r="C1125" s="17"/>
      <c r="D1125" s="17"/>
      <c r="E1125" s="17"/>
      <c r="F1125" s="17"/>
      <c r="G1125" s="17"/>
      <c r="H1125" s="17"/>
      <c r="I1125" s="80"/>
    </row>
    <row r="1126" spans="1:9" s="15" customFormat="1" ht="17.25" hidden="1" customHeight="1">
      <c r="A1126" s="19"/>
      <c r="B1126" s="60" t="s">
        <v>18</v>
      </c>
      <c r="C1126" s="46">
        <f>C1128+C1127</f>
        <v>0</v>
      </c>
      <c r="D1126" s="46">
        <f>D1128+D1127</f>
        <v>0</v>
      </c>
      <c r="E1126" s="46">
        <f>E1128+E1127</f>
        <v>0</v>
      </c>
      <c r="F1126" s="46">
        <f>F1127+F1128+F1129</f>
        <v>0</v>
      </c>
      <c r="G1126" s="46">
        <f>G1127+G1128+G1129</f>
        <v>0</v>
      </c>
      <c r="H1126" s="46">
        <v>0</v>
      </c>
      <c r="I1126" s="80"/>
    </row>
    <row r="1127" spans="1:9" s="15" customFormat="1" ht="17.25" hidden="1" customHeight="1">
      <c r="A1127" s="19"/>
      <c r="B1127" s="36" t="s">
        <v>3</v>
      </c>
      <c r="C1127" s="18"/>
      <c r="D1127" s="18"/>
      <c r="E1127" s="18"/>
      <c r="F1127" s="18"/>
      <c r="G1127" s="18"/>
      <c r="H1127" s="17"/>
      <c r="I1127" s="80"/>
    </row>
    <row r="1128" spans="1:9" s="15" customFormat="1" ht="17.25" hidden="1" customHeight="1">
      <c r="A1128" s="19"/>
      <c r="B1128" s="82" t="s">
        <v>2</v>
      </c>
      <c r="C1128" s="18"/>
      <c r="D1128" s="18"/>
      <c r="E1128" s="18"/>
      <c r="F1128" s="18"/>
      <c r="G1128" s="18"/>
      <c r="H1128" s="17"/>
      <c r="I1128" s="80"/>
    </row>
    <row r="1129" spans="1:9" s="15" customFormat="1" ht="17.25" hidden="1" customHeight="1">
      <c r="A1129" s="19"/>
      <c r="B1129" s="36" t="s">
        <v>1</v>
      </c>
      <c r="C1129" s="81"/>
      <c r="D1129" s="81"/>
      <c r="E1129" s="81"/>
      <c r="F1129" s="81"/>
      <c r="G1129" s="81"/>
      <c r="H1129" s="46"/>
      <c r="I1129" s="80"/>
    </row>
    <row r="1130" spans="1:9" s="15" customFormat="1" ht="64.5" customHeight="1">
      <c r="A1130" s="34" t="s">
        <v>26</v>
      </c>
      <c r="B1130" s="43" t="s">
        <v>25</v>
      </c>
      <c r="C1130" s="70">
        <f>C1132</f>
        <v>15346.2</v>
      </c>
      <c r="D1130" s="70">
        <f>D1132</f>
        <v>14391.2</v>
      </c>
      <c r="E1130" s="70">
        <f>E1132</f>
        <v>14391.2</v>
      </c>
      <c r="F1130" s="70">
        <f>F1132</f>
        <v>13903.29</v>
      </c>
      <c r="G1130" s="70">
        <f>G1132</f>
        <v>1362.46</v>
      </c>
      <c r="H1130" s="69">
        <f>G1130/C1130*100</f>
        <v>8.8781587624297877</v>
      </c>
      <c r="I1130" s="68"/>
    </row>
    <row r="1131" spans="1:9" s="15" customFormat="1" ht="51" customHeight="1">
      <c r="A1131" s="19"/>
      <c r="B1131" s="52" t="s">
        <v>24</v>
      </c>
      <c r="C1131" s="66"/>
      <c r="D1131" s="79"/>
      <c r="E1131" s="79"/>
      <c r="F1131" s="79"/>
      <c r="G1131" s="79"/>
      <c r="H1131" s="63"/>
      <c r="I1131" s="78"/>
    </row>
    <row r="1132" spans="1:9" s="15" customFormat="1" ht="17.25" customHeight="1">
      <c r="A1132" s="19"/>
      <c r="B1132" s="40" t="s">
        <v>6</v>
      </c>
      <c r="C1132" s="63">
        <f>C1133+C1134+C1135</f>
        <v>15346.2</v>
      </c>
      <c r="D1132" s="63">
        <f>D1133+D1134+D1135</f>
        <v>14391.2</v>
      </c>
      <c r="E1132" s="63">
        <f>E1133+E1134+E1135</f>
        <v>14391.2</v>
      </c>
      <c r="F1132" s="63">
        <f>F1133+F1134+F1135</f>
        <v>13903.29</v>
      </c>
      <c r="G1132" s="63">
        <f>G1133+G1134+G1135</f>
        <v>1362.46</v>
      </c>
      <c r="H1132" s="63">
        <f>G1132/C1132*100</f>
        <v>8.8781587624297877</v>
      </c>
      <c r="I1132" s="74" t="s">
        <v>23</v>
      </c>
    </row>
    <row r="1133" spans="1:9" s="15" customFormat="1" ht="17.25" customHeight="1">
      <c r="A1133" s="19"/>
      <c r="B1133" s="36" t="s">
        <v>3</v>
      </c>
      <c r="C1133" s="8">
        <f>C1138+C1142</f>
        <v>15346.2</v>
      </c>
      <c r="D1133" s="8">
        <f>D1138+D1142</f>
        <v>14391.2</v>
      </c>
      <c r="E1133" s="8">
        <f>E1138+E1142</f>
        <v>14391.2</v>
      </c>
      <c r="F1133" s="8">
        <f>F1138+F1142</f>
        <v>13903.29</v>
      </c>
      <c r="G1133" s="8">
        <f>G1138+G1142</f>
        <v>1362.46</v>
      </c>
      <c r="H1133" s="9">
        <f>G1133/C1133*100</f>
        <v>8.8781587624297877</v>
      </c>
      <c r="I1133" s="74"/>
    </row>
    <row r="1134" spans="1:9" s="15" customFormat="1" ht="17.25" customHeight="1">
      <c r="A1134" s="19"/>
      <c r="B1134" s="36" t="s">
        <v>2</v>
      </c>
      <c r="C1134" s="8">
        <f>C1139+C1143</f>
        <v>0</v>
      </c>
      <c r="D1134" s="8">
        <f>D1139+D1143</f>
        <v>0</v>
      </c>
      <c r="E1134" s="8">
        <f>E1139+E1143</f>
        <v>0</v>
      </c>
      <c r="F1134" s="8">
        <f>F1139+F1143</f>
        <v>0</v>
      </c>
      <c r="G1134" s="8">
        <f>G1139+G1143</f>
        <v>0</v>
      </c>
      <c r="H1134" s="9" t="s">
        <v>0</v>
      </c>
      <c r="I1134" s="74"/>
    </row>
    <row r="1135" spans="1:9" s="15" customFormat="1" ht="17.25" customHeight="1">
      <c r="A1135" s="19"/>
      <c r="B1135" s="36" t="s">
        <v>1</v>
      </c>
      <c r="C1135" s="8">
        <f>C1140+C1144</f>
        <v>0</v>
      </c>
      <c r="D1135" s="8">
        <f>D1140+D1144</f>
        <v>0</v>
      </c>
      <c r="E1135" s="8">
        <f>E1140+E1144</f>
        <v>0</v>
      </c>
      <c r="F1135" s="8">
        <f>F1140+F1144</f>
        <v>0</v>
      </c>
      <c r="G1135" s="8">
        <f>G1140+G1144</f>
        <v>0</v>
      </c>
      <c r="H1135" s="9" t="s">
        <v>0</v>
      </c>
      <c r="I1135" s="74"/>
    </row>
    <row r="1136" spans="1:9" s="15" customFormat="1" ht="17.25" customHeight="1">
      <c r="A1136" s="19"/>
      <c r="B1136" s="39" t="s">
        <v>5</v>
      </c>
      <c r="C1136" s="64"/>
      <c r="D1136" s="64"/>
      <c r="E1136" s="64"/>
      <c r="F1136" s="64"/>
      <c r="G1136" s="64"/>
      <c r="H1136" s="63"/>
      <c r="I1136" s="74"/>
    </row>
    <row r="1137" spans="1:9" s="15" customFormat="1" ht="17.25" customHeight="1">
      <c r="A1137" s="19"/>
      <c r="B1137" s="39" t="s">
        <v>4</v>
      </c>
      <c r="C1137" s="63">
        <f>C1138+C1139+C1140</f>
        <v>15346.2</v>
      </c>
      <c r="D1137" s="63">
        <f>D1138+D1139+D1140</f>
        <v>14391.2</v>
      </c>
      <c r="E1137" s="63">
        <f>E1138+E1139+E1140</f>
        <v>14391.2</v>
      </c>
      <c r="F1137" s="63">
        <f>F1138+F1139+F1140</f>
        <v>13903.29</v>
      </c>
      <c r="G1137" s="63">
        <f>G1138+G1139+G1140</f>
        <v>1362.46</v>
      </c>
      <c r="H1137" s="63">
        <f>G1137/C1137*100</f>
        <v>8.8781587624297877</v>
      </c>
      <c r="I1137" s="74"/>
    </row>
    <row r="1138" spans="1:9" s="15" customFormat="1" ht="17.25" customHeight="1">
      <c r="A1138" s="19"/>
      <c r="B1138" s="36" t="s">
        <v>3</v>
      </c>
      <c r="C1138" s="8">
        <v>15346.2</v>
      </c>
      <c r="D1138" s="8">
        <v>14391.2</v>
      </c>
      <c r="E1138" s="8">
        <v>14391.2</v>
      </c>
      <c r="F1138" s="8">
        <v>13903.29</v>
      </c>
      <c r="G1138" s="8">
        <v>1362.46</v>
      </c>
      <c r="H1138" s="9">
        <f>G1138/C1138*100</f>
        <v>8.8781587624297877</v>
      </c>
      <c r="I1138" s="74"/>
    </row>
    <row r="1139" spans="1:9" s="15" customFormat="1" ht="90.75" customHeight="1">
      <c r="A1139" s="19"/>
      <c r="B1139" s="77" t="s">
        <v>2</v>
      </c>
      <c r="C1139" s="76">
        <v>0</v>
      </c>
      <c r="D1139" s="76">
        <v>0</v>
      </c>
      <c r="E1139" s="76">
        <v>0</v>
      </c>
      <c r="F1139" s="76">
        <v>0</v>
      </c>
      <c r="G1139" s="76">
        <v>0</v>
      </c>
      <c r="H1139" s="75" t="s">
        <v>0</v>
      </c>
      <c r="I1139" s="74"/>
    </row>
    <row r="1140" spans="1:9" s="15" customFormat="1" ht="17.25" hidden="1" customHeight="1">
      <c r="A1140" s="19"/>
      <c r="B1140" s="36" t="s">
        <v>1</v>
      </c>
      <c r="C1140" s="22"/>
      <c r="D1140" s="22"/>
      <c r="E1140" s="22"/>
      <c r="F1140" s="22"/>
      <c r="G1140" s="22"/>
      <c r="H1140" s="22"/>
      <c r="I1140" s="74"/>
    </row>
    <row r="1141" spans="1:9" s="15" customFormat="1" ht="17.25" hidden="1" customHeight="1">
      <c r="A1141" s="19"/>
      <c r="B1141" s="60" t="s">
        <v>18</v>
      </c>
      <c r="C1141" s="38">
        <f>C1143+C1142</f>
        <v>0</v>
      </c>
      <c r="D1141" s="38">
        <f>D1143+D1142</f>
        <v>0</v>
      </c>
      <c r="E1141" s="38">
        <f>E1143+E1142</f>
        <v>0</v>
      </c>
      <c r="F1141" s="38">
        <f>F1142+F1143+F1144</f>
        <v>0</v>
      </c>
      <c r="G1141" s="38">
        <f>G1142+G1143+G1144</f>
        <v>0</v>
      </c>
      <c r="H1141" s="38">
        <v>0</v>
      </c>
      <c r="I1141" s="74"/>
    </row>
    <row r="1142" spans="1:9" s="15" customFormat="1" ht="17.25" hidden="1" customHeight="1">
      <c r="A1142" s="19"/>
      <c r="B1142" s="36" t="s">
        <v>3</v>
      </c>
      <c r="C1142" s="23">
        <v>0</v>
      </c>
      <c r="D1142" s="23">
        <v>0</v>
      </c>
      <c r="E1142" s="23">
        <v>0</v>
      </c>
      <c r="F1142" s="23">
        <v>0</v>
      </c>
      <c r="G1142" s="23">
        <v>0</v>
      </c>
      <c r="H1142" s="22">
        <v>0</v>
      </c>
      <c r="I1142" s="74"/>
    </row>
    <row r="1143" spans="1:9" s="15" customFormat="1" ht="17.25" hidden="1" customHeight="1">
      <c r="A1143" s="19"/>
      <c r="B1143" s="36" t="s">
        <v>2</v>
      </c>
      <c r="C1143" s="23"/>
      <c r="D1143" s="23"/>
      <c r="E1143" s="23"/>
      <c r="F1143" s="23"/>
      <c r="G1143" s="23"/>
      <c r="H1143" s="22"/>
      <c r="I1143" s="74"/>
    </row>
    <row r="1144" spans="1:9" s="15" customFormat="1" ht="17.25" hidden="1" customHeight="1">
      <c r="A1144" s="19"/>
      <c r="B1144" s="36" t="s">
        <v>1</v>
      </c>
      <c r="C1144" s="23"/>
      <c r="D1144" s="23"/>
      <c r="E1144" s="23"/>
      <c r="F1144" s="23"/>
      <c r="G1144" s="23"/>
      <c r="H1144" s="22"/>
      <c r="I1144" s="74"/>
    </row>
    <row r="1145" spans="1:9" s="15" customFormat="1" ht="17.25" hidden="1" customHeight="1">
      <c r="A1145" s="19"/>
      <c r="B1145" s="40" t="s">
        <v>6</v>
      </c>
      <c r="C1145" s="38">
        <f>C1146+C1147+C1148</f>
        <v>0</v>
      </c>
      <c r="D1145" s="38">
        <f>D1146+D1147+D1148</f>
        <v>0</v>
      </c>
      <c r="E1145" s="38">
        <f>E1146+E1147+E1148</f>
        <v>0</v>
      </c>
      <c r="F1145" s="38">
        <f>F1146+F1147+F1148</f>
        <v>0</v>
      </c>
      <c r="G1145" s="38">
        <f>G1146+G1147+G1148</f>
        <v>0</v>
      </c>
      <c r="H1145" s="38" t="e">
        <f>G1145/C1145*100</f>
        <v>#DIV/0!</v>
      </c>
      <c r="I1145" s="73"/>
    </row>
    <row r="1146" spans="1:9" s="15" customFormat="1" ht="17.25" hidden="1" customHeight="1">
      <c r="A1146" s="19"/>
      <c r="B1146" s="36" t="s">
        <v>3</v>
      </c>
      <c r="C1146" s="23">
        <f>C1151+C1155</f>
        <v>0</v>
      </c>
      <c r="D1146" s="23">
        <f>D1151+D1155</f>
        <v>0</v>
      </c>
      <c r="E1146" s="23">
        <f>E1151+E1155</f>
        <v>0</v>
      </c>
      <c r="F1146" s="23">
        <f>F1151+F1155</f>
        <v>0</v>
      </c>
      <c r="G1146" s="23">
        <f>G1151+G1155</f>
        <v>0</v>
      </c>
      <c r="H1146" s="22" t="e">
        <f>G1146/C1146*100</f>
        <v>#DIV/0!</v>
      </c>
      <c r="I1146" s="71"/>
    </row>
    <row r="1147" spans="1:9" s="15" customFormat="1" ht="17.25" hidden="1" customHeight="1">
      <c r="A1147" s="19"/>
      <c r="B1147" s="36" t="s">
        <v>2</v>
      </c>
      <c r="C1147" s="23">
        <f>C1152+C1156</f>
        <v>0</v>
      </c>
      <c r="D1147" s="23">
        <f>D1152+D1156</f>
        <v>0</v>
      </c>
      <c r="E1147" s="23">
        <f>E1152+E1156</f>
        <v>0</v>
      </c>
      <c r="F1147" s="23">
        <f>F1152+F1156</f>
        <v>0</v>
      </c>
      <c r="G1147" s="23">
        <f>G1152+G1156</f>
        <v>0</v>
      </c>
      <c r="H1147" s="22">
        <v>0</v>
      </c>
      <c r="I1147" s="71"/>
    </row>
    <row r="1148" spans="1:9" s="15" customFormat="1" ht="17.25" hidden="1" customHeight="1">
      <c r="A1148" s="19"/>
      <c r="B1148" s="36" t="s">
        <v>1</v>
      </c>
      <c r="C1148" s="23">
        <f>C1153+C1157</f>
        <v>0</v>
      </c>
      <c r="D1148" s="23">
        <f>D1153+D1157</f>
        <v>0</v>
      </c>
      <c r="E1148" s="23">
        <f>E1153+E1157</f>
        <v>0</v>
      </c>
      <c r="F1148" s="23">
        <f>F1153+F1157</f>
        <v>0</v>
      </c>
      <c r="G1148" s="23">
        <f>G1153+G1157</f>
        <v>0</v>
      </c>
      <c r="H1148" s="22">
        <v>0</v>
      </c>
      <c r="I1148" s="71"/>
    </row>
    <row r="1149" spans="1:9" s="15" customFormat="1" ht="17.25" hidden="1" customHeight="1">
      <c r="A1149" s="19"/>
      <c r="B1149" s="39" t="s">
        <v>5</v>
      </c>
      <c r="C1149" s="72"/>
      <c r="D1149" s="72"/>
      <c r="E1149" s="72"/>
      <c r="F1149" s="72"/>
      <c r="G1149" s="72"/>
      <c r="H1149" s="38"/>
      <c r="I1149" s="71"/>
    </row>
    <row r="1150" spans="1:9" s="15" customFormat="1" ht="17.25" hidden="1" customHeight="1">
      <c r="A1150" s="19"/>
      <c r="B1150" s="39" t="s">
        <v>4</v>
      </c>
      <c r="C1150" s="38">
        <f>C1151+C1152+C1153</f>
        <v>0</v>
      </c>
      <c r="D1150" s="38">
        <f>D1151+D1152+D1153</f>
        <v>0</v>
      </c>
      <c r="E1150" s="38">
        <f>E1151+E1152+E1153</f>
        <v>0</v>
      </c>
      <c r="F1150" s="38">
        <f>F1151+F1152+F1153</f>
        <v>0</v>
      </c>
      <c r="G1150" s="38">
        <f>G1151+G1152+G1153</f>
        <v>0</v>
      </c>
      <c r="H1150" s="38" t="e">
        <f>G1150/C1150*100</f>
        <v>#DIV/0!</v>
      </c>
      <c r="I1150" s="71"/>
    </row>
    <row r="1151" spans="1:9" s="15" customFormat="1" ht="17.25" hidden="1" customHeight="1">
      <c r="A1151" s="19"/>
      <c r="B1151" s="36" t="s">
        <v>3</v>
      </c>
      <c r="C1151" s="23">
        <v>0</v>
      </c>
      <c r="D1151" s="23">
        <v>0</v>
      </c>
      <c r="E1151" s="23">
        <v>0</v>
      </c>
      <c r="F1151" s="23">
        <v>0</v>
      </c>
      <c r="G1151" s="23">
        <v>0</v>
      </c>
      <c r="H1151" s="22" t="e">
        <f>G1151/C1151*100</f>
        <v>#DIV/0!</v>
      </c>
      <c r="I1151" s="71"/>
    </row>
    <row r="1152" spans="1:9" s="15" customFormat="1" ht="17.25" hidden="1" customHeight="1">
      <c r="A1152" s="19"/>
      <c r="B1152" s="36" t="s">
        <v>2</v>
      </c>
      <c r="C1152" s="23"/>
      <c r="D1152" s="23"/>
      <c r="E1152" s="23"/>
      <c r="F1152" s="23"/>
      <c r="G1152" s="23"/>
      <c r="H1152" s="22"/>
      <c r="I1152" s="71"/>
    </row>
    <row r="1153" spans="1:9" s="15" customFormat="1" ht="17.25" hidden="1" customHeight="1">
      <c r="A1153" s="19"/>
      <c r="B1153" s="36" t="s">
        <v>1</v>
      </c>
      <c r="C1153" s="22"/>
      <c r="D1153" s="22"/>
      <c r="E1153" s="22"/>
      <c r="F1153" s="22"/>
      <c r="G1153" s="22"/>
      <c r="H1153" s="22"/>
      <c r="I1153" s="71"/>
    </row>
    <row r="1154" spans="1:9" s="15" customFormat="1" ht="17.25" hidden="1" customHeight="1">
      <c r="A1154" s="19"/>
      <c r="B1154" s="60" t="s">
        <v>18</v>
      </c>
      <c r="C1154" s="38">
        <f>C1156+C1155</f>
        <v>0</v>
      </c>
      <c r="D1154" s="38">
        <f>D1156+D1155</f>
        <v>0</v>
      </c>
      <c r="E1154" s="38">
        <f>E1156+E1155</f>
        <v>0</v>
      </c>
      <c r="F1154" s="38">
        <f>F1155+F1156+F1157</f>
        <v>0</v>
      </c>
      <c r="G1154" s="38">
        <f>G1155+G1156+G1157</f>
        <v>0</v>
      </c>
      <c r="H1154" s="38">
        <v>0</v>
      </c>
      <c r="I1154" s="71"/>
    </row>
    <row r="1155" spans="1:9" s="15" customFormat="1" ht="17.25" hidden="1" customHeight="1">
      <c r="A1155" s="19"/>
      <c r="B1155" s="36" t="s">
        <v>3</v>
      </c>
      <c r="C1155" s="23"/>
      <c r="D1155" s="23"/>
      <c r="E1155" s="23"/>
      <c r="F1155" s="23"/>
      <c r="G1155" s="23"/>
      <c r="H1155" s="22"/>
      <c r="I1155" s="71"/>
    </row>
    <row r="1156" spans="1:9" s="15" customFormat="1" ht="17.25" hidden="1" customHeight="1">
      <c r="A1156" s="19"/>
      <c r="B1156" s="36" t="s">
        <v>2</v>
      </c>
      <c r="C1156" s="23"/>
      <c r="D1156" s="23"/>
      <c r="E1156" s="23"/>
      <c r="F1156" s="23"/>
      <c r="G1156" s="23"/>
      <c r="H1156" s="22"/>
      <c r="I1156" s="71"/>
    </row>
    <row r="1157" spans="1:9" s="15" customFormat="1" ht="17.25" hidden="1" customHeight="1">
      <c r="A1157" s="19"/>
      <c r="B1157" s="36" t="s">
        <v>1</v>
      </c>
      <c r="C1157" s="23"/>
      <c r="D1157" s="23"/>
      <c r="E1157" s="23"/>
      <c r="F1157" s="23"/>
      <c r="G1157" s="23"/>
      <c r="H1157" s="22"/>
      <c r="I1157" s="71"/>
    </row>
    <row r="1158" spans="1:9" s="15" customFormat="1" ht="42.75" customHeight="1">
      <c r="A1158" s="34" t="s">
        <v>22</v>
      </c>
      <c r="B1158" s="43" t="s">
        <v>21</v>
      </c>
      <c r="C1158" s="70">
        <f>C1160</f>
        <v>15858156</v>
      </c>
      <c r="D1158" s="70">
        <f>D1160</f>
        <v>12686525</v>
      </c>
      <c r="E1158" s="70">
        <f>E1160</f>
        <v>0</v>
      </c>
      <c r="F1158" s="70">
        <f>F1160</f>
        <v>0</v>
      </c>
      <c r="G1158" s="70">
        <f>G1160</f>
        <v>0</v>
      </c>
      <c r="H1158" s="69" t="s">
        <v>0</v>
      </c>
      <c r="I1158" s="68"/>
    </row>
    <row r="1159" spans="1:9" s="15" customFormat="1" ht="17.25" customHeight="1">
      <c r="A1159" s="19"/>
      <c r="B1159" s="67" t="s">
        <v>20</v>
      </c>
      <c r="C1159" s="66"/>
      <c r="D1159" s="64"/>
      <c r="E1159" s="64"/>
      <c r="F1159" s="64"/>
      <c r="G1159" s="64"/>
      <c r="H1159" s="63"/>
      <c r="I1159" s="65" t="s">
        <v>19</v>
      </c>
    </row>
    <row r="1160" spans="1:9" s="15" customFormat="1" ht="17.25" customHeight="1">
      <c r="A1160" s="19"/>
      <c r="B1160" s="40" t="s">
        <v>6</v>
      </c>
      <c r="C1160" s="63">
        <f>C1161+C1162+C1163</f>
        <v>15858156</v>
      </c>
      <c r="D1160" s="63">
        <f>D1161+D1162+D1163</f>
        <v>12686525</v>
      </c>
      <c r="E1160" s="63">
        <f>E1161+E1162+E1163</f>
        <v>0</v>
      </c>
      <c r="F1160" s="63">
        <f>F1161+F1162+F1163</f>
        <v>0</v>
      </c>
      <c r="G1160" s="63">
        <f>G1161+G1162+G1163</f>
        <v>0</v>
      </c>
      <c r="H1160" s="63" t="s">
        <v>0</v>
      </c>
      <c r="I1160" s="62"/>
    </row>
    <row r="1161" spans="1:9" s="15" customFormat="1" ht="17.25" customHeight="1">
      <c r="A1161" s="19"/>
      <c r="B1161" s="36" t="s">
        <v>3</v>
      </c>
      <c r="C1161" s="8">
        <f>C1166+C1170</f>
        <v>15858156</v>
      </c>
      <c r="D1161" s="8">
        <f>D1166+D1170</f>
        <v>12686525</v>
      </c>
      <c r="E1161" s="8">
        <f>E1166+E1170</f>
        <v>0</v>
      </c>
      <c r="F1161" s="8">
        <f>F1166+F1170</f>
        <v>0</v>
      </c>
      <c r="G1161" s="8">
        <f>G1166+G1170</f>
        <v>0</v>
      </c>
      <c r="H1161" s="9" t="s">
        <v>0</v>
      </c>
      <c r="I1161" s="62"/>
    </row>
    <row r="1162" spans="1:9" s="15" customFormat="1" ht="17.25" customHeight="1">
      <c r="A1162" s="19"/>
      <c r="B1162" s="36" t="s">
        <v>2</v>
      </c>
      <c r="C1162" s="8">
        <f>C1167+C1171</f>
        <v>0</v>
      </c>
      <c r="D1162" s="8">
        <f>D1167+D1171</f>
        <v>0</v>
      </c>
      <c r="E1162" s="8">
        <f>E1167+E1171</f>
        <v>0</v>
      </c>
      <c r="F1162" s="8">
        <f>F1167+F1171</f>
        <v>0</v>
      </c>
      <c r="G1162" s="8">
        <f>G1167+G1171</f>
        <v>0</v>
      </c>
      <c r="H1162" s="9" t="s">
        <v>0</v>
      </c>
      <c r="I1162" s="62"/>
    </row>
    <row r="1163" spans="1:9" s="15" customFormat="1" ht="17.25" customHeight="1">
      <c r="A1163" s="19"/>
      <c r="B1163" s="36" t="s">
        <v>1</v>
      </c>
      <c r="C1163" s="8">
        <f>C1168+C1172</f>
        <v>0</v>
      </c>
      <c r="D1163" s="8">
        <f>D1168+D1173</f>
        <v>0</v>
      </c>
      <c r="E1163" s="8">
        <f>E1168+E1173</f>
        <v>0</v>
      </c>
      <c r="F1163" s="8">
        <f>F1168+F1173</f>
        <v>0</v>
      </c>
      <c r="G1163" s="8">
        <f>G1168+G1173</f>
        <v>0</v>
      </c>
      <c r="H1163" s="9" t="s">
        <v>0</v>
      </c>
      <c r="I1163" s="62"/>
    </row>
    <row r="1164" spans="1:9" s="15" customFormat="1" ht="17.25" customHeight="1">
      <c r="A1164" s="19"/>
      <c r="B1164" s="39" t="s">
        <v>5</v>
      </c>
      <c r="C1164" s="64"/>
      <c r="D1164" s="64"/>
      <c r="E1164" s="64"/>
      <c r="F1164" s="64"/>
      <c r="G1164" s="64"/>
      <c r="H1164" s="63"/>
      <c r="I1164" s="62"/>
    </row>
    <row r="1165" spans="1:9" s="15" customFormat="1" ht="17.25" customHeight="1">
      <c r="A1165" s="19"/>
      <c r="B1165" s="39" t="s">
        <v>4</v>
      </c>
      <c r="C1165" s="63">
        <f>C1166+C1167+C1168</f>
        <v>15858156</v>
      </c>
      <c r="D1165" s="63">
        <f>D1166+D1167+D1168</f>
        <v>12686525</v>
      </c>
      <c r="E1165" s="63">
        <f>E1166+E1167+E1168</f>
        <v>0</v>
      </c>
      <c r="F1165" s="63">
        <f>F1166+F1167+F1168</f>
        <v>0</v>
      </c>
      <c r="G1165" s="63">
        <f>G1166+G1167+G1168</f>
        <v>0</v>
      </c>
      <c r="H1165" s="63" t="s">
        <v>0</v>
      </c>
      <c r="I1165" s="62"/>
    </row>
    <row r="1166" spans="1:9" s="15" customFormat="1" ht="17.25" customHeight="1">
      <c r="A1166" s="19"/>
      <c r="B1166" s="36" t="s">
        <v>3</v>
      </c>
      <c r="C1166" s="8">
        <v>15858156</v>
      </c>
      <c r="D1166" s="8">
        <v>12686525</v>
      </c>
      <c r="E1166" s="8">
        <v>0</v>
      </c>
      <c r="F1166" s="8">
        <v>0</v>
      </c>
      <c r="G1166" s="8">
        <v>0</v>
      </c>
      <c r="H1166" s="9" t="s">
        <v>0</v>
      </c>
      <c r="I1166" s="62"/>
    </row>
    <row r="1167" spans="1:9" s="15" customFormat="1" ht="17.25" customHeight="1">
      <c r="A1167" s="19"/>
      <c r="B1167" s="36" t="s">
        <v>2</v>
      </c>
      <c r="C1167" s="8">
        <v>0</v>
      </c>
      <c r="D1167" s="8">
        <v>0</v>
      </c>
      <c r="E1167" s="8">
        <v>0</v>
      </c>
      <c r="F1167" s="8">
        <v>0</v>
      </c>
      <c r="G1167" s="8">
        <v>0</v>
      </c>
      <c r="H1167" s="8" t="s">
        <v>0</v>
      </c>
      <c r="I1167" s="62"/>
    </row>
    <row r="1168" spans="1:9" s="15" customFormat="1" ht="20.45" customHeight="1">
      <c r="A1168" s="19"/>
      <c r="B1168" s="36" t="s">
        <v>1</v>
      </c>
      <c r="C1168" s="9">
        <v>0</v>
      </c>
      <c r="D1168" s="9">
        <v>0</v>
      </c>
      <c r="E1168" s="9">
        <v>0</v>
      </c>
      <c r="F1168" s="9">
        <v>0</v>
      </c>
      <c r="G1168" s="9">
        <v>0</v>
      </c>
      <c r="H1168" s="9" t="s">
        <v>0</v>
      </c>
      <c r="I1168" s="61"/>
    </row>
    <row r="1169" spans="1:9" s="15" customFormat="1" ht="17.25" hidden="1" customHeight="1">
      <c r="A1169" s="19"/>
      <c r="B1169" s="60" t="s">
        <v>18</v>
      </c>
      <c r="C1169" s="46">
        <f>C1171+C1170</f>
        <v>0</v>
      </c>
      <c r="D1169" s="46">
        <f>D1171+D1170</f>
        <v>0</v>
      </c>
      <c r="E1169" s="46">
        <f>E1171+E1170</f>
        <v>0</v>
      </c>
      <c r="F1169" s="46">
        <f>F1170+F1171+F1173</f>
        <v>0</v>
      </c>
      <c r="G1169" s="46">
        <f>G1170+G1171+G1173</f>
        <v>0</v>
      </c>
      <c r="H1169" s="46">
        <v>0</v>
      </c>
      <c r="I1169" s="16"/>
    </row>
    <row r="1170" spans="1:9" s="15" customFormat="1" ht="17.25" hidden="1" customHeight="1">
      <c r="A1170" s="19"/>
      <c r="B1170" s="36" t="s">
        <v>3</v>
      </c>
      <c r="C1170" s="18">
        <v>0</v>
      </c>
      <c r="D1170" s="18">
        <v>0</v>
      </c>
      <c r="E1170" s="18">
        <v>0</v>
      </c>
      <c r="F1170" s="18">
        <v>0</v>
      </c>
      <c r="G1170" s="18">
        <v>0</v>
      </c>
      <c r="H1170" s="17">
        <v>0</v>
      </c>
      <c r="I1170" s="16"/>
    </row>
    <row r="1171" spans="1:9" s="15" customFormat="1" ht="17.25" hidden="1" customHeight="1">
      <c r="A1171" s="19"/>
      <c r="B1171" s="36" t="s">
        <v>2</v>
      </c>
      <c r="C1171" s="18"/>
      <c r="D1171" s="18"/>
      <c r="E1171" s="18"/>
      <c r="F1171" s="18"/>
      <c r="G1171" s="18"/>
      <c r="H1171" s="17"/>
      <c r="I1171" s="16"/>
    </row>
    <row r="1172" spans="1:9" s="15" customFormat="1" ht="17.25" hidden="1" customHeight="1">
      <c r="A1172" s="19"/>
      <c r="B1172" s="59" t="s">
        <v>1</v>
      </c>
      <c r="C1172" s="18"/>
      <c r="D1172" s="18"/>
      <c r="E1172" s="18"/>
      <c r="F1172" s="18"/>
      <c r="G1172" s="18"/>
      <c r="H1172" s="17"/>
      <c r="I1172" s="16"/>
    </row>
    <row r="1173" spans="1:9" s="15" customFormat="1" ht="53.25" hidden="1" customHeight="1">
      <c r="A1173" s="58" t="s">
        <v>10</v>
      </c>
      <c r="B1173" s="57" t="s">
        <v>17</v>
      </c>
      <c r="C1173" s="56">
        <f>C1175</f>
        <v>0</v>
      </c>
      <c r="D1173" s="56">
        <f>D1175</f>
        <v>0</v>
      </c>
      <c r="E1173" s="55">
        <f>E1175</f>
        <v>0</v>
      </c>
      <c r="F1173" s="55">
        <f>F1175</f>
        <v>0</v>
      </c>
      <c r="G1173" s="55">
        <f>G1175</f>
        <v>0</v>
      </c>
      <c r="H1173" s="54">
        <v>0</v>
      </c>
      <c r="I1173" s="53"/>
    </row>
    <row r="1174" spans="1:9" s="15" customFormat="1" ht="51.75" hidden="1" customHeight="1">
      <c r="A1174" s="19"/>
      <c r="B1174" s="52" t="s">
        <v>16</v>
      </c>
      <c r="C1174" s="51"/>
      <c r="D1174" s="49"/>
      <c r="E1174" s="50"/>
      <c r="F1174" s="50"/>
      <c r="G1174" s="50"/>
      <c r="H1174" s="46"/>
      <c r="I1174" s="41" t="s">
        <v>15</v>
      </c>
    </row>
    <row r="1175" spans="1:9" s="15" customFormat="1" ht="17.25" hidden="1" customHeight="1">
      <c r="A1175" s="19"/>
      <c r="B1175" s="40" t="s">
        <v>6</v>
      </c>
      <c r="C1175" s="47">
        <f>C1176+C1177+C1178</f>
        <v>0</v>
      </c>
      <c r="D1175" s="47">
        <f>D1176+D1177+D1178</f>
        <v>0</v>
      </c>
      <c r="E1175" s="46">
        <f>E1176+E1177+E1178</f>
        <v>0</v>
      </c>
      <c r="F1175" s="46">
        <f>F1176+F1177+F1178</f>
        <v>0</v>
      </c>
      <c r="G1175" s="46">
        <f>G1176+G1177+G1178</f>
        <v>0</v>
      </c>
      <c r="H1175" s="46">
        <v>0</v>
      </c>
      <c r="I1175" s="37"/>
    </row>
    <row r="1176" spans="1:9" s="15" customFormat="1" ht="17.25" hidden="1" customHeight="1">
      <c r="A1176" s="19"/>
      <c r="B1176" s="36" t="s">
        <v>3</v>
      </c>
      <c r="C1176" s="45">
        <f>C1181</f>
        <v>0</v>
      </c>
      <c r="D1176" s="45">
        <f>D1181</f>
        <v>0</v>
      </c>
      <c r="E1176" s="45">
        <f>E1181</f>
        <v>0</v>
      </c>
      <c r="F1176" s="45">
        <f>F1181</f>
        <v>0</v>
      </c>
      <c r="G1176" s="45">
        <f>G1181</f>
        <v>0</v>
      </c>
      <c r="H1176" s="17">
        <v>0</v>
      </c>
      <c r="I1176" s="37"/>
    </row>
    <row r="1177" spans="1:9" s="15" customFormat="1" ht="17.25" hidden="1" customHeight="1">
      <c r="A1177" s="19"/>
      <c r="B1177" s="36" t="s">
        <v>2</v>
      </c>
      <c r="C1177" s="45">
        <f>C1182</f>
        <v>0</v>
      </c>
      <c r="D1177" s="45">
        <f>D1182</f>
        <v>0</v>
      </c>
      <c r="E1177" s="45">
        <f>E1182</f>
        <v>0</v>
      </c>
      <c r="F1177" s="45">
        <f>F1182</f>
        <v>0</v>
      </c>
      <c r="G1177" s="45">
        <f>G1182</f>
        <v>0</v>
      </c>
      <c r="H1177" s="17">
        <v>0</v>
      </c>
      <c r="I1177" s="37"/>
    </row>
    <row r="1178" spans="1:9" s="15" customFormat="1" ht="17.25" hidden="1" customHeight="1">
      <c r="A1178" s="19"/>
      <c r="B1178" s="36" t="s">
        <v>1</v>
      </c>
      <c r="C1178" s="45">
        <f>C1183</f>
        <v>0</v>
      </c>
      <c r="D1178" s="45">
        <f>D1183</f>
        <v>0</v>
      </c>
      <c r="E1178" s="45">
        <f>E1183</f>
        <v>0</v>
      </c>
      <c r="F1178" s="45">
        <f>F1183</f>
        <v>0</v>
      </c>
      <c r="G1178" s="45">
        <f>G1183</f>
        <v>0</v>
      </c>
      <c r="H1178" s="17">
        <v>0</v>
      </c>
      <c r="I1178" s="37"/>
    </row>
    <row r="1179" spans="1:9" s="15" customFormat="1" ht="17.25" hidden="1" customHeight="1">
      <c r="A1179" s="19"/>
      <c r="B1179" s="39" t="s">
        <v>5</v>
      </c>
      <c r="C1179" s="49"/>
      <c r="D1179" s="49"/>
      <c r="E1179" s="48"/>
      <c r="F1179" s="48"/>
      <c r="G1179" s="48"/>
      <c r="H1179" s="46"/>
      <c r="I1179" s="37"/>
    </row>
    <row r="1180" spans="1:9" s="15" customFormat="1" ht="17.25" hidden="1" customHeight="1">
      <c r="A1180" s="19"/>
      <c r="B1180" s="39" t="s">
        <v>4</v>
      </c>
      <c r="C1180" s="47">
        <f>C1181+C1182+C1183</f>
        <v>0</v>
      </c>
      <c r="D1180" s="47">
        <f>D1181+D1182+D1183</f>
        <v>0</v>
      </c>
      <c r="E1180" s="46">
        <f>E1181+E1182+E1183</f>
        <v>0</v>
      </c>
      <c r="F1180" s="46">
        <f>F1181+F1182+F1183</f>
        <v>0</v>
      </c>
      <c r="G1180" s="46">
        <f>G1181+G1182+G1183</f>
        <v>0</v>
      </c>
      <c r="H1180" s="46">
        <v>0</v>
      </c>
      <c r="I1180" s="37"/>
    </row>
    <row r="1181" spans="1:9" s="15" customFormat="1" ht="17.25" hidden="1" customHeight="1">
      <c r="A1181" s="19"/>
      <c r="B1181" s="36" t="s">
        <v>3</v>
      </c>
      <c r="C1181" s="45">
        <v>0</v>
      </c>
      <c r="D1181" s="45"/>
      <c r="E1181" s="18"/>
      <c r="F1181" s="18"/>
      <c r="G1181" s="18"/>
      <c r="H1181" s="17">
        <v>0</v>
      </c>
      <c r="I1181" s="37"/>
    </row>
    <row r="1182" spans="1:9" s="15" customFormat="1" ht="17.25" hidden="1" customHeight="1">
      <c r="A1182" s="19"/>
      <c r="B1182" s="36" t="s">
        <v>2</v>
      </c>
      <c r="C1182" s="45"/>
      <c r="D1182" s="45"/>
      <c r="E1182" s="18"/>
      <c r="F1182" s="18"/>
      <c r="G1182" s="18"/>
      <c r="H1182" s="17"/>
      <c r="I1182" s="37"/>
    </row>
    <row r="1183" spans="1:9" s="15" customFormat="1" ht="17.25" hidden="1" customHeight="1">
      <c r="A1183" s="19"/>
      <c r="B1183" s="36" t="s">
        <v>1</v>
      </c>
      <c r="C1183" s="44"/>
      <c r="D1183" s="44"/>
      <c r="E1183" s="17"/>
      <c r="F1183" s="17"/>
      <c r="G1183" s="17"/>
      <c r="H1183" s="17"/>
      <c r="I1183" s="35"/>
    </row>
    <row r="1184" spans="1:9" s="15" customFormat="1" ht="69" customHeight="1">
      <c r="A1184" s="34" t="s">
        <v>14</v>
      </c>
      <c r="B1184" s="43" t="s">
        <v>13</v>
      </c>
      <c r="C1184" s="32">
        <f>C1186</f>
        <v>128700.4</v>
      </c>
      <c r="D1184" s="32">
        <f>D1186</f>
        <v>0</v>
      </c>
      <c r="E1184" s="32">
        <f>E1186</f>
        <v>0</v>
      </c>
      <c r="F1184" s="32">
        <f>F1186</f>
        <v>0</v>
      </c>
      <c r="G1184" s="32">
        <f>G1186</f>
        <v>0</v>
      </c>
      <c r="H1184" s="31" t="s">
        <v>0</v>
      </c>
      <c r="I1184" s="30"/>
    </row>
    <row r="1185" spans="1:9" s="15" customFormat="1" ht="50.25" customHeight="1">
      <c r="A1185" s="19"/>
      <c r="B1185" s="42" t="s">
        <v>12</v>
      </c>
      <c r="C1185" s="23"/>
      <c r="D1185" s="23"/>
      <c r="E1185" s="23"/>
      <c r="F1185" s="23"/>
      <c r="G1185" s="23"/>
      <c r="H1185" s="22"/>
      <c r="I1185" s="41" t="s">
        <v>11</v>
      </c>
    </row>
    <row r="1186" spans="1:9" s="15" customFormat="1" ht="17.25" customHeight="1">
      <c r="A1186" s="19"/>
      <c r="B1186" s="40" t="s">
        <v>6</v>
      </c>
      <c r="C1186" s="38">
        <f>SUM(C1187:C1189)</f>
        <v>128700.4</v>
      </c>
      <c r="D1186" s="38">
        <f>SUM(D1187:D1189)</f>
        <v>0</v>
      </c>
      <c r="E1186" s="38">
        <f>SUM(E1187:E1189)</f>
        <v>0</v>
      </c>
      <c r="F1186" s="38">
        <f>SUM(F1187:F1189)</f>
        <v>0</v>
      </c>
      <c r="G1186" s="38">
        <f>SUM(G1187:G1189)</f>
        <v>0</v>
      </c>
      <c r="H1186" s="38" t="s">
        <v>0</v>
      </c>
      <c r="I1186" s="37"/>
    </row>
    <row r="1187" spans="1:9" s="15" customFormat="1" ht="17.25" customHeight="1">
      <c r="A1187" s="19"/>
      <c r="B1187" s="36" t="s">
        <v>3</v>
      </c>
      <c r="C1187" s="23">
        <f>C1192</f>
        <v>128700.4</v>
      </c>
      <c r="D1187" s="23">
        <f>D1192</f>
        <v>0</v>
      </c>
      <c r="E1187" s="23">
        <f>E1192</f>
        <v>0</v>
      </c>
      <c r="F1187" s="23">
        <f>F1192</f>
        <v>0</v>
      </c>
      <c r="G1187" s="23">
        <f>G1192</f>
        <v>0</v>
      </c>
      <c r="H1187" s="22" t="s">
        <v>0</v>
      </c>
      <c r="I1187" s="37"/>
    </row>
    <row r="1188" spans="1:9" s="15" customFormat="1" ht="17.25" customHeight="1">
      <c r="A1188" s="19"/>
      <c r="B1188" s="36" t="s">
        <v>2</v>
      </c>
      <c r="C1188" s="23">
        <f>C1193</f>
        <v>0</v>
      </c>
      <c r="D1188" s="23">
        <f>D1193</f>
        <v>0</v>
      </c>
      <c r="E1188" s="23">
        <f>E1193</f>
        <v>0</v>
      </c>
      <c r="F1188" s="23">
        <f>F1193</f>
        <v>0</v>
      </c>
      <c r="G1188" s="23">
        <f>G1193</f>
        <v>0</v>
      </c>
      <c r="H1188" s="22" t="s">
        <v>0</v>
      </c>
      <c r="I1188" s="37"/>
    </row>
    <row r="1189" spans="1:9" s="15" customFormat="1" ht="17.25" customHeight="1">
      <c r="A1189" s="19"/>
      <c r="B1189" s="36" t="s">
        <v>1</v>
      </c>
      <c r="C1189" s="23">
        <f>C1194</f>
        <v>0</v>
      </c>
      <c r="D1189" s="23">
        <f>D1194</f>
        <v>0</v>
      </c>
      <c r="E1189" s="23">
        <f>E1194</f>
        <v>0</v>
      </c>
      <c r="F1189" s="23">
        <f>F1194</f>
        <v>0</v>
      </c>
      <c r="G1189" s="23">
        <f>G1194</f>
        <v>0</v>
      </c>
      <c r="H1189" s="22" t="s">
        <v>0</v>
      </c>
      <c r="I1189" s="37"/>
    </row>
    <row r="1190" spans="1:9" s="15" customFormat="1" ht="17.25" customHeight="1">
      <c r="A1190" s="19"/>
      <c r="B1190" s="39" t="s">
        <v>5</v>
      </c>
      <c r="C1190" s="23"/>
      <c r="D1190" s="23"/>
      <c r="E1190" s="23"/>
      <c r="F1190" s="23"/>
      <c r="G1190" s="23"/>
      <c r="H1190" s="22"/>
      <c r="I1190" s="37"/>
    </row>
    <row r="1191" spans="1:9" s="15" customFormat="1" ht="17.25" customHeight="1">
      <c r="A1191" s="19"/>
      <c r="B1191" s="39" t="s">
        <v>4</v>
      </c>
      <c r="C1191" s="38">
        <f>SUM(C1192:C1194)</f>
        <v>128700.4</v>
      </c>
      <c r="D1191" s="38">
        <f>SUM(D1192:D1194)</f>
        <v>0</v>
      </c>
      <c r="E1191" s="38">
        <f>SUM(E1192:E1194)</f>
        <v>0</v>
      </c>
      <c r="F1191" s="38">
        <f>SUM(F1192:F1194)</f>
        <v>0</v>
      </c>
      <c r="G1191" s="38">
        <f>SUM(G1192:G1194)</f>
        <v>0</v>
      </c>
      <c r="H1191" s="38" t="s">
        <v>0</v>
      </c>
      <c r="I1191" s="37"/>
    </row>
    <row r="1192" spans="1:9" s="15" customFormat="1" ht="17.25" customHeight="1">
      <c r="A1192" s="19"/>
      <c r="B1192" s="36" t="s">
        <v>3</v>
      </c>
      <c r="C1192" s="23">
        <v>128700.4</v>
      </c>
      <c r="D1192" s="23">
        <v>0</v>
      </c>
      <c r="E1192" s="23">
        <v>0</v>
      </c>
      <c r="F1192" s="23">
        <v>0</v>
      </c>
      <c r="G1192" s="23">
        <v>0</v>
      </c>
      <c r="H1192" s="22" t="s">
        <v>0</v>
      </c>
      <c r="I1192" s="37"/>
    </row>
    <row r="1193" spans="1:9" s="15" customFormat="1" ht="17.25" customHeight="1">
      <c r="A1193" s="19"/>
      <c r="B1193" s="36" t="s">
        <v>2</v>
      </c>
      <c r="C1193" s="23">
        <v>0</v>
      </c>
      <c r="D1193" s="23">
        <v>0</v>
      </c>
      <c r="E1193" s="23">
        <v>0</v>
      </c>
      <c r="F1193" s="23">
        <v>0</v>
      </c>
      <c r="G1193" s="23">
        <v>0</v>
      </c>
      <c r="H1193" s="22" t="s">
        <v>0</v>
      </c>
      <c r="I1193" s="37"/>
    </row>
    <row r="1194" spans="1:9" s="15" customFormat="1" ht="17.25" customHeight="1">
      <c r="A1194" s="19"/>
      <c r="B1194" s="36" t="s">
        <v>1</v>
      </c>
      <c r="C1194" s="23">
        <v>0</v>
      </c>
      <c r="D1194" s="23">
        <v>0</v>
      </c>
      <c r="E1194" s="23">
        <v>0</v>
      </c>
      <c r="F1194" s="23">
        <v>0</v>
      </c>
      <c r="G1194" s="23">
        <v>0</v>
      </c>
      <c r="H1194" s="22" t="s">
        <v>0</v>
      </c>
      <c r="I1194" s="35"/>
    </row>
    <row r="1195" spans="1:9" s="15" customFormat="1" ht="75.75" customHeight="1">
      <c r="A1195" s="34" t="s">
        <v>10</v>
      </c>
      <c r="B1195" s="33" t="s">
        <v>9</v>
      </c>
      <c r="C1195" s="32">
        <f>C1197</f>
        <v>151900</v>
      </c>
      <c r="D1195" s="32">
        <f>D1197</f>
        <v>0</v>
      </c>
      <c r="E1195" s="32">
        <f>E1197</f>
        <v>0</v>
      </c>
      <c r="F1195" s="32">
        <f>F1197</f>
        <v>0</v>
      </c>
      <c r="G1195" s="32">
        <f>G1197</f>
        <v>0</v>
      </c>
      <c r="H1195" s="31" t="s">
        <v>0</v>
      </c>
      <c r="I1195" s="30"/>
    </row>
    <row r="1196" spans="1:9" s="15" customFormat="1" ht="66" customHeight="1">
      <c r="A1196" s="25"/>
      <c r="B1196" s="29" t="s">
        <v>8</v>
      </c>
      <c r="C1196" s="23"/>
      <c r="D1196" s="23"/>
      <c r="E1196" s="23"/>
      <c r="F1196" s="23"/>
      <c r="G1196" s="23"/>
      <c r="H1196" s="22"/>
      <c r="I1196" s="28" t="s">
        <v>7</v>
      </c>
    </row>
    <row r="1197" spans="1:9" s="15" customFormat="1" ht="17.25" customHeight="1">
      <c r="A1197" s="25"/>
      <c r="B1197" s="25" t="s">
        <v>6</v>
      </c>
      <c r="C1197" s="23">
        <f>SUM(C1198:C1200)</f>
        <v>151900</v>
      </c>
      <c r="D1197" s="23">
        <f>SUM(D1198:D1200)</f>
        <v>0</v>
      </c>
      <c r="E1197" s="23">
        <f>SUM(E1198:E1200)</f>
        <v>0</v>
      </c>
      <c r="F1197" s="23">
        <f>SUM(F1198:F1200)</f>
        <v>0</v>
      </c>
      <c r="G1197" s="23">
        <f>SUM(G1198:G1200)</f>
        <v>0</v>
      </c>
      <c r="H1197" s="22" t="s">
        <v>0</v>
      </c>
      <c r="I1197" s="26"/>
    </row>
    <row r="1198" spans="1:9" s="15" customFormat="1" ht="17.25" customHeight="1">
      <c r="A1198" s="25"/>
      <c r="B1198" s="24" t="s">
        <v>3</v>
      </c>
      <c r="C1198" s="23">
        <f>C1203</f>
        <v>151900</v>
      </c>
      <c r="D1198" s="23">
        <f>D1203</f>
        <v>0</v>
      </c>
      <c r="E1198" s="23">
        <f>E1203</f>
        <v>0</v>
      </c>
      <c r="F1198" s="23">
        <f>F1203</f>
        <v>0</v>
      </c>
      <c r="G1198" s="23">
        <f>G1203</f>
        <v>0</v>
      </c>
      <c r="H1198" s="22" t="s">
        <v>0</v>
      </c>
      <c r="I1198" s="26"/>
    </row>
    <row r="1199" spans="1:9" s="15" customFormat="1" ht="17.25" customHeight="1">
      <c r="A1199" s="25"/>
      <c r="B1199" s="24" t="s">
        <v>2</v>
      </c>
      <c r="C1199" s="23">
        <f>C1204</f>
        <v>0</v>
      </c>
      <c r="D1199" s="23">
        <f>D1204</f>
        <v>0</v>
      </c>
      <c r="E1199" s="23">
        <f>E1204</f>
        <v>0</v>
      </c>
      <c r="F1199" s="23">
        <f>F1204</f>
        <v>0</v>
      </c>
      <c r="G1199" s="23">
        <f>G1204</f>
        <v>0</v>
      </c>
      <c r="H1199" s="22" t="s">
        <v>0</v>
      </c>
      <c r="I1199" s="26"/>
    </row>
    <row r="1200" spans="1:9" s="15" customFormat="1" ht="17.25" customHeight="1">
      <c r="A1200" s="25"/>
      <c r="B1200" s="24" t="s">
        <v>1</v>
      </c>
      <c r="C1200" s="23">
        <f>C1205</f>
        <v>0</v>
      </c>
      <c r="D1200" s="23">
        <f>D1205</f>
        <v>0</v>
      </c>
      <c r="E1200" s="23">
        <f>E1205</f>
        <v>0</v>
      </c>
      <c r="F1200" s="23">
        <f>F1205</f>
        <v>0</v>
      </c>
      <c r="G1200" s="23">
        <f>G1205</f>
        <v>0</v>
      </c>
      <c r="H1200" s="22" t="s">
        <v>0</v>
      </c>
      <c r="I1200" s="26"/>
    </row>
    <row r="1201" spans="1:9" s="15" customFormat="1" ht="17.25" customHeight="1">
      <c r="A1201" s="25"/>
      <c r="B1201" s="27" t="s">
        <v>5</v>
      </c>
      <c r="C1201" s="23"/>
      <c r="D1201" s="23"/>
      <c r="E1201" s="23"/>
      <c r="F1201" s="23"/>
      <c r="G1201" s="23"/>
      <c r="H1201" s="22"/>
      <c r="I1201" s="26"/>
    </row>
    <row r="1202" spans="1:9" s="15" customFormat="1" ht="17.25" customHeight="1">
      <c r="A1202" s="25"/>
      <c r="B1202" s="27" t="s">
        <v>4</v>
      </c>
      <c r="C1202" s="23">
        <f>SUM(C1203:C1205)</f>
        <v>151900</v>
      </c>
      <c r="D1202" s="23">
        <f>SUM(D1203:D1205)</f>
        <v>0</v>
      </c>
      <c r="E1202" s="23">
        <f>SUM(E1203:E1205)</f>
        <v>0</v>
      </c>
      <c r="F1202" s="23">
        <f>SUM(F1203:F1205)</f>
        <v>0</v>
      </c>
      <c r="G1202" s="23">
        <f>SUM(G1203:G1205)</f>
        <v>0</v>
      </c>
      <c r="H1202" s="22" t="s">
        <v>0</v>
      </c>
      <c r="I1202" s="26"/>
    </row>
    <row r="1203" spans="1:9" s="15" customFormat="1" ht="17.25" customHeight="1">
      <c r="A1203" s="25"/>
      <c r="B1203" s="24" t="s">
        <v>3</v>
      </c>
      <c r="C1203" s="23">
        <v>151900</v>
      </c>
      <c r="D1203" s="23">
        <v>0</v>
      </c>
      <c r="E1203" s="23">
        <v>0</v>
      </c>
      <c r="F1203" s="23">
        <v>0</v>
      </c>
      <c r="G1203" s="23">
        <v>0</v>
      </c>
      <c r="H1203" s="22" t="s">
        <v>0</v>
      </c>
      <c r="I1203" s="26"/>
    </row>
    <row r="1204" spans="1:9" s="15" customFormat="1" ht="17.25" customHeight="1">
      <c r="A1204" s="25"/>
      <c r="B1204" s="24" t="s">
        <v>2</v>
      </c>
      <c r="C1204" s="23">
        <v>0</v>
      </c>
      <c r="D1204" s="23">
        <v>0</v>
      </c>
      <c r="E1204" s="23">
        <v>0</v>
      </c>
      <c r="F1204" s="23">
        <v>0</v>
      </c>
      <c r="G1204" s="23">
        <v>0</v>
      </c>
      <c r="H1204" s="22" t="s">
        <v>0</v>
      </c>
      <c r="I1204" s="26"/>
    </row>
    <row r="1205" spans="1:9" s="15" customFormat="1" ht="15.75">
      <c r="A1205" s="25"/>
      <c r="B1205" s="24" t="s">
        <v>1</v>
      </c>
      <c r="C1205" s="23">
        <v>0</v>
      </c>
      <c r="D1205" s="23">
        <v>0</v>
      </c>
      <c r="E1205" s="23">
        <v>0</v>
      </c>
      <c r="F1205" s="23">
        <v>0</v>
      </c>
      <c r="G1205" s="23">
        <v>0</v>
      </c>
      <c r="H1205" s="22" t="s">
        <v>0</v>
      </c>
      <c r="I1205" s="21"/>
    </row>
    <row r="1206" spans="1:9" s="15" customFormat="1" ht="15.75">
      <c r="A1206" s="19"/>
      <c r="B1206" s="20"/>
      <c r="C1206" s="18"/>
      <c r="D1206" s="18"/>
      <c r="E1206" s="18"/>
      <c r="F1206" s="18"/>
      <c r="G1206" s="18"/>
      <c r="H1206" s="17"/>
      <c r="I1206" s="16"/>
    </row>
    <row r="1207" spans="1:9" s="15" customFormat="1" ht="17.25" customHeight="1">
      <c r="A1207" s="19"/>
      <c r="B1207" s="469"/>
      <c r="C1207" s="18"/>
      <c r="D1207" s="18"/>
      <c r="E1207" s="18"/>
      <c r="F1207" s="18"/>
      <c r="G1207" s="18"/>
      <c r="H1207" s="17"/>
      <c r="I1207" s="16"/>
    </row>
    <row r="1209" spans="1:9" ht="81">
      <c r="B1209" s="601" t="s">
        <v>341</v>
      </c>
      <c r="C1209" s="6"/>
      <c r="D1209" s="6"/>
      <c r="E1209" s="6"/>
      <c r="F1209" s="602" t="s">
        <v>342</v>
      </c>
      <c r="G1209" s="6"/>
      <c r="I1209" s="5"/>
    </row>
  </sheetData>
  <autoFilter ref="B1:B1207"/>
  <mergeCells count="80">
    <mergeCell ref="I1185:I1194"/>
    <mergeCell ref="I1196:I1205"/>
    <mergeCell ref="G1:H1"/>
    <mergeCell ref="A2:I2"/>
    <mergeCell ref="A3:I3"/>
    <mergeCell ref="A4:A5"/>
    <mergeCell ref="B4:B5"/>
    <mergeCell ref="C4:C5"/>
    <mergeCell ref="D4:D5"/>
    <mergeCell ref="E4:G4"/>
    <mergeCell ref="H4:H5"/>
    <mergeCell ref="I4:I5"/>
    <mergeCell ref="I33:I45"/>
    <mergeCell ref="I49:I61"/>
    <mergeCell ref="I63:I75"/>
    <mergeCell ref="I79:I87"/>
    <mergeCell ref="I108:I116"/>
    <mergeCell ref="I124:I126"/>
    <mergeCell ref="I162:I175"/>
    <mergeCell ref="I179:I190"/>
    <mergeCell ref="I197:I216"/>
    <mergeCell ref="I93:I106"/>
    <mergeCell ref="I223:I235"/>
    <mergeCell ref="I244:I256"/>
    <mergeCell ref="I258:I271"/>
    <mergeCell ref="I279:I291"/>
    <mergeCell ref="I293:I305"/>
    <mergeCell ref="I308:I320"/>
    <mergeCell ref="I323:I335"/>
    <mergeCell ref="I337:I349"/>
    <mergeCell ref="I365:I375"/>
    <mergeCell ref="I422:I432"/>
    <mergeCell ref="I436:I446"/>
    <mergeCell ref="I450:I461"/>
    <mergeCell ref="I467:I479"/>
    <mergeCell ref="I498:I506"/>
    <mergeCell ref="I512:I524"/>
    <mergeCell ref="I535:I543"/>
    <mergeCell ref="I549:I557"/>
    <mergeCell ref="I482:I494"/>
    <mergeCell ref="I563:I574"/>
    <mergeCell ref="I577:I589"/>
    <mergeCell ref="I593:I604"/>
    <mergeCell ref="I607:I615"/>
    <mergeCell ref="I627:I633"/>
    <mergeCell ref="I646:I657"/>
    <mergeCell ref="I660:I671"/>
    <mergeCell ref="I678:I689"/>
    <mergeCell ref="I692:I703"/>
    <mergeCell ref="I706:I717"/>
    <mergeCell ref="I720:I731"/>
    <mergeCell ref="I734:I745"/>
    <mergeCell ref="I748:I759"/>
    <mergeCell ref="I780:I791"/>
    <mergeCell ref="I794:I805"/>
    <mergeCell ref="I839:I850"/>
    <mergeCell ref="I852:I863"/>
    <mergeCell ref="I765:I777"/>
    <mergeCell ref="I865:I876"/>
    <mergeCell ref="I891:I902"/>
    <mergeCell ref="I905:I916"/>
    <mergeCell ref="I923:I934"/>
    <mergeCell ref="I937:I948"/>
    <mergeCell ref="I877:I889"/>
    <mergeCell ref="I955:I966"/>
    <mergeCell ref="I969:I980"/>
    <mergeCell ref="I983:I994"/>
    <mergeCell ref="I996:I1007"/>
    <mergeCell ref="I1011:I1022"/>
    <mergeCell ref="I1029:I1040"/>
    <mergeCell ref="I1042:I1053"/>
    <mergeCell ref="I1055:I1067"/>
    <mergeCell ref="I1159:I1168"/>
    <mergeCell ref="I1174:I1183"/>
    <mergeCell ref="I1086:I1097"/>
    <mergeCell ref="I1100:I1112"/>
    <mergeCell ref="A1113:I1113"/>
    <mergeCell ref="I1117:I1129"/>
    <mergeCell ref="I1132:I1144"/>
    <mergeCell ref="I1145:I1157"/>
  </mergeCells>
  <dataValidations count="1">
    <dataValidation type="decimal" operator="greaterThanOrEqual" allowBlank="1" showInputMessage="1" showErrorMessage="1" sqref="C65937:D65937 IY65937:IZ65937 SU65937:SV65937 ACQ65937:ACR65937 AMM65937:AMN65937 AWI65937:AWJ65937 BGE65937:BGF65937 BQA65937:BQB65937 BZW65937:BZX65937 CJS65937:CJT65937 CTO65937:CTP65937 DDK65937:DDL65937 DNG65937:DNH65937 DXC65937:DXD65937 EGY65937:EGZ65937 EQU65937:EQV65937 FAQ65937:FAR65937 FKM65937:FKN65937 FUI65937:FUJ65937 GEE65937:GEF65937 GOA65937:GOB65937 GXW65937:GXX65937 HHS65937:HHT65937 HRO65937:HRP65937 IBK65937:IBL65937 ILG65937:ILH65937 IVC65937:IVD65937 JEY65937:JEZ65937 JOU65937:JOV65937 JYQ65937:JYR65937 KIM65937:KIN65937 KSI65937:KSJ65937 LCE65937:LCF65937 LMA65937:LMB65937 LVW65937:LVX65937 MFS65937:MFT65937 MPO65937:MPP65937 MZK65937:MZL65937 NJG65937:NJH65937 NTC65937:NTD65937 OCY65937:OCZ65937 OMU65937:OMV65937 OWQ65937:OWR65937 PGM65937:PGN65937 PQI65937:PQJ65937 QAE65937:QAF65937 QKA65937:QKB65937 QTW65937:QTX65937 RDS65937:RDT65937 RNO65937:RNP65937 RXK65937:RXL65937 SHG65937:SHH65937 SRC65937:SRD65937 TAY65937:TAZ65937 TKU65937:TKV65937 TUQ65937:TUR65937 UEM65937:UEN65937 UOI65937:UOJ65937 UYE65937:UYF65937 VIA65937:VIB65937 VRW65937:VRX65937 WBS65937:WBT65937 WLO65937:WLP65937 WVK65937:WVL65937 C131473:D131473 IY131473:IZ131473 SU131473:SV131473 ACQ131473:ACR131473 AMM131473:AMN131473 AWI131473:AWJ131473 BGE131473:BGF131473 BQA131473:BQB131473 BZW131473:BZX131473 CJS131473:CJT131473 CTO131473:CTP131473 DDK131473:DDL131473 DNG131473:DNH131473 DXC131473:DXD131473 EGY131473:EGZ131473 EQU131473:EQV131473 FAQ131473:FAR131473 FKM131473:FKN131473 FUI131473:FUJ131473 GEE131473:GEF131473 GOA131473:GOB131473 GXW131473:GXX131473 HHS131473:HHT131473 HRO131473:HRP131473 IBK131473:IBL131473 ILG131473:ILH131473 IVC131473:IVD131473 JEY131473:JEZ131473 JOU131473:JOV131473 JYQ131473:JYR131473 KIM131473:KIN131473 KSI131473:KSJ131473 LCE131473:LCF131473 LMA131473:LMB131473 LVW131473:LVX131473 MFS131473:MFT131473 MPO131473:MPP131473 MZK131473:MZL131473 NJG131473:NJH131473 NTC131473:NTD131473 OCY131473:OCZ131473 OMU131473:OMV131473 OWQ131473:OWR131473 PGM131473:PGN131473 PQI131473:PQJ131473 QAE131473:QAF131473 QKA131473:QKB131473 QTW131473:QTX131473 RDS131473:RDT131473 RNO131473:RNP131473 RXK131473:RXL131473 SHG131473:SHH131473 SRC131473:SRD131473 TAY131473:TAZ131473 TKU131473:TKV131473 TUQ131473:TUR131473 UEM131473:UEN131473 UOI131473:UOJ131473 UYE131473:UYF131473 VIA131473:VIB131473 VRW131473:VRX131473 WBS131473:WBT131473 WLO131473:WLP131473 WVK131473:WVL131473 C197009:D197009 IY197009:IZ197009 SU197009:SV197009 ACQ197009:ACR197009 AMM197009:AMN197009 AWI197009:AWJ197009 BGE197009:BGF197009 BQA197009:BQB197009 BZW197009:BZX197009 CJS197009:CJT197009 CTO197009:CTP197009 DDK197009:DDL197009 DNG197009:DNH197009 DXC197009:DXD197009 EGY197009:EGZ197009 EQU197009:EQV197009 FAQ197009:FAR197009 FKM197009:FKN197009 FUI197009:FUJ197009 GEE197009:GEF197009 GOA197009:GOB197009 GXW197009:GXX197009 HHS197009:HHT197009 HRO197009:HRP197009 IBK197009:IBL197009 ILG197009:ILH197009 IVC197009:IVD197009 JEY197009:JEZ197009 JOU197009:JOV197009 JYQ197009:JYR197009 KIM197009:KIN197009 KSI197009:KSJ197009 LCE197009:LCF197009 LMA197009:LMB197009 LVW197009:LVX197009 MFS197009:MFT197009 MPO197009:MPP197009 MZK197009:MZL197009 NJG197009:NJH197009 NTC197009:NTD197009 OCY197009:OCZ197009 OMU197009:OMV197009 OWQ197009:OWR197009 PGM197009:PGN197009 PQI197009:PQJ197009 QAE197009:QAF197009 QKA197009:QKB197009 QTW197009:QTX197009 RDS197009:RDT197009 RNO197009:RNP197009 RXK197009:RXL197009 SHG197009:SHH197009 SRC197009:SRD197009 TAY197009:TAZ197009 TKU197009:TKV197009 TUQ197009:TUR197009 UEM197009:UEN197009 UOI197009:UOJ197009 UYE197009:UYF197009 VIA197009:VIB197009 VRW197009:VRX197009 WBS197009:WBT197009 WLO197009:WLP197009 WVK197009:WVL197009 C262545:D262545 IY262545:IZ262545 SU262545:SV262545 ACQ262545:ACR262545 AMM262545:AMN262545 AWI262545:AWJ262545 BGE262545:BGF262545 BQA262545:BQB262545 BZW262545:BZX262545 CJS262545:CJT262545 CTO262545:CTP262545 DDK262545:DDL262545 DNG262545:DNH262545 DXC262545:DXD262545 EGY262545:EGZ262545 EQU262545:EQV262545 FAQ262545:FAR262545 FKM262545:FKN262545 FUI262545:FUJ262545 GEE262545:GEF262545 GOA262545:GOB262545 GXW262545:GXX262545 HHS262545:HHT262545 HRO262545:HRP262545 IBK262545:IBL262545 ILG262545:ILH262545 IVC262545:IVD262545 JEY262545:JEZ262545 JOU262545:JOV262545 JYQ262545:JYR262545 KIM262545:KIN262545 KSI262545:KSJ262545 LCE262545:LCF262545 LMA262545:LMB262545 LVW262545:LVX262545 MFS262545:MFT262545 MPO262545:MPP262545 MZK262545:MZL262545 NJG262545:NJH262545 NTC262545:NTD262545 OCY262545:OCZ262545 OMU262545:OMV262545 OWQ262545:OWR262545 PGM262545:PGN262545 PQI262545:PQJ262545 QAE262545:QAF262545 QKA262545:QKB262545 QTW262545:QTX262545 RDS262545:RDT262545 RNO262545:RNP262545 RXK262545:RXL262545 SHG262545:SHH262545 SRC262545:SRD262545 TAY262545:TAZ262545 TKU262545:TKV262545 TUQ262545:TUR262545 UEM262545:UEN262545 UOI262545:UOJ262545 UYE262545:UYF262545 VIA262545:VIB262545 VRW262545:VRX262545 WBS262545:WBT262545 WLO262545:WLP262545 WVK262545:WVL262545 C328081:D328081 IY328081:IZ328081 SU328081:SV328081 ACQ328081:ACR328081 AMM328081:AMN328081 AWI328081:AWJ328081 BGE328081:BGF328081 BQA328081:BQB328081 BZW328081:BZX328081 CJS328081:CJT328081 CTO328081:CTP328081 DDK328081:DDL328081 DNG328081:DNH328081 DXC328081:DXD328081 EGY328081:EGZ328081 EQU328081:EQV328081 FAQ328081:FAR328081 FKM328081:FKN328081 FUI328081:FUJ328081 GEE328081:GEF328081 GOA328081:GOB328081 GXW328081:GXX328081 HHS328081:HHT328081 HRO328081:HRP328081 IBK328081:IBL328081 ILG328081:ILH328081 IVC328081:IVD328081 JEY328081:JEZ328081 JOU328081:JOV328081 JYQ328081:JYR328081 KIM328081:KIN328081 KSI328081:KSJ328081 LCE328081:LCF328081 LMA328081:LMB328081 LVW328081:LVX328081 MFS328081:MFT328081 MPO328081:MPP328081 MZK328081:MZL328081 NJG328081:NJH328081 NTC328081:NTD328081 OCY328081:OCZ328081 OMU328081:OMV328081 OWQ328081:OWR328081 PGM328081:PGN328081 PQI328081:PQJ328081 QAE328081:QAF328081 QKA328081:QKB328081 QTW328081:QTX328081 RDS328081:RDT328081 RNO328081:RNP328081 RXK328081:RXL328081 SHG328081:SHH328081 SRC328081:SRD328081 TAY328081:TAZ328081 TKU328081:TKV328081 TUQ328081:TUR328081 UEM328081:UEN328081 UOI328081:UOJ328081 UYE328081:UYF328081 VIA328081:VIB328081 VRW328081:VRX328081 WBS328081:WBT328081 WLO328081:WLP328081 WVK328081:WVL328081 C393617:D393617 IY393617:IZ393617 SU393617:SV393617 ACQ393617:ACR393617 AMM393617:AMN393617 AWI393617:AWJ393617 BGE393617:BGF393617 BQA393617:BQB393617 BZW393617:BZX393617 CJS393617:CJT393617 CTO393617:CTP393617 DDK393617:DDL393617 DNG393617:DNH393617 DXC393617:DXD393617 EGY393617:EGZ393617 EQU393617:EQV393617 FAQ393617:FAR393617 FKM393617:FKN393617 FUI393617:FUJ393617 GEE393617:GEF393617 GOA393617:GOB393617 GXW393617:GXX393617 HHS393617:HHT393617 HRO393617:HRP393617 IBK393617:IBL393617 ILG393617:ILH393617 IVC393617:IVD393617 JEY393617:JEZ393617 JOU393617:JOV393617 JYQ393617:JYR393617 KIM393617:KIN393617 KSI393617:KSJ393617 LCE393617:LCF393617 LMA393617:LMB393617 LVW393617:LVX393617 MFS393617:MFT393617 MPO393617:MPP393617 MZK393617:MZL393617 NJG393617:NJH393617 NTC393617:NTD393617 OCY393617:OCZ393617 OMU393617:OMV393617 OWQ393617:OWR393617 PGM393617:PGN393617 PQI393617:PQJ393617 QAE393617:QAF393617 QKA393617:QKB393617 QTW393617:QTX393617 RDS393617:RDT393617 RNO393617:RNP393617 RXK393617:RXL393617 SHG393617:SHH393617 SRC393617:SRD393617 TAY393617:TAZ393617 TKU393617:TKV393617 TUQ393617:TUR393617 UEM393617:UEN393617 UOI393617:UOJ393617 UYE393617:UYF393617 VIA393617:VIB393617 VRW393617:VRX393617 WBS393617:WBT393617 WLO393617:WLP393617 WVK393617:WVL393617 C459153:D459153 IY459153:IZ459153 SU459153:SV459153 ACQ459153:ACR459153 AMM459153:AMN459153 AWI459153:AWJ459153 BGE459153:BGF459153 BQA459153:BQB459153 BZW459153:BZX459153 CJS459153:CJT459153 CTO459153:CTP459153 DDK459153:DDL459153 DNG459153:DNH459153 DXC459153:DXD459153 EGY459153:EGZ459153 EQU459153:EQV459153 FAQ459153:FAR459153 FKM459153:FKN459153 FUI459153:FUJ459153 GEE459153:GEF459153 GOA459153:GOB459153 GXW459153:GXX459153 HHS459153:HHT459153 HRO459153:HRP459153 IBK459153:IBL459153 ILG459153:ILH459153 IVC459153:IVD459153 JEY459153:JEZ459153 JOU459153:JOV459153 JYQ459153:JYR459153 KIM459153:KIN459153 KSI459153:KSJ459153 LCE459153:LCF459153 LMA459153:LMB459153 LVW459153:LVX459153 MFS459153:MFT459153 MPO459153:MPP459153 MZK459153:MZL459153 NJG459153:NJH459153 NTC459153:NTD459153 OCY459153:OCZ459153 OMU459153:OMV459153 OWQ459153:OWR459153 PGM459153:PGN459153 PQI459153:PQJ459153 QAE459153:QAF459153 QKA459153:QKB459153 QTW459153:QTX459153 RDS459153:RDT459153 RNO459153:RNP459153 RXK459153:RXL459153 SHG459153:SHH459153 SRC459153:SRD459153 TAY459153:TAZ459153 TKU459153:TKV459153 TUQ459153:TUR459153 UEM459153:UEN459153 UOI459153:UOJ459153 UYE459153:UYF459153 VIA459153:VIB459153 VRW459153:VRX459153 WBS459153:WBT459153 WLO459153:WLP459153 WVK459153:WVL459153 C524689:D524689 IY524689:IZ524689 SU524689:SV524689 ACQ524689:ACR524689 AMM524689:AMN524689 AWI524689:AWJ524689 BGE524689:BGF524689 BQA524689:BQB524689 BZW524689:BZX524689 CJS524689:CJT524689 CTO524689:CTP524689 DDK524689:DDL524689 DNG524689:DNH524689 DXC524689:DXD524689 EGY524689:EGZ524689 EQU524689:EQV524689 FAQ524689:FAR524689 FKM524689:FKN524689 FUI524689:FUJ524689 GEE524689:GEF524689 GOA524689:GOB524689 GXW524689:GXX524689 HHS524689:HHT524689 HRO524689:HRP524689 IBK524689:IBL524689 ILG524689:ILH524689 IVC524689:IVD524689 JEY524689:JEZ524689 JOU524689:JOV524689 JYQ524689:JYR524689 KIM524689:KIN524689 KSI524689:KSJ524689 LCE524689:LCF524689 LMA524689:LMB524689 LVW524689:LVX524689 MFS524689:MFT524689 MPO524689:MPP524689 MZK524689:MZL524689 NJG524689:NJH524689 NTC524689:NTD524689 OCY524689:OCZ524689 OMU524689:OMV524689 OWQ524689:OWR524689 PGM524689:PGN524689 PQI524689:PQJ524689 QAE524689:QAF524689 QKA524689:QKB524689 QTW524689:QTX524689 RDS524689:RDT524689 RNO524689:RNP524689 RXK524689:RXL524689 SHG524689:SHH524689 SRC524689:SRD524689 TAY524689:TAZ524689 TKU524689:TKV524689 TUQ524689:TUR524689 UEM524689:UEN524689 UOI524689:UOJ524689 UYE524689:UYF524689 VIA524689:VIB524689 VRW524689:VRX524689 WBS524689:WBT524689 WLO524689:WLP524689 WVK524689:WVL524689 C590225:D590225 IY590225:IZ590225 SU590225:SV590225 ACQ590225:ACR590225 AMM590225:AMN590225 AWI590225:AWJ590225 BGE590225:BGF590225 BQA590225:BQB590225 BZW590225:BZX590225 CJS590225:CJT590225 CTO590225:CTP590225 DDK590225:DDL590225 DNG590225:DNH590225 DXC590225:DXD590225 EGY590225:EGZ590225 EQU590225:EQV590225 FAQ590225:FAR590225 FKM590225:FKN590225 FUI590225:FUJ590225 GEE590225:GEF590225 GOA590225:GOB590225 GXW590225:GXX590225 HHS590225:HHT590225 HRO590225:HRP590225 IBK590225:IBL590225 ILG590225:ILH590225 IVC590225:IVD590225 JEY590225:JEZ590225 JOU590225:JOV590225 JYQ590225:JYR590225 KIM590225:KIN590225 KSI590225:KSJ590225 LCE590225:LCF590225 LMA590225:LMB590225 LVW590225:LVX590225 MFS590225:MFT590225 MPO590225:MPP590225 MZK590225:MZL590225 NJG590225:NJH590225 NTC590225:NTD590225 OCY590225:OCZ590225 OMU590225:OMV590225 OWQ590225:OWR590225 PGM590225:PGN590225 PQI590225:PQJ590225 QAE590225:QAF590225 QKA590225:QKB590225 QTW590225:QTX590225 RDS590225:RDT590225 RNO590225:RNP590225 RXK590225:RXL590225 SHG590225:SHH590225 SRC590225:SRD590225 TAY590225:TAZ590225 TKU590225:TKV590225 TUQ590225:TUR590225 UEM590225:UEN590225 UOI590225:UOJ590225 UYE590225:UYF590225 VIA590225:VIB590225 VRW590225:VRX590225 WBS590225:WBT590225 WLO590225:WLP590225 WVK590225:WVL590225 C655761:D655761 IY655761:IZ655761 SU655761:SV655761 ACQ655761:ACR655761 AMM655761:AMN655761 AWI655761:AWJ655761 BGE655761:BGF655761 BQA655761:BQB655761 BZW655761:BZX655761 CJS655761:CJT655761 CTO655761:CTP655761 DDK655761:DDL655761 DNG655761:DNH655761 DXC655761:DXD655761 EGY655761:EGZ655761 EQU655761:EQV655761 FAQ655761:FAR655761 FKM655761:FKN655761 FUI655761:FUJ655761 GEE655761:GEF655761 GOA655761:GOB655761 GXW655761:GXX655761 HHS655761:HHT655761 HRO655761:HRP655761 IBK655761:IBL655761 ILG655761:ILH655761 IVC655761:IVD655761 JEY655761:JEZ655761 JOU655761:JOV655761 JYQ655761:JYR655761 KIM655761:KIN655761 KSI655761:KSJ655761 LCE655761:LCF655761 LMA655761:LMB655761 LVW655761:LVX655761 MFS655761:MFT655761 MPO655761:MPP655761 MZK655761:MZL655761 NJG655761:NJH655761 NTC655761:NTD655761 OCY655761:OCZ655761 OMU655761:OMV655761 OWQ655761:OWR655761 PGM655761:PGN655761 PQI655761:PQJ655761 QAE655761:QAF655761 QKA655761:QKB655761 QTW655761:QTX655761 RDS655761:RDT655761 RNO655761:RNP655761 RXK655761:RXL655761 SHG655761:SHH655761 SRC655761:SRD655761 TAY655761:TAZ655761 TKU655761:TKV655761 TUQ655761:TUR655761 UEM655761:UEN655761 UOI655761:UOJ655761 UYE655761:UYF655761 VIA655761:VIB655761 VRW655761:VRX655761 WBS655761:WBT655761 WLO655761:WLP655761 WVK655761:WVL655761 C721297:D721297 IY721297:IZ721297 SU721297:SV721297 ACQ721297:ACR721297 AMM721297:AMN721297 AWI721297:AWJ721297 BGE721297:BGF721297 BQA721297:BQB721297 BZW721297:BZX721297 CJS721297:CJT721297 CTO721297:CTP721297 DDK721297:DDL721297 DNG721297:DNH721297 DXC721297:DXD721297 EGY721297:EGZ721297 EQU721297:EQV721297 FAQ721297:FAR721297 FKM721297:FKN721297 FUI721297:FUJ721297 GEE721297:GEF721297 GOA721297:GOB721297 GXW721297:GXX721297 HHS721297:HHT721297 HRO721297:HRP721297 IBK721297:IBL721297 ILG721297:ILH721297 IVC721297:IVD721297 JEY721297:JEZ721297 JOU721297:JOV721297 JYQ721297:JYR721297 KIM721297:KIN721297 KSI721297:KSJ721297 LCE721297:LCF721297 LMA721297:LMB721297 LVW721297:LVX721297 MFS721297:MFT721297 MPO721297:MPP721297 MZK721297:MZL721297 NJG721297:NJH721297 NTC721297:NTD721297 OCY721297:OCZ721297 OMU721297:OMV721297 OWQ721297:OWR721297 PGM721297:PGN721297 PQI721297:PQJ721297 QAE721297:QAF721297 QKA721297:QKB721297 QTW721297:QTX721297 RDS721297:RDT721297 RNO721297:RNP721297 RXK721297:RXL721297 SHG721297:SHH721297 SRC721297:SRD721297 TAY721297:TAZ721297 TKU721297:TKV721297 TUQ721297:TUR721297 UEM721297:UEN721297 UOI721297:UOJ721297 UYE721297:UYF721297 VIA721297:VIB721297 VRW721297:VRX721297 WBS721297:WBT721297 WLO721297:WLP721297 WVK721297:WVL721297 C786833:D786833 IY786833:IZ786833 SU786833:SV786833 ACQ786833:ACR786833 AMM786833:AMN786833 AWI786833:AWJ786833 BGE786833:BGF786833 BQA786833:BQB786833 BZW786833:BZX786833 CJS786833:CJT786833 CTO786833:CTP786833 DDK786833:DDL786833 DNG786833:DNH786833 DXC786833:DXD786833 EGY786833:EGZ786833 EQU786833:EQV786833 FAQ786833:FAR786833 FKM786833:FKN786833 FUI786833:FUJ786833 GEE786833:GEF786833 GOA786833:GOB786833 GXW786833:GXX786833 HHS786833:HHT786833 HRO786833:HRP786833 IBK786833:IBL786833 ILG786833:ILH786833 IVC786833:IVD786833 JEY786833:JEZ786833 JOU786833:JOV786833 JYQ786833:JYR786833 KIM786833:KIN786833 KSI786833:KSJ786833 LCE786833:LCF786833 LMA786833:LMB786833 LVW786833:LVX786833 MFS786833:MFT786833 MPO786833:MPP786833 MZK786833:MZL786833 NJG786833:NJH786833 NTC786833:NTD786833 OCY786833:OCZ786833 OMU786833:OMV786833 OWQ786833:OWR786833 PGM786833:PGN786833 PQI786833:PQJ786833 QAE786833:QAF786833 QKA786833:QKB786833 QTW786833:QTX786833 RDS786833:RDT786833 RNO786833:RNP786833 RXK786833:RXL786833 SHG786833:SHH786833 SRC786833:SRD786833 TAY786833:TAZ786833 TKU786833:TKV786833 TUQ786833:TUR786833 UEM786833:UEN786833 UOI786833:UOJ786833 UYE786833:UYF786833 VIA786833:VIB786833 VRW786833:VRX786833 WBS786833:WBT786833 WLO786833:WLP786833 WVK786833:WVL786833 C852369:D852369 IY852369:IZ852369 SU852369:SV852369 ACQ852369:ACR852369 AMM852369:AMN852369 AWI852369:AWJ852369 BGE852369:BGF852369 BQA852369:BQB852369 BZW852369:BZX852369 CJS852369:CJT852369 CTO852369:CTP852369 DDK852369:DDL852369 DNG852369:DNH852369 DXC852369:DXD852369 EGY852369:EGZ852369 EQU852369:EQV852369 FAQ852369:FAR852369 FKM852369:FKN852369 FUI852369:FUJ852369 GEE852369:GEF852369 GOA852369:GOB852369 GXW852369:GXX852369 HHS852369:HHT852369 HRO852369:HRP852369 IBK852369:IBL852369 ILG852369:ILH852369 IVC852369:IVD852369 JEY852369:JEZ852369 JOU852369:JOV852369 JYQ852369:JYR852369 KIM852369:KIN852369 KSI852369:KSJ852369 LCE852369:LCF852369 LMA852369:LMB852369 LVW852369:LVX852369 MFS852369:MFT852369 MPO852369:MPP852369 MZK852369:MZL852369 NJG852369:NJH852369 NTC852369:NTD852369 OCY852369:OCZ852369 OMU852369:OMV852369 OWQ852369:OWR852369 PGM852369:PGN852369 PQI852369:PQJ852369 QAE852369:QAF852369 QKA852369:QKB852369 QTW852369:QTX852369 RDS852369:RDT852369 RNO852369:RNP852369 RXK852369:RXL852369 SHG852369:SHH852369 SRC852369:SRD852369 TAY852369:TAZ852369 TKU852369:TKV852369 TUQ852369:TUR852369 UEM852369:UEN852369 UOI852369:UOJ852369 UYE852369:UYF852369 VIA852369:VIB852369 VRW852369:VRX852369 WBS852369:WBT852369 WLO852369:WLP852369 WVK852369:WVL852369 C917905:D917905 IY917905:IZ917905 SU917905:SV917905 ACQ917905:ACR917905 AMM917905:AMN917905 AWI917905:AWJ917905 BGE917905:BGF917905 BQA917905:BQB917905 BZW917905:BZX917905 CJS917905:CJT917905 CTO917905:CTP917905 DDK917905:DDL917905 DNG917905:DNH917905 DXC917905:DXD917905 EGY917905:EGZ917905 EQU917905:EQV917905 FAQ917905:FAR917905 FKM917905:FKN917905 FUI917905:FUJ917905 GEE917905:GEF917905 GOA917905:GOB917905 GXW917905:GXX917905 HHS917905:HHT917905 HRO917905:HRP917905 IBK917905:IBL917905 ILG917905:ILH917905 IVC917905:IVD917905 JEY917905:JEZ917905 JOU917905:JOV917905 JYQ917905:JYR917905 KIM917905:KIN917905 KSI917905:KSJ917905 LCE917905:LCF917905 LMA917905:LMB917905 LVW917905:LVX917905 MFS917905:MFT917905 MPO917905:MPP917905 MZK917905:MZL917905 NJG917905:NJH917905 NTC917905:NTD917905 OCY917905:OCZ917905 OMU917905:OMV917905 OWQ917905:OWR917905 PGM917905:PGN917905 PQI917905:PQJ917905 QAE917905:QAF917905 QKA917905:QKB917905 QTW917905:QTX917905 RDS917905:RDT917905 RNO917905:RNP917905 RXK917905:RXL917905 SHG917905:SHH917905 SRC917905:SRD917905 TAY917905:TAZ917905 TKU917905:TKV917905 TUQ917905:TUR917905 UEM917905:UEN917905 UOI917905:UOJ917905 UYE917905:UYF917905 VIA917905:VIB917905 VRW917905:VRX917905 WBS917905:WBT917905 WLO917905:WLP917905 WVK917905:WVL917905 C983441:D983441 IY983441:IZ983441 SU983441:SV983441 ACQ983441:ACR983441 AMM983441:AMN983441 AWI983441:AWJ983441 BGE983441:BGF983441 BQA983441:BQB983441 BZW983441:BZX983441 CJS983441:CJT983441 CTO983441:CTP983441 DDK983441:DDL983441 DNG983441:DNH983441 DXC983441:DXD983441 EGY983441:EGZ983441 EQU983441:EQV983441 FAQ983441:FAR983441 FKM983441:FKN983441 FUI983441:FUJ983441 GEE983441:GEF983441 GOA983441:GOB983441 GXW983441:GXX983441 HHS983441:HHT983441 HRO983441:HRP983441 IBK983441:IBL983441 ILG983441:ILH983441 IVC983441:IVD983441 JEY983441:JEZ983441 JOU983441:JOV983441 JYQ983441:JYR983441 KIM983441:KIN983441 KSI983441:KSJ983441 LCE983441:LCF983441 LMA983441:LMB983441 LVW983441:LVX983441 MFS983441:MFT983441 MPO983441:MPP983441 MZK983441:MZL983441 NJG983441:NJH983441 NTC983441:NTD983441 OCY983441:OCZ983441 OMU983441:OMV983441 OWQ983441:OWR983441 PGM983441:PGN983441 PQI983441:PQJ983441 QAE983441:QAF983441 QKA983441:QKB983441 QTW983441:QTX983441 RDS983441:RDT983441 RNO983441:RNP983441 RXK983441:RXL983441 SHG983441:SHH983441 SRC983441:SRD983441 TAY983441:TAZ983441 TKU983441:TKV983441 TUQ983441:TUR983441 UEM983441:UEN983441 UOI983441:UOJ983441 UYE983441:UYF983441 VIA983441:VIB983441 VRW983441:VRX983441 WBS983441:WBT983441 WLO983441:WLP983441 WVK983441:WVL983441 WVK459:WVL459 WLO459:WLP459 WBS459:WBT459 VRW459:VRX459 VIA459:VIB459 UYE459:UYF459 UOI459:UOJ459 UEM459:UEN459 TUQ459:TUR459 TKU459:TKV459 TAY459:TAZ459 SRC459:SRD459 SHG459:SHH459 RXK459:RXL459 RNO459:RNP459 RDS459:RDT459 QTW459:QTX459 QKA459:QKB459 QAE459:QAF459 PQI459:PQJ459 PGM459:PGN459 OWQ459:OWR459 OMU459:OMV459 OCY459:OCZ459 NTC459:NTD459 NJG459:NJH459 MZK459:MZL459 MPO459:MPP459 MFS459:MFT459 LVW459:LVX459 LMA459:LMB459 LCE459:LCF459 KSI459:KSJ459 KIM459:KIN459 JYQ459:JYR459 JOU459:JOV459 JEY459:JEZ459 IVC459:IVD459 ILG459:ILH459 IBK459:IBL459 HRO459:HRP459 HHS459:HHT459 GXW459:GXX459 GOA459:GOB459 GEE459:GEF459 FUI459:FUJ459 FKM459:FKN459 FAQ459:FAR459 EQU459:EQV459 EGY459:EGZ459 DXC459:DXD459 DNG459:DNH459 DDK459:DDL459 CTO459:CTP459 CJS459:CJT459 BZW459:BZX459 BQA459:BQB459 BGE459:BGF459 AWI459:AWJ459 AMM459:AMN459 ACQ459:ACR459 SU459:SV459 IY459:IZ459 C459:D459">
      <formula1>0</formula1>
    </dataValidation>
  </dataValidations>
  <printOptions horizontalCentered="1"/>
  <pageMargins left="0.23622047244094491" right="0.23622047244094491" top="0.74803149606299213" bottom="0.39370078740157483" header="0.31496062992125984" footer="0.31496062992125984"/>
  <pageSetup paperSize="9" scale="59" fitToHeight="0" orientation="landscape" r:id="rId1"/>
  <headerFooter>
    <oddHeader>&amp;R&amp;P</oddHeader>
  </headerFooter>
  <rowBreaks count="8" manualBreakCount="8">
    <brk id="45" max="8" man="1"/>
    <brk id="419" max="8" man="1"/>
    <brk id="582" max="8" man="1"/>
    <brk id="991" max="8" man="1"/>
    <brk id="1034" max="8" man="1"/>
    <brk id="1096" max="8" man="1"/>
    <brk id="1112" max="8" man="1"/>
    <brk id="1183" max="8" man="1"/>
  </rowBreaks>
</worksheet>
</file>

<file path=xl/worksheets/sheet2.xml><?xml version="1.0" encoding="utf-8"?>
<worksheet xmlns="http://schemas.openxmlformats.org/spreadsheetml/2006/main" xmlns:r="http://schemas.openxmlformats.org/officeDocument/2006/relationships">
  <dimension ref="A1"/>
  <sheetViews>
    <sheetView workbookViewId="0">
      <selection activeCell="F5" sqref="F5"/>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1 кв-л свод 2016</vt:lpstr>
      <vt:lpstr>Лист1</vt:lpstr>
      <vt:lpstr>Лист2</vt:lpstr>
      <vt:lpstr>Лист3</vt:lpstr>
      <vt:lpstr>'1 кв-л свод 2016'!Заголовки_для_печати</vt:lpstr>
      <vt:lpstr>'1 кв-л свод 2016'!Область_печати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2016-05-12T06:19:50Z</dcterms:modified>
</cp:coreProperties>
</file>