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1 полугодие 2016 свод" sheetId="4" r:id="rId1"/>
    <sheet name="Лист1" sheetId="1" r:id="rId2"/>
    <sheet name="Лист2" sheetId="2" r:id="rId3"/>
    <sheet name="Лист3" sheetId="3" r:id="rId4"/>
  </sheets>
  <externalReferences>
    <externalReference r:id="rId5"/>
  </externalReferences>
  <definedNames>
    <definedName name="_xlnm._FilterDatabase" localSheetId="0" hidden="1">'1 полугодие 2016 свод'!$B$1:$B$1261</definedName>
    <definedName name="_xlnm.Print_Titles" localSheetId="0">'1 полугодие 2016 свод'!$A$4:$IV$5</definedName>
    <definedName name="_xlnm.Print_Area" localSheetId="0">'1 полугодие 2016 свод'!$A$1:$I$1263</definedName>
  </definedNames>
  <calcPr calcId="124519"/>
</workbook>
</file>

<file path=xl/calcChain.xml><?xml version="1.0" encoding="utf-8"?>
<calcChain xmlns="http://schemas.openxmlformats.org/spreadsheetml/2006/main">
  <c r="G1256" i="4"/>
  <c r="F1256"/>
  <c r="E1256"/>
  <c r="D1256"/>
  <c r="C1256"/>
  <c r="G1254"/>
  <c r="F1254"/>
  <c r="E1254"/>
  <c r="D1254"/>
  <c r="C1254"/>
  <c r="G1253"/>
  <c r="F1253"/>
  <c r="E1253"/>
  <c r="D1253"/>
  <c r="C1253"/>
  <c r="G1252"/>
  <c r="G1251" s="1"/>
  <c r="G1249" s="1"/>
  <c r="F1252"/>
  <c r="E1252"/>
  <c r="E1251" s="1"/>
  <c r="E1249" s="1"/>
  <c r="D1252"/>
  <c r="C1252"/>
  <c r="C1251" s="1"/>
  <c r="C1249" s="1"/>
  <c r="F1251"/>
  <c r="F1249" s="1"/>
  <c r="D1251"/>
  <c r="D1249" s="1"/>
  <c r="G1245"/>
  <c r="F1245"/>
  <c r="E1245"/>
  <c r="D1245"/>
  <c r="C1245"/>
  <c r="G1243"/>
  <c r="F1243"/>
  <c r="E1243"/>
  <c r="D1243"/>
  <c r="C1243"/>
  <c r="G1242"/>
  <c r="F1242"/>
  <c r="E1242"/>
  <c r="D1242"/>
  <c r="C1242"/>
  <c r="G1241"/>
  <c r="G1240" s="1"/>
  <c r="G1238" s="1"/>
  <c r="F1241"/>
  <c r="E1241"/>
  <c r="E1240" s="1"/>
  <c r="E1238" s="1"/>
  <c r="D1241"/>
  <c r="C1241"/>
  <c r="C1240" s="1"/>
  <c r="C1238" s="1"/>
  <c r="F1240"/>
  <c r="F1238" s="1"/>
  <c r="D1240"/>
  <c r="D1238" s="1"/>
  <c r="G1234"/>
  <c r="F1234"/>
  <c r="E1234"/>
  <c r="D1234"/>
  <c r="C1234"/>
  <c r="G1232"/>
  <c r="F1232"/>
  <c r="E1232"/>
  <c r="D1232"/>
  <c r="C1232"/>
  <c r="G1231"/>
  <c r="F1231"/>
  <c r="E1231"/>
  <c r="D1231"/>
  <c r="C1231"/>
  <c r="G1230"/>
  <c r="G1229" s="1"/>
  <c r="G1227" s="1"/>
  <c r="F1230"/>
  <c r="E1230"/>
  <c r="E1229" s="1"/>
  <c r="E1227" s="1"/>
  <c r="E1217" s="1"/>
  <c r="D1230"/>
  <c r="C1230"/>
  <c r="C1229" s="1"/>
  <c r="C1227" s="1"/>
  <c r="F1229"/>
  <c r="F1227" s="1"/>
  <c r="D1229"/>
  <c r="D1227" s="1"/>
  <c r="D1217" s="1"/>
  <c r="E1223"/>
  <c r="D1223"/>
  <c r="C1223"/>
  <c r="H1220"/>
  <c r="G1219"/>
  <c r="F1219"/>
  <c r="E1219"/>
  <c r="D1219"/>
  <c r="C1219"/>
  <c r="C1217"/>
  <c r="G1216"/>
  <c r="F1216"/>
  <c r="E1216"/>
  <c r="D1216"/>
  <c r="C1216"/>
  <c r="G1215"/>
  <c r="F1215"/>
  <c r="E1215"/>
  <c r="D1215"/>
  <c r="C1215"/>
  <c r="C1214" s="1"/>
  <c r="C1212" s="1"/>
  <c r="G1208"/>
  <c r="F1208"/>
  <c r="E1208"/>
  <c r="D1208"/>
  <c r="C1208"/>
  <c r="H1205"/>
  <c r="G1204"/>
  <c r="F1204"/>
  <c r="E1204"/>
  <c r="D1204"/>
  <c r="C1204"/>
  <c r="G1202"/>
  <c r="F1202"/>
  <c r="E1202"/>
  <c r="D1202"/>
  <c r="C1202"/>
  <c r="G1201"/>
  <c r="F1201"/>
  <c r="E1201"/>
  <c r="E1199" s="1"/>
  <c r="D1201"/>
  <c r="C1201"/>
  <c r="G1200"/>
  <c r="F1200"/>
  <c r="E1200"/>
  <c r="D1200"/>
  <c r="C1200"/>
  <c r="G1199"/>
  <c r="C1199"/>
  <c r="G1195"/>
  <c r="F1195"/>
  <c r="E1195"/>
  <c r="D1195"/>
  <c r="C1195"/>
  <c r="H1192"/>
  <c r="G1191"/>
  <c r="F1191"/>
  <c r="E1191"/>
  <c r="D1191"/>
  <c r="C1191"/>
  <c r="G1189"/>
  <c r="F1189"/>
  <c r="E1189"/>
  <c r="D1189"/>
  <c r="C1189"/>
  <c r="G1188"/>
  <c r="F1188"/>
  <c r="E1188"/>
  <c r="D1188"/>
  <c r="C1188"/>
  <c r="G1187"/>
  <c r="F1187"/>
  <c r="E1187"/>
  <c r="D1187"/>
  <c r="C1187"/>
  <c r="C1186" s="1"/>
  <c r="C1184" s="1"/>
  <c r="C1168" s="1"/>
  <c r="E1186"/>
  <c r="E1184" s="1"/>
  <c r="G1180"/>
  <c r="F1180"/>
  <c r="E1180"/>
  <c r="D1180"/>
  <c r="C1180"/>
  <c r="G1176"/>
  <c r="F1176"/>
  <c r="E1176"/>
  <c r="D1176"/>
  <c r="C1176"/>
  <c r="G1174"/>
  <c r="F1174"/>
  <c r="E1174"/>
  <c r="D1174"/>
  <c r="C1174"/>
  <c r="G1173"/>
  <c r="F1173"/>
  <c r="E1173"/>
  <c r="E1171" s="1"/>
  <c r="D1173"/>
  <c r="C1173"/>
  <c r="G1172"/>
  <c r="F1172"/>
  <c r="F1171" s="1"/>
  <c r="E1172"/>
  <c r="D1172"/>
  <c r="D1171" s="1"/>
  <c r="C1172"/>
  <c r="G1171"/>
  <c r="C1171"/>
  <c r="G1169"/>
  <c r="F1169"/>
  <c r="E1169"/>
  <c r="D1169"/>
  <c r="C1169"/>
  <c r="G1163"/>
  <c r="F1163"/>
  <c r="E1163"/>
  <c r="D1163"/>
  <c r="C1163"/>
  <c r="G1159"/>
  <c r="F1159"/>
  <c r="E1159"/>
  <c r="D1159"/>
  <c r="C1159"/>
  <c r="G1157"/>
  <c r="F1157"/>
  <c r="E1157"/>
  <c r="D1157"/>
  <c r="C1157"/>
  <c r="G1156"/>
  <c r="F1156"/>
  <c r="F1152" s="1"/>
  <c r="E1156"/>
  <c r="D1156"/>
  <c r="C1156"/>
  <c r="G1155"/>
  <c r="G1152" s="1"/>
  <c r="F1155"/>
  <c r="E1155"/>
  <c r="E1152" s="1"/>
  <c r="D1155"/>
  <c r="C1155"/>
  <c r="C1152" s="1"/>
  <c r="D1152"/>
  <c r="H1149"/>
  <c r="G1148"/>
  <c r="F1148"/>
  <c r="E1148"/>
  <c r="D1148"/>
  <c r="C1148"/>
  <c r="H1145"/>
  <c r="H1144"/>
  <c r="G1144"/>
  <c r="F1144"/>
  <c r="E1144"/>
  <c r="D1144"/>
  <c r="C1144"/>
  <c r="G1142"/>
  <c r="G1139" s="1"/>
  <c r="F1142"/>
  <c r="E1142"/>
  <c r="E1139" s="1"/>
  <c r="E1137" s="1"/>
  <c r="D1142"/>
  <c r="C1142"/>
  <c r="C1139" s="1"/>
  <c r="C1137" s="1"/>
  <c r="G1141"/>
  <c r="F1141"/>
  <c r="E1141"/>
  <c r="D1141"/>
  <c r="C1141"/>
  <c r="H1140"/>
  <c r="G1140"/>
  <c r="F1140"/>
  <c r="E1140"/>
  <c r="D1140"/>
  <c r="D1139" s="1"/>
  <c r="D1137" s="1"/>
  <c r="D1122" s="1"/>
  <c r="C1140"/>
  <c r="F1139"/>
  <c r="F1137"/>
  <c r="H1135"/>
  <c r="G1133"/>
  <c r="F1133"/>
  <c r="E1133"/>
  <c r="D1133"/>
  <c r="C1133"/>
  <c r="G1129"/>
  <c r="F1129"/>
  <c r="E1129"/>
  <c r="D1129"/>
  <c r="C1129"/>
  <c r="G1127"/>
  <c r="F1127"/>
  <c r="E1127"/>
  <c r="D1127"/>
  <c r="C1127"/>
  <c r="G1126"/>
  <c r="F1126"/>
  <c r="E1126"/>
  <c r="D1126"/>
  <c r="C1126"/>
  <c r="G1125"/>
  <c r="F1125"/>
  <c r="E1125"/>
  <c r="D1125"/>
  <c r="C1125"/>
  <c r="H1119"/>
  <c r="G1118"/>
  <c r="F1118"/>
  <c r="E1118"/>
  <c r="D1118"/>
  <c r="C1118"/>
  <c r="G1114"/>
  <c r="F1114"/>
  <c r="E1114"/>
  <c r="D1114"/>
  <c r="C1114"/>
  <c r="G1112"/>
  <c r="G1107" s="1"/>
  <c r="F1112"/>
  <c r="E1112"/>
  <c r="E1107" s="1"/>
  <c r="D1112"/>
  <c r="C1112"/>
  <c r="C1107" s="1"/>
  <c r="G1111"/>
  <c r="F1111"/>
  <c r="E1111"/>
  <c r="D1111"/>
  <c r="C1111"/>
  <c r="H1110"/>
  <c r="G1110"/>
  <c r="F1110"/>
  <c r="F1107" s="1"/>
  <c r="E1110"/>
  <c r="D1110"/>
  <c r="D1107" s="1"/>
  <c r="C1110"/>
  <c r="H1107"/>
  <c r="H1105"/>
  <c r="D1104"/>
  <c r="E1104" s="1"/>
  <c r="C1103"/>
  <c r="G1099"/>
  <c r="F1099"/>
  <c r="E1099"/>
  <c r="D1099"/>
  <c r="C1099"/>
  <c r="G1097"/>
  <c r="F1097"/>
  <c r="E1097"/>
  <c r="D1097"/>
  <c r="C1097"/>
  <c r="G1096"/>
  <c r="H1096" s="1"/>
  <c r="F1096"/>
  <c r="E1096"/>
  <c r="D1096"/>
  <c r="C1096"/>
  <c r="C1095"/>
  <c r="C1094"/>
  <c r="G1090"/>
  <c r="F1090"/>
  <c r="E1090"/>
  <c r="D1090"/>
  <c r="C1090"/>
  <c r="G1086"/>
  <c r="F1086"/>
  <c r="E1086"/>
  <c r="D1086"/>
  <c r="C1086"/>
  <c r="G1083"/>
  <c r="F1083"/>
  <c r="F1064" s="1"/>
  <c r="E1083"/>
  <c r="D1083"/>
  <c r="C1083"/>
  <c r="G1082"/>
  <c r="G1081" s="1"/>
  <c r="F1082"/>
  <c r="E1082"/>
  <c r="D1082"/>
  <c r="C1082"/>
  <c r="C1081" s="1"/>
  <c r="C1080" s="1"/>
  <c r="E1081"/>
  <c r="H1078"/>
  <c r="H1077"/>
  <c r="G1076"/>
  <c r="F1076"/>
  <c r="E1076"/>
  <c r="D1076"/>
  <c r="C1076"/>
  <c r="G1072"/>
  <c r="F1072"/>
  <c r="E1072"/>
  <c r="D1072"/>
  <c r="C1072"/>
  <c r="G1070"/>
  <c r="G1065" s="1"/>
  <c r="F1070"/>
  <c r="F1065" s="1"/>
  <c r="E1070"/>
  <c r="E1065" s="1"/>
  <c r="D1070"/>
  <c r="C1070"/>
  <c r="C1065" s="1"/>
  <c r="G1069"/>
  <c r="F1069"/>
  <c r="E1069"/>
  <c r="E1064" s="1"/>
  <c r="D1069"/>
  <c r="C1069"/>
  <c r="C1064" s="1"/>
  <c r="G1068"/>
  <c r="F1068"/>
  <c r="F1066" s="1"/>
  <c r="E1068"/>
  <c r="D1068"/>
  <c r="D1066" s="1"/>
  <c r="C1068"/>
  <c r="G1066"/>
  <c r="E1066"/>
  <c r="C1066"/>
  <c r="D1065"/>
  <c r="D1064"/>
  <c r="D1063"/>
  <c r="H1060"/>
  <c r="H1059"/>
  <c r="H1058"/>
  <c r="G1058"/>
  <c r="F1058"/>
  <c r="E1058"/>
  <c r="D1058"/>
  <c r="C1058"/>
  <c r="G1054"/>
  <c r="F1054"/>
  <c r="E1054"/>
  <c r="D1054"/>
  <c r="C1054"/>
  <c r="G1052"/>
  <c r="F1052"/>
  <c r="E1052"/>
  <c r="D1052"/>
  <c r="C1052"/>
  <c r="H1051"/>
  <c r="G1051"/>
  <c r="F1051"/>
  <c r="E1051"/>
  <c r="D1051"/>
  <c r="C1051"/>
  <c r="H1050"/>
  <c r="G1050"/>
  <c r="F1050"/>
  <c r="E1050"/>
  <c r="D1050"/>
  <c r="C1050"/>
  <c r="H1048"/>
  <c r="G1048"/>
  <c r="F1048"/>
  <c r="E1048"/>
  <c r="D1048"/>
  <c r="C1048"/>
  <c r="G1044"/>
  <c r="F1044"/>
  <c r="E1044"/>
  <c r="D1044"/>
  <c r="C1044"/>
  <c r="G1040"/>
  <c r="F1040"/>
  <c r="E1040"/>
  <c r="D1040"/>
  <c r="C1040"/>
  <c r="G1038"/>
  <c r="F1038"/>
  <c r="E1038"/>
  <c r="D1038"/>
  <c r="C1038"/>
  <c r="G1037"/>
  <c r="F1037"/>
  <c r="F1035" s="1"/>
  <c r="E1037"/>
  <c r="D1037"/>
  <c r="D1035" s="1"/>
  <c r="C1037"/>
  <c r="G1036"/>
  <c r="G1035" s="1"/>
  <c r="F1036"/>
  <c r="E1036"/>
  <c r="E1035" s="1"/>
  <c r="D1036"/>
  <c r="C1036"/>
  <c r="C1035" s="1"/>
  <c r="G1031"/>
  <c r="F1031"/>
  <c r="E1031"/>
  <c r="D1031"/>
  <c r="C1031"/>
  <c r="G1027"/>
  <c r="F1027"/>
  <c r="E1027"/>
  <c r="D1027"/>
  <c r="C1027"/>
  <c r="G1025"/>
  <c r="F1025"/>
  <c r="E1025"/>
  <c r="D1025"/>
  <c r="C1025"/>
  <c r="G1024"/>
  <c r="F1024"/>
  <c r="F1021" s="1"/>
  <c r="E1024"/>
  <c r="D1024"/>
  <c r="C1024"/>
  <c r="G1023"/>
  <c r="G1021" s="1"/>
  <c r="F1023"/>
  <c r="E1023"/>
  <c r="E1021" s="1"/>
  <c r="D1023"/>
  <c r="C1023"/>
  <c r="C1021" s="1"/>
  <c r="D1021"/>
  <c r="G1017"/>
  <c r="F1017"/>
  <c r="E1017"/>
  <c r="D1017"/>
  <c r="C1017"/>
  <c r="G1013"/>
  <c r="F1013"/>
  <c r="E1013"/>
  <c r="D1013"/>
  <c r="C1013"/>
  <c r="G1011"/>
  <c r="F1011"/>
  <c r="E1011"/>
  <c r="D1011"/>
  <c r="C1011"/>
  <c r="G1010"/>
  <c r="F1010"/>
  <c r="E1010"/>
  <c r="D1010"/>
  <c r="C1010"/>
  <c r="G1009"/>
  <c r="F1009"/>
  <c r="E1009"/>
  <c r="D1009"/>
  <c r="C1009"/>
  <c r="D1007"/>
  <c r="G1003"/>
  <c r="F1003"/>
  <c r="E1003"/>
  <c r="D1003"/>
  <c r="C1003"/>
  <c r="H1001"/>
  <c r="H1000"/>
  <c r="G999"/>
  <c r="F999"/>
  <c r="E999"/>
  <c r="D999"/>
  <c r="C999"/>
  <c r="G997"/>
  <c r="F997"/>
  <c r="E997"/>
  <c r="D997"/>
  <c r="C997"/>
  <c r="H996"/>
  <c r="G996"/>
  <c r="F996"/>
  <c r="E996"/>
  <c r="D996"/>
  <c r="C996"/>
  <c r="H995"/>
  <c r="G995"/>
  <c r="F995"/>
  <c r="E995"/>
  <c r="D995"/>
  <c r="C995"/>
  <c r="H993"/>
  <c r="G993"/>
  <c r="F993"/>
  <c r="E993"/>
  <c r="D993"/>
  <c r="C993"/>
  <c r="G989"/>
  <c r="F989"/>
  <c r="E989"/>
  <c r="D989"/>
  <c r="C989"/>
  <c r="H987"/>
  <c r="H986"/>
  <c r="G985"/>
  <c r="F985"/>
  <c r="E985"/>
  <c r="D985"/>
  <c r="C985"/>
  <c r="G983"/>
  <c r="F983"/>
  <c r="E983"/>
  <c r="E978" s="1"/>
  <c r="D983"/>
  <c r="C983"/>
  <c r="G982"/>
  <c r="H982" s="1"/>
  <c r="F982"/>
  <c r="E982"/>
  <c r="E977" s="1"/>
  <c r="D982"/>
  <c r="C982"/>
  <c r="G981"/>
  <c r="H981" s="1"/>
  <c r="F981"/>
  <c r="E981"/>
  <c r="E976" s="1"/>
  <c r="D981"/>
  <c r="C981"/>
  <c r="G979"/>
  <c r="H979" s="1"/>
  <c r="F979"/>
  <c r="E979"/>
  <c r="D979"/>
  <c r="C979"/>
  <c r="G977"/>
  <c r="C977"/>
  <c r="H972"/>
  <c r="G971"/>
  <c r="H971" s="1"/>
  <c r="F971"/>
  <c r="E971"/>
  <c r="D971"/>
  <c r="C971"/>
  <c r="G967"/>
  <c r="F967"/>
  <c r="E967"/>
  <c r="D967"/>
  <c r="C967"/>
  <c r="G965"/>
  <c r="F965"/>
  <c r="E965"/>
  <c r="D965"/>
  <c r="C965"/>
  <c r="G964"/>
  <c r="F964"/>
  <c r="E964"/>
  <c r="D964"/>
  <c r="C964"/>
  <c r="G963"/>
  <c r="G961" s="1"/>
  <c r="F963"/>
  <c r="E963"/>
  <c r="D963"/>
  <c r="C963"/>
  <c r="C961"/>
  <c r="H958"/>
  <c r="H957"/>
  <c r="G957"/>
  <c r="F957"/>
  <c r="E957"/>
  <c r="D957"/>
  <c r="C957"/>
  <c r="G953"/>
  <c r="F953"/>
  <c r="E953"/>
  <c r="D953"/>
  <c r="C953"/>
  <c r="G951"/>
  <c r="F951"/>
  <c r="F947" s="1"/>
  <c r="E951"/>
  <c r="D951"/>
  <c r="D947" s="1"/>
  <c r="C951"/>
  <c r="G950"/>
  <c r="G947" s="1"/>
  <c r="F950"/>
  <c r="E950"/>
  <c r="E945" s="1"/>
  <c r="E943" s="1"/>
  <c r="D950"/>
  <c r="C950"/>
  <c r="C945" s="1"/>
  <c r="D949"/>
  <c r="C949"/>
  <c r="H949" s="1"/>
  <c r="E947"/>
  <c r="G946"/>
  <c r="E946"/>
  <c r="C946"/>
  <c r="F945"/>
  <c r="D945"/>
  <c r="G944"/>
  <c r="F944"/>
  <c r="E944"/>
  <c r="D944"/>
  <c r="C944"/>
  <c r="H941"/>
  <c r="H940"/>
  <c r="G939"/>
  <c r="F939"/>
  <c r="E939"/>
  <c r="D939"/>
  <c r="C939"/>
  <c r="G935"/>
  <c r="F935"/>
  <c r="E935"/>
  <c r="D935"/>
  <c r="C935"/>
  <c r="G933"/>
  <c r="F933"/>
  <c r="E933"/>
  <c r="D933"/>
  <c r="C933"/>
  <c r="G932"/>
  <c r="F932"/>
  <c r="E932"/>
  <c r="D932"/>
  <c r="C932"/>
  <c r="G931"/>
  <c r="G929" s="1"/>
  <c r="F931"/>
  <c r="E931"/>
  <c r="E929" s="1"/>
  <c r="D931"/>
  <c r="C931"/>
  <c r="C929" s="1"/>
  <c r="F929"/>
  <c r="D929"/>
  <c r="H927"/>
  <c r="G925"/>
  <c r="H925" s="1"/>
  <c r="F925"/>
  <c r="E925"/>
  <c r="D925"/>
  <c r="C925"/>
  <c r="H923"/>
  <c r="G921"/>
  <c r="F921"/>
  <c r="E921"/>
  <c r="D921"/>
  <c r="C921"/>
  <c r="C916" s="1"/>
  <c r="G919"/>
  <c r="F919"/>
  <c r="E919"/>
  <c r="D919"/>
  <c r="C919"/>
  <c r="H918"/>
  <c r="G918"/>
  <c r="F918"/>
  <c r="E918"/>
  <c r="D918"/>
  <c r="C918"/>
  <c r="G917"/>
  <c r="F917"/>
  <c r="E917"/>
  <c r="D917"/>
  <c r="C917"/>
  <c r="E916"/>
  <c r="G912"/>
  <c r="F912"/>
  <c r="E912"/>
  <c r="D912"/>
  <c r="C912"/>
  <c r="G908"/>
  <c r="F908"/>
  <c r="F903" s="1"/>
  <c r="E908"/>
  <c r="D908"/>
  <c r="C908"/>
  <c r="G906"/>
  <c r="F906"/>
  <c r="E906"/>
  <c r="D906"/>
  <c r="C906"/>
  <c r="G905"/>
  <c r="H905" s="1"/>
  <c r="F905"/>
  <c r="E905"/>
  <c r="D905"/>
  <c r="C905"/>
  <c r="G904"/>
  <c r="H904" s="1"/>
  <c r="F904"/>
  <c r="E904"/>
  <c r="D904"/>
  <c r="C904"/>
  <c r="D903"/>
  <c r="H901"/>
  <c r="F900"/>
  <c r="G900" s="1"/>
  <c r="E900"/>
  <c r="F899"/>
  <c r="F890" s="1"/>
  <c r="E899"/>
  <c r="D899"/>
  <c r="D890" s="1"/>
  <c r="C899"/>
  <c r="G895"/>
  <c r="F895"/>
  <c r="E895"/>
  <c r="E890" s="1"/>
  <c r="D895"/>
  <c r="C895"/>
  <c r="G893"/>
  <c r="F893"/>
  <c r="E893"/>
  <c r="D893"/>
  <c r="C893"/>
  <c r="H892"/>
  <c r="G892"/>
  <c r="F892"/>
  <c r="E892"/>
  <c r="D892"/>
  <c r="C892"/>
  <c r="E891"/>
  <c r="D891"/>
  <c r="C891"/>
  <c r="C890"/>
  <c r="G886"/>
  <c r="F886"/>
  <c r="F877" s="1"/>
  <c r="E886"/>
  <c r="D886"/>
  <c r="D877" s="1"/>
  <c r="C886"/>
  <c r="G882"/>
  <c r="F882"/>
  <c r="E882"/>
  <c r="E877" s="1"/>
  <c r="D882"/>
  <c r="C882"/>
  <c r="G880"/>
  <c r="F880"/>
  <c r="E880"/>
  <c r="D880"/>
  <c r="C880"/>
  <c r="G879"/>
  <c r="G848" s="1"/>
  <c r="F879"/>
  <c r="E879"/>
  <c r="D879"/>
  <c r="C879"/>
  <c r="C848" s="1"/>
  <c r="G878"/>
  <c r="F878"/>
  <c r="E878"/>
  <c r="D878"/>
  <c r="C878"/>
  <c r="G877"/>
  <c r="C877"/>
  <c r="G873"/>
  <c r="F873"/>
  <c r="E873"/>
  <c r="D873"/>
  <c r="C873"/>
  <c r="G869"/>
  <c r="F869"/>
  <c r="E869"/>
  <c r="D869"/>
  <c r="C869"/>
  <c r="G866"/>
  <c r="F866"/>
  <c r="F864" s="1"/>
  <c r="E866"/>
  <c r="D866"/>
  <c r="D864" s="1"/>
  <c r="C866"/>
  <c r="G865"/>
  <c r="G864" s="1"/>
  <c r="F865"/>
  <c r="E865"/>
  <c r="E847" s="1"/>
  <c r="D865"/>
  <c r="C865"/>
  <c r="C847" s="1"/>
  <c r="E864"/>
  <c r="G849"/>
  <c r="F849"/>
  <c r="E849"/>
  <c r="D849"/>
  <c r="C849"/>
  <c r="E848"/>
  <c r="D847"/>
  <c r="G841"/>
  <c r="F841"/>
  <c r="E841"/>
  <c r="D841"/>
  <c r="C841"/>
  <c r="G837"/>
  <c r="F837"/>
  <c r="E837"/>
  <c r="D837"/>
  <c r="C837"/>
  <c r="G835"/>
  <c r="F835"/>
  <c r="F832" s="1"/>
  <c r="E835"/>
  <c r="D835"/>
  <c r="C835"/>
  <c r="G834"/>
  <c r="F834"/>
  <c r="E834"/>
  <c r="D834"/>
  <c r="C834"/>
  <c r="G833"/>
  <c r="H833" s="1"/>
  <c r="F833"/>
  <c r="E833"/>
  <c r="D833"/>
  <c r="C833"/>
  <c r="D832"/>
  <c r="H831"/>
  <c r="H830"/>
  <c r="G829"/>
  <c r="H829" s="1"/>
  <c r="F829"/>
  <c r="E829"/>
  <c r="D829"/>
  <c r="C829"/>
  <c r="H828"/>
  <c r="H827"/>
  <c r="G826"/>
  <c r="H826" s="1"/>
  <c r="F826"/>
  <c r="E826"/>
  <c r="D826"/>
  <c r="C826"/>
  <c r="H825"/>
  <c r="H824"/>
  <c r="G823"/>
  <c r="H823" s="1"/>
  <c r="F823"/>
  <c r="E823"/>
  <c r="D823"/>
  <c r="C823"/>
  <c r="G820"/>
  <c r="F820"/>
  <c r="E820"/>
  <c r="D820"/>
  <c r="C820"/>
  <c r="H817"/>
  <c r="H816"/>
  <c r="G815"/>
  <c r="F815"/>
  <c r="E815"/>
  <c r="D815"/>
  <c r="C815"/>
  <c r="H813"/>
  <c r="H811"/>
  <c r="G811"/>
  <c r="F811"/>
  <c r="E811"/>
  <c r="D811"/>
  <c r="C811"/>
  <c r="G809"/>
  <c r="F809"/>
  <c r="E809"/>
  <c r="D809"/>
  <c r="C809"/>
  <c r="G808"/>
  <c r="F808"/>
  <c r="E808"/>
  <c r="D808"/>
  <c r="C808"/>
  <c r="G807"/>
  <c r="G805" s="1"/>
  <c r="F807"/>
  <c r="E807"/>
  <c r="E805" s="1"/>
  <c r="D807"/>
  <c r="C807"/>
  <c r="C805" s="1"/>
  <c r="F805"/>
  <c r="D805"/>
  <c r="H803"/>
  <c r="H802"/>
  <c r="G801"/>
  <c r="F801"/>
  <c r="E801"/>
  <c r="D801"/>
  <c r="C801"/>
  <c r="G797"/>
  <c r="F797"/>
  <c r="E797"/>
  <c r="D797"/>
  <c r="C797"/>
  <c r="G795"/>
  <c r="F795"/>
  <c r="E795"/>
  <c r="D795"/>
  <c r="C795"/>
  <c r="G794"/>
  <c r="F794"/>
  <c r="E794"/>
  <c r="D794"/>
  <c r="C794"/>
  <c r="G793"/>
  <c r="F793"/>
  <c r="E793"/>
  <c r="E791" s="1"/>
  <c r="D793"/>
  <c r="C793"/>
  <c r="C791" s="1"/>
  <c r="F791"/>
  <c r="D791"/>
  <c r="G787"/>
  <c r="F787"/>
  <c r="E787"/>
  <c r="D787"/>
  <c r="C787"/>
  <c r="G783"/>
  <c r="F783"/>
  <c r="E783"/>
  <c r="D783"/>
  <c r="C783"/>
  <c r="G781"/>
  <c r="F781"/>
  <c r="F764" s="1"/>
  <c r="E781"/>
  <c r="D781"/>
  <c r="D764" s="1"/>
  <c r="C781"/>
  <c r="G780"/>
  <c r="F780"/>
  <c r="E780"/>
  <c r="D780"/>
  <c r="C780"/>
  <c r="G779"/>
  <c r="G778" s="1"/>
  <c r="F779"/>
  <c r="E779"/>
  <c r="D779"/>
  <c r="C779"/>
  <c r="C778" s="1"/>
  <c r="E778"/>
  <c r="H775"/>
  <c r="G774"/>
  <c r="H774" s="1"/>
  <c r="F774"/>
  <c r="E774"/>
  <c r="D774"/>
  <c r="C774"/>
  <c r="G768"/>
  <c r="F768"/>
  <c r="F765" s="1"/>
  <c r="E768"/>
  <c r="D768"/>
  <c r="C768"/>
  <c r="G767"/>
  <c r="F767"/>
  <c r="E767"/>
  <c r="D767"/>
  <c r="C767"/>
  <c r="G766"/>
  <c r="H766" s="1"/>
  <c r="F766"/>
  <c r="E766"/>
  <c r="D766"/>
  <c r="C766"/>
  <c r="D765"/>
  <c r="G764"/>
  <c r="E764"/>
  <c r="C764"/>
  <c r="G763"/>
  <c r="F763"/>
  <c r="E763"/>
  <c r="D763"/>
  <c r="C763"/>
  <c r="G762"/>
  <c r="E762"/>
  <c r="C762"/>
  <c r="G756"/>
  <c r="F756"/>
  <c r="E756"/>
  <c r="D756"/>
  <c r="C756"/>
  <c r="G752"/>
  <c r="F752"/>
  <c r="E752"/>
  <c r="D752"/>
  <c r="C752"/>
  <c r="G750"/>
  <c r="F750"/>
  <c r="E750"/>
  <c r="D750"/>
  <c r="C750"/>
  <c r="G749"/>
  <c r="F749"/>
  <c r="F746" s="1"/>
  <c r="E749"/>
  <c r="D749"/>
  <c r="C749"/>
  <c r="G748"/>
  <c r="G746" s="1"/>
  <c r="F748"/>
  <c r="E748"/>
  <c r="E746" s="1"/>
  <c r="D748"/>
  <c r="C748"/>
  <c r="C746" s="1"/>
  <c r="D746"/>
  <c r="G742"/>
  <c r="F742"/>
  <c r="E742"/>
  <c r="D742"/>
  <c r="C742"/>
  <c r="G738"/>
  <c r="F738"/>
  <c r="E738"/>
  <c r="D738"/>
  <c r="C738"/>
  <c r="G736"/>
  <c r="F736"/>
  <c r="E736"/>
  <c r="D736"/>
  <c r="C736"/>
  <c r="G735"/>
  <c r="F735"/>
  <c r="E735"/>
  <c r="D735"/>
  <c r="C735"/>
  <c r="G734"/>
  <c r="F734"/>
  <c r="E734"/>
  <c r="D734"/>
  <c r="C734"/>
  <c r="G732"/>
  <c r="E732"/>
  <c r="C732"/>
  <c r="H730"/>
  <c r="H729"/>
  <c r="G728"/>
  <c r="F728"/>
  <c r="E728"/>
  <c r="D728"/>
  <c r="C728"/>
  <c r="G722"/>
  <c r="F722"/>
  <c r="E722"/>
  <c r="D722"/>
  <c r="C722"/>
  <c r="G721"/>
  <c r="F721"/>
  <c r="E721"/>
  <c r="D721"/>
  <c r="C721"/>
  <c r="H721" s="1"/>
  <c r="H720"/>
  <c r="G720"/>
  <c r="F720"/>
  <c r="E720"/>
  <c r="D720"/>
  <c r="C720"/>
  <c r="H718"/>
  <c r="G718"/>
  <c r="F718"/>
  <c r="E718"/>
  <c r="D718"/>
  <c r="C718"/>
  <c r="G714"/>
  <c r="F714"/>
  <c r="E714"/>
  <c r="D714"/>
  <c r="C714"/>
  <c r="G710"/>
  <c r="F710"/>
  <c r="E710"/>
  <c r="D710"/>
  <c r="C710"/>
  <c r="G708"/>
  <c r="F708"/>
  <c r="E708"/>
  <c r="D708"/>
  <c r="C708"/>
  <c r="G707"/>
  <c r="F707"/>
  <c r="E707"/>
  <c r="D707"/>
  <c r="C707"/>
  <c r="G706"/>
  <c r="G704" s="1"/>
  <c r="F706"/>
  <c r="E706"/>
  <c r="E704" s="1"/>
  <c r="D706"/>
  <c r="C706"/>
  <c r="C704" s="1"/>
  <c r="F704"/>
  <c r="D704"/>
  <c r="H702"/>
  <c r="H701"/>
  <c r="G700"/>
  <c r="H700" s="1"/>
  <c r="F700"/>
  <c r="E700"/>
  <c r="D700"/>
  <c r="C700"/>
  <c r="G696"/>
  <c r="F696"/>
  <c r="E696"/>
  <c r="D696"/>
  <c r="C696"/>
  <c r="G694"/>
  <c r="F694"/>
  <c r="E694"/>
  <c r="D694"/>
  <c r="C694"/>
  <c r="G693"/>
  <c r="H693" s="1"/>
  <c r="F693"/>
  <c r="E693"/>
  <c r="D693"/>
  <c r="C693"/>
  <c r="G692"/>
  <c r="H692" s="1"/>
  <c r="F692"/>
  <c r="E692"/>
  <c r="D692"/>
  <c r="C692"/>
  <c r="G690"/>
  <c r="H690" s="1"/>
  <c r="F690"/>
  <c r="E690"/>
  <c r="D690"/>
  <c r="C690"/>
  <c r="H688"/>
  <c r="H687"/>
  <c r="G686"/>
  <c r="H686" s="1"/>
  <c r="F686"/>
  <c r="E686"/>
  <c r="D686"/>
  <c r="C686"/>
  <c r="G682"/>
  <c r="F682"/>
  <c r="E682"/>
  <c r="D682"/>
  <c r="C682"/>
  <c r="G680"/>
  <c r="F680"/>
  <c r="F675" s="1"/>
  <c r="E680"/>
  <c r="D680"/>
  <c r="D675" s="1"/>
  <c r="C680"/>
  <c r="H679"/>
  <c r="G679"/>
  <c r="F679"/>
  <c r="E679"/>
  <c r="D679"/>
  <c r="C679"/>
  <c r="H678"/>
  <c r="G678"/>
  <c r="F678"/>
  <c r="F673" s="1"/>
  <c r="E678"/>
  <c r="D678"/>
  <c r="D673" s="1"/>
  <c r="C678"/>
  <c r="H676"/>
  <c r="G676"/>
  <c r="F676"/>
  <c r="E676"/>
  <c r="D676"/>
  <c r="C676"/>
  <c r="G675"/>
  <c r="E675"/>
  <c r="C675"/>
  <c r="G674"/>
  <c r="F674"/>
  <c r="E674"/>
  <c r="D674"/>
  <c r="C674"/>
  <c r="G673"/>
  <c r="G672" s="1"/>
  <c r="E673"/>
  <c r="C673"/>
  <c r="C672" s="1"/>
  <c r="E672"/>
  <c r="H670"/>
  <c r="G668"/>
  <c r="H668" s="1"/>
  <c r="F668"/>
  <c r="E668"/>
  <c r="D668"/>
  <c r="C668"/>
  <c r="G664"/>
  <c r="F664"/>
  <c r="E664"/>
  <c r="D664"/>
  <c r="C664"/>
  <c r="G662"/>
  <c r="F662"/>
  <c r="E662"/>
  <c r="D662"/>
  <c r="C662"/>
  <c r="G661"/>
  <c r="H661" s="1"/>
  <c r="F661"/>
  <c r="E661"/>
  <c r="E658" s="1"/>
  <c r="D661"/>
  <c r="C661"/>
  <c r="G660"/>
  <c r="F660"/>
  <c r="E660"/>
  <c r="D660"/>
  <c r="C660"/>
  <c r="G658"/>
  <c r="C658"/>
  <c r="H655"/>
  <c r="H654"/>
  <c r="G654"/>
  <c r="F654"/>
  <c r="E654"/>
  <c r="D654"/>
  <c r="C654"/>
  <c r="H651"/>
  <c r="G650"/>
  <c r="F650"/>
  <c r="E650"/>
  <c r="D650"/>
  <c r="C650"/>
  <c r="G648"/>
  <c r="F648"/>
  <c r="E648"/>
  <c r="D648"/>
  <c r="C648"/>
  <c r="G647"/>
  <c r="F647"/>
  <c r="F642" s="1"/>
  <c r="E647"/>
  <c r="D647"/>
  <c r="C647"/>
  <c r="G646"/>
  <c r="G644" s="1"/>
  <c r="F646"/>
  <c r="E646"/>
  <c r="D646"/>
  <c r="C646"/>
  <c r="C644" s="1"/>
  <c r="C640" s="1"/>
  <c r="E644"/>
  <c r="G643"/>
  <c r="F643"/>
  <c r="E643"/>
  <c r="D643"/>
  <c r="C643"/>
  <c r="D642"/>
  <c r="F641"/>
  <c r="D641"/>
  <c r="G636"/>
  <c r="F636"/>
  <c r="E636"/>
  <c r="D636"/>
  <c r="C636"/>
  <c r="G632"/>
  <c r="F632"/>
  <c r="E632"/>
  <c r="D632"/>
  <c r="C632"/>
  <c r="G630"/>
  <c r="F630"/>
  <c r="E630"/>
  <c r="D630"/>
  <c r="C630"/>
  <c r="G629"/>
  <c r="F629"/>
  <c r="E629"/>
  <c r="D629"/>
  <c r="C629"/>
  <c r="G628"/>
  <c r="F628"/>
  <c r="E628"/>
  <c r="D628"/>
  <c r="D627" s="1"/>
  <c r="C628"/>
  <c r="F627"/>
  <c r="F625" s="1"/>
  <c r="F620" s="1"/>
  <c r="F624"/>
  <c r="G623"/>
  <c r="F623"/>
  <c r="E623"/>
  <c r="D623"/>
  <c r="C623"/>
  <c r="G622"/>
  <c r="F622"/>
  <c r="E622"/>
  <c r="D622"/>
  <c r="C622"/>
  <c r="F621"/>
  <c r="D621"/>
  <c r="G616"/>
  <c r="F616"/>
  <c r="E616"/>
  <c r="D616"/>
  <c r="C616"/>
  <c r="G612"/>
  <c r="F612"/>
  <c r="E612"/>
  <c r="D612"/>
  <c r="C612"/>
  <c r="G610"/>
  <c r="F610"/>
  <c r="E610"/>
  <c r="D610"/>
  <c r="C610"/>
  <c r="G609"/>
  <c r="F609"/>
  <c r="F607" s="1"/>
  <c r="F605" s="1"/>
  <c r="F590" s="1"/>
  <c r="E609"/>
  <c r="D609"/>
  <c r="C609"/>
  <c r="G608"/>
  <c r="G607" s="1"/>
  <c r="G605" s="1"/>
  <c r="F608"/>
  <c r="E608"/>
  <c r="E607" s="1"/>
  <c r="E605" s="1"/>
  <c r="D608"/>
  <c r="C608"/>
  <c r="C607" s="1"/>
  <c r="C605" s="1"/>
  <c r="D607"/>
  <c r="D605"/>
  <c r="H603"/>
  <c r="H602"/>
  <c r="G601"/>
  <c r="H601" s="1"/>
  <c r="F601"/>
  <c r="E601"/>
  <c r="D601"/>
  <c r="C601"/>
  <c r="G597"/>
  <c r="F597"/>
  <c r="E597"/>
  <c r="D597"/>
  <c r="C597"/>
  <c r="G595"/>
  <c r="F595"/>
  <c r="E595"/>
  <c r="D595"/>
  <c r="C595"/>
  <c r="G594"/>
  <c r="H594" s="1"/>
  <c r="F594"/>
  <c r="E594"/>
  <c r="D594"/>
  <c r="C594"/>
  <c r="G593"/>
  <c r="H593" s="1"/>
  <c r="F593"/>
  <c r="E593"/>
  <c r="D593"/>
  <c r="C593"/>
  <c r="G591"/>
  <c r="H591" s="1"/>
  <c r="F591"/>
  <c r="E591"/>
  <c r="D591"/>
  <c r="C591"/>
  <c r="D590"/>
  <c r="G586"/>
  <c r="F586"/>
  <c r="E586"/>
  <c r="D586"/>
  <c r="C586"/>
  <c r="H583"/>
  <c r="G582"/>
  <c r="H582" s="1"/>
  <c r="F582"/>
  <c r="E582"/>
  <c r="D582"/>
  <c r="C582"/>
  <c r="G580"/>
  <c r="F580"/>
  <c r="E580"/>
  <c r="D580"/>
  <c r="C580"/>
  <c r="G579"/>
  <c r="F579"/>
  <c r="E579"/>
  <c r="D579"/>
  <c r="C579"/>
  <c r="G578"/>
  <c r="H578" s="1"/>
  <c r="F578"/>
  <c r="E578"/>
  <c r="D578"/>
  <c r="C578"/>
  <c r="F577"/>
  <c r="D577"/>
  <c r="F575"/>
  <c r="D575"/>
  <c r="H572"/>
  <c r="G571"/>
  <c r="F571"/>
  <c r="E571"/>
  <c r="D571"/>
  <c r="C571"/>
  <c r="G567"/>
  <c r="F567"/>
  <c r="E567"/>
  <c r="D567"/>
  <c r="C567"/>
  <c r="G565"/>
  <c r="F565"/>
  <c r="E565"/>
  <c r="D565"/>
  <c r="C565"/>
  <c r="G564"/>
  <c r="F564"/>
  <c r="E564"/>
  <c r="D564"/>
  <c r="C564"/>
  <c r="H563"/>
  <c r="G563"/>
  <c r="F563"/>
  <c r="E563"/>
  <c r="D563"/>
  <c r="C563"/>
  <c r="H559"/>
  <c r="G558"/>
  <c r="F558"/>
  <c r="E558"/>
  <c r="D558"/>
  <c r="C558"/>
  <c r="G554"/>
  <c r="F554"/>
  <c r="E554"/>
  <c r="D554"/>
  <c r="C554"/>
  <c r="G552"/>
  <c r="F552"/>
  <c r="E552"/>
  <c r="D552"/>
  <c r="C552"/>
  <c r="G551"/>
  <c r="F551"/>
  <c r="E551"/>
  <c r="D551"/>
  <c r="C551"/>
  <c r="G550"/>
  <c r="H550" s="1"/>
  <c r="F550"/>
  <c r="E550"/>
  <c r="D550"/>
  <c r="C550"/>
  <c r="F549"/>
  <c r="D549"/>
  <c r="G544"/>
  <c r="F544"/>
  <c r="E544"/>
  <c r="D544"/>
  <c r="C544"/>
  <c r="G540"/>
  <c r="F540"/>
  <c r="E540"/>
  <c r="D540"/>
  <c r="C540"/>
  <c r="G538"/>
  <c r="F538"/>
  <c r="E538"/>
  <c r="D538"/>
  <c r="C538"/>
  <c r="G537"/>
  <c r="F537"/>
  <c r="E537"/>
  <c r="D537"/>
  <c r="C537"/>
  <c r="G536"/>
  <c r="F536"/>
  <c r="E536"/>
  <c r="D536"/>
  <c r="C536"/>
  <c r="G535"/>
  <c r="F535"/>
  <c r="E535"/>
  <c r="D535"/>
  <c r="C535"/>
  <c r="F533"/>
  <c r="D533"/>
  <c r="G532"/>
  <c r="E532"/>
  <c r="C532"/>
  <c r="G531"/>
  <c r="E531"/>
  <c r="C531"/>
  <c r="F528"/>
  <c r="D528"/>
  <c r="G527"/>
  <c r="E527"/>
  <c r="C527"/>
  <c r="G526"/>
  <c r="E526"/>
  <c r="C526"/>
  <c r="G521"/>
  <c r="F521"/>
  <c r="E521"/>
  <c r="D521"/>
  <c r="C521"/>
  <c r="G517"/>
  <c r="F517"/>
  <c r="E517"/>
  <c r="E512" s="1"/>
  <c r="D517"/>
  <c r="C517"/>
  <c r="G515"/>
  <c r="F515"/>
  <c r="E515"/>
  <c r="D515"/>
  <c r="C515"/>
  <c r="G514"/>
  <c r="F514"/>
  <c r="E514"/>
  <c r="D514"/>
  <c r="C514"/>
  <c r="G513"/>
  <c r="F513"/>
  <c r="E513"/>
  <c r="D513"/>
  <c r="C513"/>
  <c r="G512"/>
  <c r="C512"/>
  <c r="G507"/>
  <c r="F507"/>
  <c r="E507"/>
  <c r="D507"/>
  <c r="C507"/>
  <c r="G503"/>
  <c r="F503"/>
  <c r="E503"/>
  <c r="E498" s="1"/>
  <c r="E496" s="1"/>
  <c r="E495" s="1"/>
  <c r="D503"/>
  <c r="C503"/>
  <c r="G501"/>
  <c r="F501"/>
  <c r="F353" s="1"/>
  <c r="E501"/>
  <c r="D501"/>
  <c r="D353" s="1"/>
  <c r="C501"/>
  <c r="G500"/>
  <c r="F500"/>
  <c r="E500"/>
  <c r="D500"/>
  <c r="C500"/>
  <c r="G499"/>
  <c r="F499"/>
  <c r="E499"/>
  <c r="D499"/>
  <c r="C499"/>
  <c r="G498"/>
  <c r="G496" s="1"/>
  <c r="G495" s="1"/>
  <c r="C498"/>
  <c r="C496" s="1"/>
  <c r="C495" s="1"/>
  <c r="H492"/>
  <c r="H491"/>
  <c r="G491"/>
  <c r="F491"/>
  <c r="E491"/>
  <c r="D491"/>
  <c r="C491"/>
  <c r="G485"/>
  <c r="G482" s="1"/>
  <c r="G480" s="1"/>
  <c r="H480" s="1"/>
  <c r="F485"/>
  <c r="E485"/>
  <c r="E482" s="1"/>
  <c r="E480" s="1"/>
  <c r="D485"/>
  <c r="C485"/>
  <c r="C482" s="1"/>
  <c r="C480" s="1"/>
  <c r="G484"/>
  <c r="F484"/>
  <c r="E484"/>
  <c r="D484"/>
  <c r="C484"/>
  <c r="H483"/>
  <c r="G483"/>
  <c r="F483"/>
  <c r="F482" s="1"/>
  <c r="F462" s="1"/>
  <c r="E483"/>
  <c r="D483"/>
  <c r="C483"/>
  <c r="H482"/>
  <c r="D482"/>
  <c r="D480"/>
  <c r="H478"/>
  <c r="H477"/>
  <c r="G476"/>
  <c r="H476" s="1"/>
  <c r="F476"/>
  <c r="E476"/>
  <c r="D476"/>
  <c r="C476"/>
  <c r="G470"/>
  <c r="F470"/>
  <c r="E470"/>
  <c r="D470"/>
  <c r="C470"/>
  <c r="G469"/>
  <c r="G464" s="1"/>
  <c r="F469"/>
  <c r="E469"/>
  <c r="D469"/>
  <c r="C469"/>
  <c r="C464" s="1"/>
  <c r="G468"/>
  <c r="F468"/>
  <c r="F467" s="1"/>
  <c r="F466" s="1"/>
  <c r="E468"/>
  <c r="D468"/>
  <c r="D467" s="1"/>
  <c r="D466" s="1"/>
  <c r="C468"/>
  <c r="G467"/>
  <c r="G466" s="1"/>
  <c r="E467"/>
  <c r="E466" s="1"/>
  <c r="E462" s="1"/>
  <c r="C467"/>
  <c r="C466" s="1"/>
  <c r="C462" s="1"/>
  <c r="G465"/>
  <c r="F465"/>
  <c r="E465"/>
  <c r="D465"/>
  <c r="C465"/>
  <c r="E464"/>
  <c r="G463"/>
  <c r="E463"/>
  <c r="C463"/>
  <c r="H461"/>
  <c r="H460"/>
  <c r="G458"/>
  <c r="F458"/>
  <c r="E458"/>
  <c r="D458"/>
  <c r="C458"/>
  <c r="G454"/>
  <c r="F454"/>
  <c r="E454"/>
  <c r="D454"/>
  <c r="C454"/>
  <c r="H452"/>
  <c r="G452"/>
  <c r="F452"/>
  <c r="E452"/>
  <c r="D452"/>
  <c r="C452"/>
  <c r="H451"/>
  <c r="G451"/>
  <c r="F451"/>
  <c r="F448" s="1"/>
  <c r="E451"/>
  <c r="D451"/>
  <c r="D448" s="1"/>
  <c r="C451"/>
  <c r="G450"/>
  <c r="G448" s="1"/>
  <c r="F450"/>
  <c r="E450"/>
  <c r="E448" s="1"/>
  <c r="D450"/>
  <c r="C450"/>
  <c r="C448" s="1"/>
  <c r="H445"/>
  <c r="G444"/>
  <c r="H444" s="1"/>
  <c r="F444"/>
  <c r="E444"/>
  <c r="D444"/>
  <c r="C444"/>
  <c r="G437"/>
  <c r="F437"/>
  <c r="F434" s="1"/>
  <c r="E437"/>
  <c r="D437"/>
  <c r="C437"/>
  <c r="G436"/>
  <c r="G434" s="1"/>
  <c r="F436"/>
  <c r="E436"/>
  <c r="E434" s="1"/>
  <c r="D436"/>
  <c r="C436"/>
  <c r="C434" s="1"/>
  <c r="D434"/>
  <c r="H432"/>
  <c r="H431"/>
  <c r="G430"/>
  <c r="F430"/>
  <c r="E430"/>
  <c r="D430"/>
  <c r="C430"/>
  <c r="G426"/>
  <c r="F426"/>
  <c r="E426"/>
  <c r="D426"/>
  <c r="C426"/>
  <c r="G423"/>
  <c r="H423" s="1"/>
  <c r="F423"/>
  <c r="E423"/>
  <c r="D423"/>
  <c r="C423"/>
  <c r="G422"/>
  <c r="H422" s="1"/>
  <c r="F422"/>
  <c r="E422"/>
  <c r="D422"/>
  <c r="C422"/>
  <c r="G420"/>
  <c r="H420" s="1"/>
  <c r="F420"/>
  <c r="E420"/>
  <c r="D420"/>
  <c r="C420"/>
  <c r="G416"/>
  <c r="H416" s="1"/>
  <c r="F416"/>
  <c r="E416"/>
  <c r="D416"/>
  <c r="C416"/>
  <c r="G409"/>
  <c r="F409"/>
  <c r="E409"/>
  <c r="D409"/>
  <c r="C409"/>
  <c r="G408"/>
  <c r="G407" s="1"/>
  <c r="F408"/>
  <c r="E408"/>
  <c r="E407" s="1"/>
  <c r="D408"/>
  <c r="C408"/>
  <c r="C407" s="1"/>
  <c r="F407"/>
  <c r="D407"/>
  <c r="G402"/>
  <c r="F402"/>
  <c r="E402"/>
  <c r="D402"/>
  <c r="C402"/>
  <c r="G393"/>
  <c r="F393"/>
  <c r="E393"/>
  <c r="D393"/>
  <c r="C393"/>
  <c r="G389"/>
  <c r="F389"/>
  <c r="E389"/>
  <c r="D389"/>
  <c r="C389"/>
  <c r="E388"/>
  <c r="D388"/>
  <c r="C388"/>
  <c r="H388" s="1"/>
  <c r="G387"/>
  <c r="H387" s="1"/>
  <c r="F387"/>
  <c r="E387"/>
  <c r="D387"/>
  <c r="C387"/>
  <c r="G380"/>
  <c r="F380"/>
  <c r="E380"/>
  <c r="D380"/>
  <c r="C380"/>
  <c r="G379"/>
  <c r="G378" s="1"/>
  <c r="F379"/>
  <c r="E379"/>
  <c r="E378" s="1"/>
  <c r="D379"/>
  <c r="C379"/>
  <c r="C378" s="1"/>
  <c r="F378"/>
  <c r="D378"/>
  <c r="H375"/>
  <c r="H374"/>
  <c r="G373"/>
  <c r="F373"/>
  <c r="E373"/>
  <c r="D373"/>
  <c r="C373"/>
  <c r="G369"/>
  <c r="F369"/>
  <c r="E369"/>
  <c r="D369"/>
  <c r="C369"/>
  <c r="H366"/>
  <c r="G366"/>
  <c r="F366"/>
  <c r="E366"/>
  <c r="D366"/>
  <c r="C366"/>
  <c r="H365"/>
  <c r="G365"/>
  <c r="F365"/>
  <c r="E365"/>
  <c r="D365"/>
  <c r="C365"/>
  <c r="H363"/>
  <c r="G363"/>
  <c r="F363"/>
  <c r="E363"/>
  <c r="D363"/>
  <c r="C363"/>
  <c r="G362"/>
  <c r="G358" s="1"/>
  <c r="F362"/>
  <c r="E362"/>
  <c r="E358" s="1"/>
  <c r="D362"/>
  <c r="C362"/>
  <c r="C358" s="1"/>
  <c r="G361"/>
  <c r="E361"/>
  <c r="E357" s="1"/>
  <c r="C361"/>
  <c r="E360"/>
  <c r="E356" s="1"/>
  <c r="F358"/>
  <c r="D358"/>
  <c r="G353"/>
  <c r="E353"/>
  <c r="C353"/>
  <c r="F352"/>
  <c r="D352"/>
  <c r="H351"/>
  <c r="G351"/>
  <c r="F351"/>
  <c r="G350"/>
  <c r="H350" s="1"/>
  <c r="H347"/>
  <c r="G346"/>
  <c r="F346"/>
  <c r="F337" s="1"/>
  <c r="E346"/>
  <c r="D346"/>
  <c r="C346"/>
  <c r="G342"/>
  <c r="F342"/>
  <c r="E342"/>
  <c r="D342"/>
  <c r="C342"/>
  <c r="G340"/>
  <c r="F340"/>
  <c r="E340"/>
  <c r="D340"/>
  <c r="C340"/>
  <c r="G339"/>
  <c r="F339"/>
  <c r="E339"/>
  <c r="D339"/>
  <c r="C339"/>
  <c r="G338"/>
  <c r="H338" s="1"/>
  <c r="F338"/>
  <c r="E338"/>
  <c r="D338"/>
  <c r="C338"/>
  <c r="D337"/>
  <c r="G332"/>
  <c r="F332"/>
  <c r="E332"/>
  <c r="D332"/>
  <c r="D323" s="1"/>
  <c r="D321" s="1"/>
  <c r="C332"/>
  <c r="H330"/>
  <c r="H329"/>
  <c r="G328"/>
  <c r="F328"/>
  <c r="E328"/>
  <c r="D328"/>
  <c r="C328"/>
  <c r="G326"/>
  <c r="F326"/>
  <c r="E326"/>
  <c r="D326"/>
  <c r="C326"/>
  <c r="H325"/>
  <c r="G325"/>
  <c r="F325"/>
  <c r="E325"/>
  <c r="D325"/>
  <c r="C325"/>
  <c r="H324"/>
  <c r="G324"/>
  <c r="F324"/>
  <c r="E324"/>
  <c r="D324"/>
  <c r="C324"/>
  <c r="F323"/>
  <c r="G317"/>
  <c r="F317"/>
  <c r="E317"/>
  <c r="D317"/>
  <c r="C317"/>
  <c r="H314"/>
  <c r="G313"/>
  <c r="H313" s="1"/>
  <c r="F313"/>
  <c r="E313"/>
  <c r="D313"/>
  <c r="C313"/>
  <c r="G311"/>
  <c r="F311"/>
  <c r="E311"/>
  <c r="D311"/>
  <c r="D308" s="1"/>
  <c r="C311"/>
  <c r="G310"/>
  <c r="F310"/>
  <c r="E310"/>
  <c r="D310"/>
  <c r="C310"/>
  <c r="G309"/>
  <c r="H309" s="1"/>
  <c r="F309"/>
  <c r="E309"/>
  <c r="D309"/>
  <c r="C309"/>
  <c r="F308"/>
  <c r="H305"/>
  <c r="H304"/>
  <c r="H302"/>
  <c r="G302"/>
  <c r="F302"/>
  <c r="E302"/>
  <c r="D302"/>
  <c r="C302"/>
  <c r="G298"/>
  <c r="F298"/>
  <c r="E298"/>
  <c r="D298"/>
  <c r="C298"/>
  <c r="G296"/>
  <c r="F296"/>
  <c r="E296"/>
  <c r="D296"/>
  <c r="C296"/>
  <c r="G295"/>
  <c r="F295"/>
  <c r="E295"/>
  <c r="D295"/>
  <c r="C295"/>
  <c r="G294"/>
  <c r="F294"/>
  <c r="F293" s="1"/>
  <c r="E294"/>
  <c r="D294"/>
  <c r="C294"/>
  <c r="D293"/>
  <c r="H289"/>
  <c r="G288"/>
  <c r="F288"/>
  <c r="E288"/>
  <c r="D288"/>
  <c r="C288"/>
  <c r="G284"/>
  <c r="F284"/>
  <c r="E284"/>
  <c r="D284"/>
  <c r="C284"/>
  <c r="G282"/>
  <c r="F282"/>
  <c r="E282"/>
  <c r="D282"/>
  <c r="C282"/>
  <c r="G281"/>
  <c r="F281"/>
  <c r="E281"/>
  <c r="D281"/>
  <c r="D274" s="1"/>
  <c r="C281"/>
  <c r="H280"/>
  <c r="G280"/>
  <c r="F280"/>
  <c r="F279" s="1"/>
  <c r="F276" s="1"/>
  <c r="F272" s="1"/>
  <c r="E280"/>
  <c r="D280"/>
  <c r="C280"/>
  <c r="D279"/>
  <c r="D276" s="1"/>
  <c r="D272" s="1"/>
  <c r="D275"/>
  <c r="F274"/>
  <c r="G273"/>
  <c r="H273" s="1"/>
  <c r="E273"/>
  <c r="H268"/>
  <c r="G268"/>
  <c r="F268"/>
  <c r="E268"/>
  <c r="D268"/>
  <c r="C268"/>
  <c r="G264"/>
  <c r="H264" s="1"/>
  <c r="F264"/>
  <c r="E264"/>
  <c r="D264"/>
  <c r="C264"/>
  <c r="H262"/>
  <c r="G262"/>
  <c r="F262"/>
  <c r="E262"/>
  <c r="D262"/>
  <c r="C262"/>
  <c r="H261"/>
  <c r="G261"/>
  <c r="F261"/>
  <c r="E261"/>
  <c r="D261"/>
  <c r="C261"/>
  <c r="G260"/>
  <c r="H260" s="1"/>
  <c r="F260"/>
  <c r="E260"/>
  <c r="D260"/>
  <c r="C260"/>
  <c r="G259"/>
  <c r="H259" s="1"/>
  <c r="F259"/>
  <c r="E259"/>
  <c r="D259"/>
  <c r="C259"/>
  <c r="H257"/>
  <c r="G253"/>
  <c r="F253"/>
  <c r="E253"/>
  <c r="D253"/>
  <c r="C253"/>
  <c r="H250"/>
  <c r="G249"/>
  <c r="F249"/>
  <c r="E249"/>
  <c r="E244" s="1"/>
  <c r="E241" s="1"/>
  <c r="D249"/>
  <c r="C249"/>
  <c r="G247"/>
  <c r="F247"/>
  <c r="E247"/>
  <c r="D247"/>
  <c r="C247"/>
  <c r="G246"/>
  <c r="F246"/>
  <c r="E246"/>
  <c r="D246"/>
  <c r="C246"/>
  <c r="G245"/>
  <c r="F245"/>
  <c r="E245"/>
  <c r="E237" s="1"/>
  <c r="D245"/>
  <c r="C245"/>
  <c r="C237" s="1"/>
  <c r="G244"/>
  <c r="G241" s="1"/>
  <c r="C244"/>
  <c r="C241" s="1"/>
  <c r="G239"/>
  <c r="F239"/>
  <c r="E239"/>
  <c r="D239"/>
  <c r="C239"/>
  <c r="G238"/>
  <c r="F238"/>
  <c r="E238"/>
  <c r="D238"/>
  <c r="C238"/>
  <c r="F237"/>
  <c r="D237"/>
  <c r="H233"/>
  <c r="G232"/>
  <c r="H232" s="1"/>
  <c r="F232"/>
  <c r="E232"/>
  <c r="D232"/>
  <c r="C232"/>
  <c r="G228"/>
  <c r="G223" s="1"/>
  <c r="F228"/>
  <c r="E228"/>
  <c r="E223" s="1"/>
  <c r="D228"/>
  <c r="C228"/>
  <c r="C223" s="1"/>
  <c r="G225"/>
  <c r="F225"/>
  <c r="E225"/>
  <c r="D225"/>
  <c r="C225"/>
  <c r="G224"/>
  <c r="F224"/>
  <c r="E224"/>
  <c r="D224"/>
  <c r="C224"/>
  <c r="H224" s="1"/>
  <c r="H223"/>
  <c r="F223"/>
  <c r="D223"/>
  <c r="H221"/>
  <c r="G220"/>
  <c r="F220"/>
  <c r="E220"/>
  <c r="D220"/>
  <c r="C220"/>
  <c r="G219"/>
  <c r="F219"/>
  <c r="E219"/>
  <c r="D219"/>
  <c r="C219"/>
  <c r="G218"/>
  <c r="F218"/>
  <c r="E218"/>
  <c r="D218"/>
  <c r="C218"/>
  <c r="G217"/>
  <c r="F217"/>
  <c r="E217"/>
  <c r="D217"/>
  <c r="C217"/>
  <c r="H216"/>
  <c r="H215"/>
  <c r="H214"/>
  <c r="H213"/>
  <c r="H212"/>
  <c r="H211"/>
  <c r="H210"/>
  <c r="H209"/>
  <c r="H208"/>
  <c r="H207"/>
  <c r="G206"/>
  <c r="F206"/>
  <c r="E206"/>
  <c r="D206"/>
  <c r="C206"/>
  <c r="H205"/>
  <c r="H204"/>
  <c r="H203"/>
  <c r="H202"/>
  <c r="H201"/>
  <c r="H200"/>
  <c r="G200"/>
  <c r="F200"/>
  <c r="E200"/>
  <c r="D200"/>
  <c r="C200"/>
  <c r="H199"/>
  <c r="G199"/>
  <c r="F199"/>
  <c r="E199"/>
  <c r="D199"/>
  <c r="C199"/>
  <c r="H198"/>
  <c r="G198"/>
  <c r="F198"/>
  <c r="E198"/>
  <c r="D198"/>
  <c r="C198"/>
  <c r="H197"/>
  <c r="G197"/>
  <c r="F197"/>
  <c r="E197"/>
  <c r="D197"/>
  <c r="C197"/>
  <c r="H196"/>
  <c r="H195"/>
  <c r="H194"/>
  <c r="H193"/>
  <c r="H192"/>
  <c r="G188"/>
  <c r="F188"/>
  <c r="E188"/>
  <c r="D188"/>
  <c r="C188"/>
  <c r="H185"/>
  <c r="G184"/>
  <c r="F184"/>
  <c r="E184"/>
  <c r="D184"/>
  <c r="C184"/>
  <c r="G182"/>
  <c r="F182"/>
  <c r="E182"/>
  <c r="D182"/>
  <c r="C182"/>
  <c r="G181"/>
  <c r="F181"/>
  <c r="E181"/>
  <c r="D181"/>
  <c r="C181"/>
  <c r="G180"/>
  <c r="F180"/>
  <c r="E180"/>
  <c r="D180"/>
  <c r="C180"/>
  <c r="G179"/>
  <c r="E179"/>
  <c r="E177" s="1"/>
  <c r="C179"/>
  <c r="G177"/>
  <c r="C177"/>
  <c r="H176"/>
  <c r="H174"/>
  <c r="H173"/>
  <c r="G172"/>
  <c r="H172" s="1"/>
  <c r="F172"/>
  <c r="E172"/>
  <c r="D172"/>
  <c r="C172"/>
  <c r="G168"/>
  <c r="F168"/>
  <c r="E168"/>
  <c r="D168"/>
  <c r="C168"/>
  <c r="G166"/>
  <c r="F166"/>
  <c r="F160" s="1"/>
  <c r="E166"/>
  <c r="D166"/>
  <c r="D160" s="1"/>
  <c r="C166"/>
  <c r="G165"/>
  <c r="H165" s="1"/>
  <c r="F165"/>
  <c r="F159" s="1"/>
  <c r="E165"/>
  <c r="D165"/>
  <c r="D159" s="1"/>
  <c r="C165"/>
  <c r="G164"/>
  <c r="H164" s="1"/>
  <c r="F164"/>
  <c r="F158" s="1"/>
  <c r="E164"/>
  <c r="D164"/>
  <c r="D158" s="1"/>
  <c r="C164"/>
  <c r="G163"/>
  <c r="F163"/>
  <c r="F161" s="1"/>
  <c r="F157" s="1"/>
  <c r="E163"/>
  <c r="D163"/>
  <c r="D161" s="1"/>
  <c r="D157" s="1"/>
  <c r="G161"/>
  <c r="E161"/>
  <c r="E157" s="1"/>
  <c r="G160"/>
  <c r="E160"/>
  <c r="C160"/>
  <c r="G159"/>
  <c r="E159"/>
  <c r="C159"/>
  <c r="G158"/>
  <c r="E158"/>
  <c r="C158"/>
  <c r="G157"/>
  <c r="G152"/>
  <c r="F152"/>
  <c r="E152"/>
  <c r="C152"/>
  <c r="F147"/>
  <c r="D147"/>
  <c r="H144"/>
  <c r="G143"/>
  <c r="F143"/>
  <c r="E143"/>
  <c r="D143"/>
  <c r="C143"/>
  <c r="F141"/>
  <c r="D141"/>
  <c r="G140"/>
  <c r="F140"/>
  <c r="E140"/>
  <c r="D140"/>
  <c r="C140"/>
  <c r="G139"/>
  <c r="F139"/>
  <c r="E139"/>
  <c r="D139"/>
  <c r="C139"/>
  <c r="G133"/>
  <c r="F133"/>
  <c r="E133"/>
  <c r="D133"/>
  <c r="C133"/>
  <c r="H130"/>
  <c r="G129"/>
  <c r="F129"/>
  <c r="E129"/>
  <c r="D129"/>
  <c r="C129"/>
  <c r="G127"/>
  <c r="F127"/>
  <c r="E127"/>
  <c r="D127"/>
  <c r="C127"/>
  <c r="G126"/>
  <c r="F126"/>
  <c r="E126"/>
  <c r="D126"/>
  <c r="C126"/>
  <c r="G125"/>
  <c r="F125"/>
  <c r="E125"/>
  <c r="D125"/>
  <c r="C125"/>
  <c r="E124"/>
  <c r="G114"/>
  <c r="F114"/>
  <c r="E114"/>
  <c r="D114"/>
  <c r="C114"/>
  <c r="G110"/>
  <c r="F110"/>
  <c r="E110"/>
  <c r="D110"/>
  <c r="C110"/>
  <c r="G109"/>
  <c r="F109"/>
  <c r="F107" s="1"/>
  <c r="E109"/>
  <c r="D109"/>
  <c r="D107" s="1"/>
  <c r="C109"/>
  <c r="G107"/>
  <c r="E107"/>
  <c r="C107"/>
  <c r="G103"/>
  <c r="F103"/>
  <c r="E103"/>
  <c r="D103"/>
  <c r="C103"/>
  <c r="H100"/>
  <c r="G99"/>
  <c r="F99"/>
  <c r="E99"/>
  <c r="D99"/>
  <c r="C99"/>
  <c r="G97"/>
  <c r="F97"/>
  <c r="E97"/>
  <c r="D97"/>
  <c r="C97"/>
  <c r="G96"/>
  <c r="F96"/>
  <c r="E96"/>
  <c r="D96"/>
  <c r="C96"/>
  <c r="G95"/>
  <c r="F95"/>
  <c r="E95"/>
  <c r="E94" s="1"/>
  <c r="D95"/>
  <c r="C95"/>
  <c r="C94" s="1"/>
  <c r="H85"/>
  <c r="G84"/>
  <c r="H84" s="1"/>
  <c r="F84"/>
  <c r="E84"/>
  <c r="D84"/>
  <c r="C84"/>
  <c r="G82"/>
  <c r="F82"/>
  <c r="E82"/>
  <c r="D82"/>
  <c r="C82"/>
  <c r="G81"/>
  <c r="F81"/>
  <c r="E81"/>
  <c r="D81"/>
  <c r="C81"/>
  <c r="G80"/>
  <c r="F80"/>
  <c r="E80"/>
  <c r="D80"/>
  <c r="C80"/>
  <c r="H80" s="1"/>
  <c r="F79"/>
  <c r="D79"/>
  <c r="G72"/>
  <c r="F72"/>
  <c r="E72"/>
  <c r="D72"/>
  <c r="C72"/>
  <c r="H69"/>
  <c r="G68"/>
  <c r="H68" s="1"/>
  <c r="F68"/>
  <c r="E68"/>
  <c r="D68"/>
  <c r="C68"/>
  <c r="G66"/>
  <c r="F66"/>
  <c r="E66"/>
  <c r="D66"/>
  <c r="C66"/>
  <c r="G65"/>
  <c r="F65"/>
  <c r="E65"/>
  <c r="D65"/>
  <c r="C65"/>
  <c r="H64"/>
  <c r="G64"/>
  <c r="F64"/>
  <c r="F63" s="1"/>
  <c r="E64"/>
  <c r="D64"/>
  <c r="C64"/>
  <c r="D63"/>
  <c r="F61"/>
  <c r="D61"/>
  <c r="G60"/>
  <c r="E60"/>
  <c r="C60"/>
  <c r="H59"/>
  <c r="F57"/>
  <c r="F52" s="1"/>
  <c r="D57"/>
  <c r="D52" s="1"/>
  <c r="H55"/>
  <c r="G50"/>
  <c r="H50" s="1"/>
  <c r="F50"/>
  <c r="E50"/>
  <c r="D50"/>
  <c r="C50"/>
  <c r="G42"/>
  <c r="F42"/>
  <c r="E42"/>
  <c r="D42"/>
  <c r="C42"/>
  <c r="G38"/>
  <c r="F38"/>
  <c r="E38"/>
  <c r="D38"/>
  <c r="C38"/>
  <c r="G36"/>
  <c r="F36"/>
  <c r="E36"/>
  <c r="D36"/>
  <c r="C36"/>
  <c r="G35"/>
  <c r="F35"/>
  <c r="E35"/>
  <c r="D35"/>
  <c r="C35"/>
  <c r="G34"/>
  <c r="F34"/>
  <c r="E34"/>
  <c r="D34"/>
  <c r="D32" s="1"/>
  <c r="C34"/>
  <c r="F32"/>
  <c r="F29"/>
  <c r="G25"/>
  <c r="H25" s="1"/>
  <c r="F25"/>
  <c r="E25"/>
  <c r="D25"/>
  <c r="C25"/>
  <c r="G24"/>
  <c r="H24" s="1"/>
  <c r="F24"/>
  <c r="E24"/>
  <c r="D24"/>
  <c r="C24"/>
  <c r="G23"/>
  <c r="H23" s="1"/>
  <c r="F23"/>
  <c r="E23"/>
  <c r="D23"/>
  <c r="C23"/>
  <c r="G22"/>
  <c r="H22" s="1"/>
  <c r="F22"/>
  <c r="E22"/>
  <c r="D22"/>
  <c r="C22"/>
  <c r="G21"/>
  <c r="F21"/>
  <c r="E21"/>
  <c r="D21"/>
  <c r="C21"/>
  <c r="G20"/>
  <c r="F20"/>
  <c r="E20"/>
  <c r="D20"/>
  <c r="C20"/>
  <c r="G19"/>
  <c r="F19"/>
  <c r="E19"/>
  <c r="D19"/>
  <c r="C19"/>
  <c r="G18"/>
  <c r="F18"/>
  <c r="E18"/>
  <c r="D18"/>
  <c r="C18"/>
  <c r="G17"/>
  <c r="F17"/>
  <c r="E17"/>
  <c r="D17"/>
  <c r="C17"/>
  <c r="G16"/>
  <c r="F16"/>
  <c r="E16"/>
  <c r="D16"/>
  <c r="C16"/>
  <c r="G15"/>
  <c r="F15"/>
  <c r="E15"/>
  <c r="D15"/>
  <c r="C15"/>
  <c r="G14"/>
  <c r="E14"/>
  <c r="C14"/>
  <c r="G8"/>
  <c r="F8"/>
  <c r="E8"/>
  <c r="C8"/>
  <c r="D625" l="1"/>
  <c r="D620" s="1"/>
  <c r="D624"/>
  <c r="H672"/>
  <c r="H805"/>
  <c r="H929"/>
  <c r="H644"/>
  <c r="C943"/>
  <c r="D14"/>
  <c r="F14"/>
  <c r="D31"/>
  <c r="D56"/>
  <c r="F56"/>
  <c r="F54" s="1"/>
  <c r="D124"/>
  <c r="F124"/>
  <c r="F138"/>
  <c r="D179"/>
  <c r="D177" s="1"/>
  <c r="F179"/>
  <c r="F177" s="1"/>
  <c r="D244"/>
  <c r="D241" s="1"/>
  <c r="F244"/>
  <c r="F241" s="1"/>
  <c r="F273"/>
  <c r="C308"/>
  <c r="E308"/>
  <c r="G308"/>
  <c r="H308" s="1"/>
  <c r="C337"/>
  <c r="E337"/>
  <c r="D512"/>
  <c r="F512"/>
  <c r="H526"/>
  <c r="H535"/>
  <c r="H540"/>
  <c r="H571"/>
  <c r="C590"/>
  <c r="E590"/>
  <c r="E640"/>
  <c r="H658"/>
  <c r="H732"/>
  <c r="H793"/>
  <c r="H801"/>
  <c r="H815"/>
  <c r="C846"/>
  <c r="C845" s="1"/>
  <c r="E846"/>
  <c r="E845" s="1"/>
  <c r="H921"/>
  <c r="H939"/>
  <c r="H944"/>
  <c r="C1062"/>
  <c r="H1148"/>
  <c r="H1187"/>
  <c r="H1199"/>
  <c r="D1199"/>
  <c r="F1199"/>
  <c r="H1204"/>
  <c r="H1219"/>
  <c r="D29"/>
  <c r="F31"/>
  <c r="C79"/>
  <c r="E79"/>
  <c r="G79"/>
  <c r="H79" s="1"/>
  <c r="D94"/>
  <c r="F94"/>
  <c r="C124"/>
  <c r="D138"/>
  <c r="F275"/>
  <c r="F321"/>
  <c r="C359"/>
  <c r="C354" s="1"/>
  <c r="E359"/>
  <c r="E354" s="1"/>
  <c r="D462"/>
  <c r="D463"/>
  <c r="F463"/>
  <c r="D464"/>
  <c r="F464"/>
  <c r="D498"/>
  <c r="D496" s="1"/>
  <c r="D495" s="1"/>
  <c r="F498"/>
  <c r="F496" s="1"/>
  <c r="H536"/>
  <c r="D531"/>
  <c r="F531"/>
  <c r="D532"/>
  <c r="F532"/>
  <c r="C533"/>
  <c r="E533"/>
  <c r="G533"/>
  <c r="C549"/>
  <c r="E549"/>
  <c r="H558"/>
  <c r="C577"/>
  <c r="C575" s="1"/>
  <c r="E577"/>
  <c r="E575" s="1"/>
  <c r="G577"/>
  <c r="C627"/>
  <c r="E627"/>
  <c r="G627"/>
  <c r="H650"/>
  <c r="D658"/>
  <c r="F658"/>
  <c r="H728"/>
  <c r="D732"/>
  <c r="F732"/>
  <c r="C765"/>
  <c r="E765"/>
  <c r="G765"/>
  <c r="D778"/>
  <c r="D760" s="1"/>
  <c r="F778"/>
  <c r="F760" s="1"/>
  <c r="G791"/>
  <c r="H791" s="1"/>
  <c r="H794"/>
  <c r="C832"/>
  <c r="E832"/>
  <c r="G832"/>
  <c r="C864"/>
  <c r="H864" s="1"/>
  <c r="C903"/>
  <c r="C863" s="1"/>
  <c r="E903"/>
  <c r="E863" s="1"/>
  <c r="G903"/>
  <c r="G916"/>
  <c r="H916" s="1"/>
  <c r="D916"/>
  <c r="D863" s="1"/>
  <c r="F916"/>
  <c r="F863" s="1"/>
  <c r="G943"/>
  <c r="H943" s="1"/>
  <c r="G945"/>
  <c r="D946"/>
  <c r="D943" s="1"/>
  <c r="F946"/>
  <c r="F943" s="1"/>
  <c r="C947"/>
  <c r="H947" s="1"/>
  <c r="E961"/>
  <c r="D961"/>
  <c r="F961"/>
  <c r="C1007"/>
  <c r="C975" s="1"/>
  <c r="H975" s="1"/>
  <c r="E1007"/>
  <c r="E975" s="1"/>
  <c r="G1007"/>
  <c r="G975" s="1"/>
  <c r="F1007"/>
  <c r="C978"/>
  <c r="G978"/>
  <c r="F1063"/>
  <c r="C1063"/>
  <c r="E1063"/>
  <c r="D1081"/>
  <c r="F1081"/>
  <c r="D1095"/>
  <c r="D1094" s="1"/>
  <c r="D1103"/>
  <c r="G1186"/>
  <c r="D1186"/>
  <c r="D1184" s="1"/>
  <c r="D1168" s="1"/>
  <c r="F1186"/>
  <c r="F1184" s="1"/>
  <c r="H1191"/>
  <c r="H1200"/>
  <c r="H1215"/>
  <c r="D1214"/>
  <c r="D1212" s="1"/>
  <c r="E1214"/>
  <c r="E1212" s="1"/>
  <c r="E1168" s="1"/>
  <c r="C240"/>
  <c r="C236"/>
  <c r="H241"/>
  <c r="G240"/>
  <c r="H240" s="1"/>
  <c r="G236"/>
  <c r="E236"/>
  <c r="E240"/>
  <c r="H434"/>
  <c r="G359"/>
  <c r="H466"/>
  <c r="G462"/>
  <c r="H462" s="1"/>
  <c r="F495"/>
  <c r="F350"/>
  <c r="H448"/>
  <c r="H464"/>
  <c r="C63"/>
  <c r="C57"/>
  <c r="E63"/>
  <c r="E57"/>
  <c r="G63"/>
  <c r="H63" s="1"/>
  <c r="G57"/>
  <c r="C163"/>
  <c r="C147"/>
  <c r="C141"/>
  <c r="C138" s="1"/>
  <c r="C122" s="1"/>
  <c r="E147"/>
  <c r="E141"/>
  <c r="E138" s="1"/>
  <c r="E122" s="1"/>
  <c r="G147"/>
  <c r="G141"/>
  <c r="G138" s="1"/>
  <c r="H138" s="1"/>
  <c r="H245"/>
  <c r="G237"/>
  <c r="D240"/>
  <c r="D236"/>
  <c r="F240"/>
  <c r="F236"/>
  <c r="H328"/>
  <c r="G323"/>
  <c r="H346"/>
  <c r="G337"/>
  <c r="H337" s="1"/>
  <c r="G590"/>
  <c r="H590" s="1"/>
  <c r="H605"/>
  <c r="D672"/>
  <c r="F672"/>
  <c r="G899"/>
  <c r="G891"/>
  <c r="H15"/>
  <c r="H17"/>
  <c r="H19"/>
  <c r="H95"/>
  <c r="H125"/>
  <c r="H158"/>
  <c r="H177"/>
  <c r="H180"/>
  <c r="H206"/>
  <c r="H220"/>
  <c r="C323"/>
  <c r="C321" s="1"/>
  <c r="E323"/>
  <c r="E321" s="1"/>
  <c r="C360"/>
  <c r="C356" s="1"/>
  <c r="G360"/>
  <c r="D359"/>
  <c r="D354" s="1"/>
  <c r="F359"/>
  <c r="F354" s="1"/>
  <c r="D360"/>
  <c r="D356" s="1"/>
  <c r="F360"/>
  <c r="F356" s="1"/>
  <c r="D361"/>
  <c r="D357" s="1"/>
  <c r="F361"/>
  <c r="F357" s="1"/>
  <c r="H373"/>
  <c r="H379"/>
  <c r="H402"/>
  <c r="H408"/>
  <c r="H468"/>
  <c r="F480"/>
  <c r="E760"/>
  <c r="G847"/>
  <c r="G846" s="1"/>
  <c r="G845" s="1"/>
  <c r="C32"/>
  <c r="C29"/>
  <c r="E32"/>
  <c r="E29"/>
  <c r="G32"/>
  <c r="G29"/>
  <c r="C279"/>
  <c r="C275"/>
  <c r="E279"/>
  <c r="E275"/>
  <c r="G279"/>
  <c r="G275"/>
  <c r="H275" s="1"/>
  <c r="C293"/>
  <c r="C274"/>
  <c r="E293"/>
  <c r="E274"/>
  <c r="G293"/>
  <c r="H293" s="1"/>
  <c r="G274"/>
  <c r="H274" s="1"/>
  <c r="E355"/>
  <c r="H361"/>
  <c r="G357"/>
  <c r="C352"/>
  <c r="E352"/>
  <c r="G352"/>
  <c r="D530"/>
  <c r="F530"/>
  <c r="C530"/>
  <c r="E530"/>
  <c r="G530"/>
  <c r="G575"/>
  <c r="H575" s="1"/>
  <c r="H577"/>
  <c r="C624"/>
  <c r="C625"/>
  <c r="C620" s="1"/>
  <c r="E624"/>
  <c r="E625"/>
  <c r="E620" s="1"/>
  <c r="G624"/>
  <c r="G625"/>
  <c r="G620" s="1"/>
  <c r="H620" s="1"/>
  <c r="H14"/>
  <c r="H16"/>
  <c r="H18"/>
  <c r="H20"/>
  <c r="D54"/>
  <c r="D60"/>
  <c r="F60"/>
  <c r="C61"/>
  <c r="E61"/>
  <c r="G61"/>
  <c r="G94"/>
  <c r="H94" s="1"/>
  <c r="H99"/>
  <c r="G124"/>
  <c r="H129"/>
  <c r="H139"/>
  <c r="H143"/>
  <c r="H159"/>
  <c r="H179"/>
  <c r="H184"/>
  <c r="H217"/>
  <c r="H244"/>
  <c r="H249"/>
  <c r="H288"/>
  <c r="C357"/>
  <c r="H378"/>
  <c r="H393"/>
  <c r="H407"/>
  <c r="H430"/>
  <c r="H436"/>
  <c r="H458"/>
  <c r="H463"/>
  <c r="H465"/>
  <c r="H467"/>
  <c r="H469"/>
  <c r="H765"/>
  <c r="C760"/>
  <c r="G760"/>
  <c r="H832"/>
  <c r="H903"/>
  <c r="H977"/>
  <c r="H1066"/>
  <c r="H1069"/>
  <c r="G1064"/>
  <c r="H1064" s="1"/>
  <c r="C1122"/>
  <c r="E1122"/>
  <c r="H1126"/>
  <c r="G1137"/>
  <c r="H1137" s="1"/>
  <c r="H1139"/>
  <c r="F1223"/>
  <c r="F1217"/>
  <c r="F1214" s="1"/>
  <c r="F1212" s="1"/>
  <c r="H1068"/>
  <c r="G1063"/>
  <c r="H1063" s="1"/>
  <c r="F1104"/>
  <c r="E1103"/>
  <c r="E1095"/>
  <c r="E1094" s="1"/>
  <c r="E1080" s="1"/>
  <c r="E1062" s="1"/>
  <c r="G1223"/>
  <c r="G1217"/>
  <c r="G1214" s="1"/>
  <c r="H961"/>
  <c r="H999"/>
  <c r="H1118"/>
  <c r="D526"/>
  <c r="F526"/>
  <c r="D527"/>
  <c r="F527"/>
  <c r="C528"/>
  <c r="E528"/>
  <c r="G528"/>
  <c r="H531"/>
  <c r="G549"/>
  <c r="H549" s="1"/>
  <c r="C621"/>
  <c r="E621"/>
  <c r="G621"/>
  <c r="H621" s="1"/>
  <c r="G640"/>
  <c r="H640" s="1"/>
  <c r="C641"/>
  <c r="E641"/>
  <c r="G641"/>
  <c r="H641" s="1"/>
  <c r="C642"/>
  <c r="E642"/>
  <c r="G642"/>
  <c r="H642" s="1"/>
  <c r="D644"/>
  <c r="D640" s="1"/>
  <c r="F644"/>
  <c r="F640" s="1"/>
  <c r="H646"/>
  <c r="D762"/>
  <c r="F762"/>
  <c r="H762"/>
  <c r="H763"/>
  <c r="H807"/>
  <c r="H808"/>
  <c r="D848"/>
  <c r="D846" s="1"/>
  <c r="D845" s="1"/>
  <c r="F848"/>
  <c r="F891"/>
  <c r="F847" s="1"/>
  <c r="H931"/>
  <c r="H932"/>
  <c r="H963"/>
  <c r="C976"/>
  <c r="G976"/>
  <c r="D975"/>
  <c r="F975"/>
  <c r="D976"/>
  <c r="F976"/>
  <c r="D977"/>
  <c r="F977"/>
  <c r="D978"/>
  <c r="F978"/>
  <c r="H985"/>
  <c r="H1076"/>
  <c r="F1122"/>
  <c r="H1133"/>
  <c r="F1168"/>
  <c r="H1186" l="1"/>
  <c r="G1184"/>
  <c r="H1184" s="1"/>
  <c r="F846"/>
  <c r="F845" s="1"/>
  <c r="D1080"/>
  <c r="D1062" s="1"/>
  <c r="F122"/>
  <c r="D122"/>
  <c r="H1214"/>
  <c r="G1212"/>
  <c r="G1104"/>
  <c r="F1103"/>
  <c r="F1095"/>
  <c r="F1094" s="1"/>
  <c r="F1080" s="1"/>
  <c r="F1062" s="1"/>
  <c r="G56"/>
  <c r="G58"/>
  <c r="C56"/>
  <c r="C58"/>
  <c r="D58"/>
  <c r="D51"/>
  <c r="H530"/>
  <c r="G529"/>
  <c r="G525"/>
  <c r="E529"/>
  <c r="E525"/>
  <c r="C529"/>
  <c r="C525"/>
  <c r="F529"/>
  <c r="F525"/>
  <c r="D529"/>
  <c r="D525"/>
  <c r="H357"/>
  <c r="H29"/>
  <c r="F355"/>
  <c r="C355"/>
  <c r="G321"/>
  <c r="H321" s="1"/>
  <c r="H323"/>
  <c r="C161"/>
  <c r="H163"/>
  <c r="H359"/>
  <c r="G354"/>
  <c r="H354" s="1"/>
  <c r="G1122"/>
  <c r="H1122" s="1"/>
  <c r="H976"/>
  <c r="H124"/>
  <c r="G122"/>
  <c r="H122" s="1"/>
  <c r="E58"/>
  <c r="E56"/>
  <c r="F58"/>
  <c r="F51"/>
  <c r="G276"/>
  <c r="H279"/>
  <c r="D355"/>
  <c r="H360"/>
  <c r="G356"/>
  <c r="H899"/>
  <c r="G890"/>
  <c r="E276"/>
  <c r="E272" s="1"/>
  <c r="C276"/>
  <c r="C272" s="1"/>
  <c r="G52"/>
  <c r="G31" s="1"/>
  <c r="E52"/>
  <c r="E31" s="1"/>
  <c r="C52"/>
  <c r="C31" s="1"/>
  <c r="G272" l="1"/>
  <c r="H272" s="1"/>
  <c r="H276"/>
  <c r="D49"/>
  <c r="D46" s="1"/>
  <c r="D27" s="1"/>
  <c r="D30"/>
  <c r="H1104"/>
  <c r="G1103"/>
  <c r="H1103" s="1"/>
  <c r="G1095"/>
  <c r="H529"/>
  <c r="H58"/>
  <c r="H890"/>
  <c r="G863"/>
  <c r="H863" s="1"/>
  <c r="G355"/>
  <c r="H355" s="1"/>
  <c r="H356"/>
  <c r="F30"/>
  <c r="F49"/>
  <c r="F46" s="1"/>
  <c r="F27" s="1"/>
  <c r="E54"/>
  <c r="E51"/>
  <c r="H161"/>
  <c r="C157"/>
  <c r="H157" s="1"/>
  <c r="C54"/>
  <c r="C51"/>
  <c r="G54"/>
  <c r="H54" s="1"/>
  <c r="G51"/>
  <c r="H1212"/>
  <c r="G1168"/>
  <c r="H1168" s="1"/>
  <c r="H525"/>
  <c r="G49" l="1"/>
  <c r="G30"/>
  <c r="C49"/>
  <c r="C46" s="1"/>
  <c r="C27" s="1"/>
  <c r="C30"/>
  <c r="E49"/>
  <c r="E46" s="1"/>
  <c r="E27" s="1"/>
  <c r="E30"/>
  <c r="G1094"/>
  <c r="H1095"/>
  <c r="F28"/>
  <c r="D28"/>
  <c r="H1094" l="1"/>
  <c r="G1080"/>
  <c r="G46"/>
  <c r="H49"/>
  <c r="E28"/>
  <c r="C28"/>
  <c r="G28"/>
  <c r="H28" s="1"/>
  <c r="H46" l="1"/>
  <c r="G27"/>
  <c r="H27" s="1"/>
  <c r="H1080"/>
  <c r="G1062"/>
  <c r="H1062" s="1"/>
</calcChain>
</file>

<file path=xl/sharedStrings.xml><?xml version="1.0" encoding="utf-8"?>
<sst xmlns="http://schemas.openxmlformats.org/spreadsheetml/2006/main" count="1809" uniqueCount="350">
  <si>
    <t>Объемы финансирования государственных программ РФ, федеральных целевых программ, мероприятий непрограммной части ФАИП, 
реализуемых на территории Мурманской области за I полугодие 2016 года</t>
  </si>
  <si>
    <t>№ п/п</t>
  </si>
  <si>
    <t>Наименование программы, источники финансирования и направления расходования средств</t>
  </si>
  <si>
    <t>Утверждено на 2016 год</t>
  </si>
  <si>
    <t>Доведенные лимиты</t>
  </si>
  <si>
    <t>За отчетный период, тыс.рублей</t>
  </si>
  <si>
    <t>Степень освоения,
%</t>
  </si>
  <si>
    <t>Количество и наименование проведенных мероприятий за отчетный период</t>
  </si>
  <si>
    <t>профинансировано</t>
  </si>
  <si>
    <t>выполнено</t>
  </si>
  <si>
    <t>кассовые расходы</t>
  </si>
  <si>
    <t>Из прочих нужд:</t>
  </si>
  <si>
    <t>Капитальный ремонт (ст.225) :</t>
  </si>
  <si>
    <t xml:space="preserve">в т.ч. Федеральный бюджет </t>
  </si>
  <si>
    <t>Консолидированный бюджет субъекта</t>
  </si>
  <si>
    <t>Внебюджетные источники</t>
  </si>
  <si>
    <t>ВСЕГО</t>
  </si>
  <si>
    <t xml:space="preserve">в т.ч. федеральный бюджет </t>
  </si>
  <si>
    <t>консолидированный бюджет области</t>
  </si>
  <si>
    <t>внебюджетные источники</t>
  </si>
  <si>
    <t>Увеличение стоимости основных средств</t>
  </si>
  <si>
    <t>-</t>
  </si>
  <si>
    <t>Прочие нужды (капремонт, НИОКР и т.д.)</t>
  </si>
  <si>
    <t xml:space="preserve">1. </t>
  </si>
  <si>
    <t>ГП "Развитие транспортной системы"</t>
  </si>
  <si>
    <t>ВСЕГО:</t>
  </si>
  <si>
    <t>1.1</t>
  </si>
  <si>
    <t xml:space="preserve"> Подпрограмма "Дорожное хозяйство" </t>
  </si>
  <si>
    <t>Министерство транспорта и дорожного хозяйства Мурманской области</t>
  </si>
  <si>
    <t>За счет иных межбюджетных трансфертов, предоставляемых в 2016 году бюджету Мурманской области на достижение целевых показателей региональных программ в сфере дорожного хозяйства, предусматривающих приведение в нормативное состояние, а также развитие и увеличение пропускной способности сети автомобильных дорог общего пользования регионального (межмуниципального) или местного значения, по состоянию на 01.07.2016 выполнен ремонт 5 км автомобильных дорог общего пользования регионального или межмуниципального значения Мурманской области</t>
  </si>
  <si>
    <t>Из общего объема расходов - расходы на:</t>
  </si>
  <si>
    <t>1.2</t>
  </si>
  <si>
    <t>ФЦП "Развитие транспортной системы России (2010-2020 годы)"</t>
  </si>
  <si>
    <t>1.2.1</t>
  </si>
  <si>
    <t>Подпрограмма "Автомобильные дороги"</t>
  </si>
  <si>
    <t>ФГУ "Управление  автомобильной дороги Санкт-Петербург-Мурманск Федерального дорожного агентства", г.Петрозаводск (объекты ФАИП, прочие работы)</t>
  </si>
  <si>
    <t xml:space="preserve">Продолжалась реконструкция автомобильной дороги Р-21 "Кола". Проводились разборка существующих конструкций и мостовых сооружений, буровзрывные работы, устройство земляного полотна. Продолжались работы по устройству нижних и верхних слоев щебеночных оснований, покрытия, строительство линий наружного освещения, дождевой канализации, устройство подпорных стенок, благоустройство. Осуществлялось строительство путепроводов, арочных труб, мостов, пешеходного перехода.
Завершены работы по текущему ремонту участков автомобильной дороги 
Р-21 "Кола" протяженностью 25,244 км
</t>
  </si>
  <si>
    <t>3.1.2.</t>
  </si>
  <si>
    <t>В рамках заключенного 28.03.2013 Соглашения между Правительством Мурманской области и Федеральным дорожным агентством в 2013 году предусмотрено предоставление субсидии из федерального бюджета бюджету Мурманской области на строительство и реконструкцию автомобильных дорог общего пользования (реконструкция автомобильного подъезда к селу Ковдозеро от автомобильной дороги Кандалакша-Зареченск). Мероприятие из областного бюджета софинансируется в рамках ДЦП "Развитие транспортной инфраструктуры Мурманской области" на 2012-2015 годы</t>
  </si>
  <si>
    <t>Увеличение стоимости основных средств
(ст. 310) :</t>
  </si>
  <si>
    <t>1.2.2</t>
  </si>
  <si>
    <t>Подпрограмма "Развитие экспорта транспортных услуг"</t>
  </si>
  <si>
    <t>ФКУ "Ространсмодернизация"</t>
  </si>
  <si>
    <t>Комплексное развитие Мурманского транспортного узла (объект ФАИП)</t>
  </si>
  <si>
    <t>За I полугодие 2016 года на объекте строительства произведена отсыпка земляного полотна скальным грунтом с послойным уплотнением насыпи в объеме 806 000 м³, устройство водоотводных канав, устройство откосов,  изготовление арматурных каркасов буронабивных свай (далее – БНС), бурение скважин БНС, монтаж арматурного каркаса БНС под опоры мостового перехода через р. Тулома, устройство ростверков и тел опор по западной эстакаде моста через р. Тулома, а также автомобильного путепровода. 
Собраны металлоконструкции путепровода тоннельного типа.
Произведена укладка плит на объездной автодороге автодорожного путепровода.
Ведутся работы по устройству временной объездной автодороги для строительства путепровода тоннельного типа, а также работы по строительству водопропускных труб. В соответствии с полученной разрешительной документацией на выполнение буровзрывных работ в 2016 году произведены массовые взрывы объемом 608 000 м³ для выхода земляного полотна на проектную отметку.
На объекте задействовано 650 человек, 320 единиц техники, к августу 2016 года предполагается увеличить численность персонала до 1000 человек</t>
  </si>
  <si>
    <t>1.2.3</t>
  </si>
  <si>
    <t>Подпрограмма "Морской транспорт"</t>
  </si>
  <si>
    <t>Федеральное государственное унитарное предприятие "Росморпорт" (объект ФАИП)</t>
  </si>
  <si>
    <t>В рамках подпрограммы предусмотрены работы по объекту "Реконструкция здания морского вокзала". Проектом реконструкции предусматривается надстройка 3-го этажа и обустройство пассажирского участка пункта пропуска через государственную границу РФ.
В настоящее время проводятся работы по реконструкции здания морского вокзала. 
За I полугодие 2016 года на объекте завершены следующие работы: устройство железобетонных обойм (усиление существующих стен, проемов, железобетонных балок), усиление ограждающих конструкций объекта (наружные стены, проемы), монтаж ступеней лестничных клеток, устройство железобетонного перекрытия третьего этажа, монтаж металлоконструкций каркаса третьего этажа, чердачного перекрытия и кровли здания, кирпичная кладка стен лестничных клеток. 
Выполнялись работы по устройству стен третьего этажа из газобетонных блоков, по огнезащите металлоконструкций, оштукатуриванию кирпичных стен, установке оконных блоков. Также осуществлялись прокладка внутренних сетей бытовой канализации, внешних сетей водоснабжения и электроснабжения 6кВ, сетей отопления и вентиляции, устройство внутренних перегородок, утепление фасада и оштукатуривание армирующим слоем, устройство кровли здания, утепление чердачного перекрытия, подготовительные работы по устройству полов.
Обустройство пассажирского участка пункта пропуска (оснащение участка пункта пропуска комплексом информационно-технических средств и средствами связи) выполняется по отдельному проекту по заказу Росграницы</t>
  </si>
  <si>
    <t>1.3</t>
  </si>
  <si>
    <t xml:space="preserve">ФЦП "Модернизация Единой системы организации воздушного движения Российской Федерации (2009 - 2020 годы)"
</t>
  </si>
  <si>
    <t>Федеральное казенное учреждение "Северо-Западный авиационный поисково-спасательный центр", г. Санкт-Петербург (объект ФАИП)</t>
  </si>
  <si>
    <t xml:space="preserve">Отказ ОАО "Концерн ПВО "Алмаз-Антей" от подписания государственного контракта и предложение Росавиации по исключению данного мероприятия из закона о Федеральном бюджете на 2015 год </t>
  </si>
  <si>
    <t xml:space="preserve">Увеличение стоимости основных средств
</t>
  </si>
  <si>
    <t>5.</t>
  </si>
  <si>
    <t xml:space="preserve">ФЦП "Повышение безопасности дорожного движения в 2006 - 2012 годах"
</t>
  </si>
  <si>
    <t>5.1.</t>
  </si>
  <si>
    <t>Федеральное казенное учреждение "Управление автомобильной магистрали Санкт-Петербург - Мурманск Федерального дорожного агентства", г.Петрозаводск (объект ФАИП)</t>
  </si>
  <si>
    <t/>
  </si>
  <si>
    <t>Устройство искусственного электроосвещения на автодороге М-18 "Кола" на участках н.п. Дровяное, Титовка, Спутник, Заполярный</t>
  </si>
  <si>
    <t>Увеличение стоимости основных средств                  
(ст. 310) :</t>
  </si>
  <si>
    <t>Прочие нужды (капремонт, НИОКР):</t>
  </si>
  <si>
    <t>5.2.</t>
  </si>
  <si>
    <t>Министерство внутренних дел Российской Федерации, г.Москва (объект ФАИП)</t>
  </si>
  <si>
    <t>Оснащение техническими комплексами подразделений, осуществляющих контрольные и надзорные функции в области обеспечения безопасности дорожного движения:</t>
  </si>
  <si>
    <t>Комплексы измерения скорости движения транспортных средств фоторадарные "КРИС" - 10 штук</t>
  </si>
  <si>
    <t xml:space="preserve">Увеличение стоимости основных средств                  </t>
  </si>
  <si>
    <t>IV.</t>
  </si>
  <si>
    <t xml:space="preserve">ГП развития сельского хозяйства и регулирования рынков сельскохозяйственной продукции, сырья и продовольствия
на 2013 - 2020 годы
</t>
  </si>
  <si>
    <t>4.</t>
  </si>
  <si>
    <t>ФЦП "Социальное развитие села до 2013 года"</t>
  </si>
  <si>
    <t>Комитет по агропромышленному комплексу и продовольственному рынку Мурманской области</t>
  </si>
  <si>
    <t>В соответствии с распоряжением Правительства РФ от 26.03.2013 № 439-р Мурманской области в 2013 году предусмотрена субсидия из федерального бюджета на софинансирование расходных обязательств, связанных с реализацией мероприятий по улучшению жилищных условий граждан, проживающих в сельской местности, в том числе молодых семей и молодых специалистов, в сумме 3 278 тыс. рублей.
Заявка на перечисление субсидии находится на рассмотрении в Минсельхозе России.
За счет средств областного бюджета выплачены субсидии в сумме 583,2 тыс. рублей двум семьям, ведущим строительство индивидуальных жилых домов в 
с. Варзуга Терского района.
За счет средств областного бюджета мероприятия финансируются в рамках ДЦП "Социальное развитие села Мурманской области" на 2009-2013 годы</t>
  </si>
  <si>
    <t>Увеличение стоимости основных средств         (ст. 310) :</t>
  </si>
  <si>
    <t>Прочие нужды (капремонт, НИОКР) :</t>
  </si>
  <si>
    <t>7.</t>
  </si>
  <si>
    <t>ФЦП "Пожарная безопасность в Российской Федерации на период до 2012 года"</t>
  </si>
  <si>
    <t>Государственное учреждение Северо-Западный региональный центр по делам гражданской обороны, чрезвычайным ситуациям и ликвидации последствий стихийных бедствий, г. Санкт-Петербург (объект ФАИП)</t>
  </si>
  <si>
    <t>Пожарное депо Специального управления федеральной противопожарной службы № 48, реконструкция, проектные и изыскательские работы</t>
  </si>
  <si>
    <t>Увеличение стоимости основных средств  
(ст. 310) :</t>
  </si>
  <si>
    <t>Аттестация объекта информатизации, монтаж средств защиты, спец проверка и спец. Исследование технических средств; первоочередные работы по подключению вычислительного и сетевого оборудования</t>
  </si>
  <si>
    <t>ФЦП "Сохранение и восстановление плодородия почв земель сельскохозяйственного назначения и агроландшафтов как национального достояния России на 2006-2010 годы"и на период до 2012 года</t>
  </si>
  <si>
    <t xml:space="preserve">Комитет сельского хозяйства МО                 </t>
  </si>
  <si>
    <t>V.</t>
  </si>
  <si>
    <t>ГП "Развитие атомного энергопромышленного комплекса"</t>
  </si>
  <si>
    <t>8.2.</t>
  </si>
  <si>
    <t>ФГБУ "Мурманское управление по гидрометеорологии и мониторингу окружающей среды"</t>
  </si>
  <si>
    <t xml:space="preserve">Заключен договор с ФГБУ "НПО "Тайфун" № ОЗ-36/12 от 01.10.2012 на поставку стационарного поста радиационного контроля приземного слоя воздуха (установка воздухо - фильтрующая и домик защитный) на сумму 1400 тыс.руб. </t>
  </si>
  <si>
    <t>Увеличение стоимости основных средств     
(ст. 310) :</t>
  </si>
  <si>
    <t>VI.</t>
  </si>
  <si>
    <t>ГП "Развитие науки и технологий"</t>
  </si>
  <si>
    <t>2.</t>
  </si>
  <si>
    <t>2.1</t>
  </si>
  <si>
    <t>ФЦП "Мировой океан"</t>
  </si>
  <si>
    <t>2.1.1</t>
  </si>
  <si>
    <t>Подпрограмма "Освоение и использование Арктики" (объект ФАИП)</t>
  </si>
  <si>
    <t>Работы по реконструкции здания моторной станции Зональной гидрометеорологической обсерватории под лабораторный корпус № 2 Российского научного центра, пос. Баренцбург, архипелаг Шпицберген завершены.
30.11.2013 объект введен в действие</t>
  </si>
  <si>
    <t>ФГУП "Нацрыбресурс"</t>
  </si>
  <si>
    <t>Строительство здания производственного комплекса по переработке рыбы и других морепродуктов, добываемых в акваториях, прилегающих к архипелагу Шпицберген</t>
  </si>
  <si>
    <t>VII.</t>
  </si>
  <si>
    <t>ГП "Обеспечение доступным и комфортным жильем и коммунальными услугами граждан Российской Федерации"</t>
  </si>
  <si>
    <t>2)</t>
  </si>
  <si>
    <t>Подпрограмма "Создание условий для обеспечения доступным и комфортным жильем граждан России"</t>
  </si>
  <si>
    <t>Министерство строительства и территориального развития Мурманской области</t>
  </si>
  <si>
    <t>Обеспечение жильем ВОВ, инвалидов, ветеранов боевых действий и семей, имеющих детей - инвалидов</t>
  </si>
  <si>
    <t xml:space="preserve"> Средства предусмотрены на 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 В I квартале т.г. обеспечено жильем 2 ветерана ВОВ. Всего 2013 году в рамках ДЦП "Поддержка и стимулирование жилищного строительства в Мурманской области" на 2011-2015 годы за счет средств федерального бюджета планируется обеспечить жильем 4 ветеранов ВОВ, 19 ветеранов боевых действий и инвалидов</t>
  </si>
  <si>
    <t xml:space="preserve">Прочие нужды </t>
  </si>
  <si>
    <t>Переселение граждан из аварийного жилищного фонда</t>
  </si>
  <si>
    <t>Из аварийного жилья переселено 18 человек в г. Мончегорске, площадь расселения аварийного жилья составила 551,86 кв.м. Финансирование мероприятий за счет средств областного бюджета осуществляется в рамках адресных программ Мурманской области по переселению граждан из аварийного жилищного фонда с учетом необходимости развития малоэтажного жилищного строительства и ДЦП"Переселение граждан из аварийного жилищного фонда в Мурманской области" на 2013–2015 годы.
Средства в сумме 168,8 млн. рублей за счет внебюджетных источников - средства Фонда содействия реформированию жилищно-коммунального хозяйства</t>
  </si>
  <si>
    <t>3.1.1</t>
  </si>
  <si>
    <t>Мероприятия по обеспечению жильем отдельных категорий граждан (объект ФАИП)</t>
  </si>
  <si>
    <t>Федеральное государственное бюджетное учреждение науки Кольский научный центр Российской академии наук, г. Апатиты, Мурманская область</t>
  </si>
  <si>
    <t>Строительство 85-квартирного жилого дома для молодых ученых в г. Апатиты Мурманской области.
Наружные работы на объекте выполнены на 80 %, внутреннее обустройство дома - на 40 %, монтаж инженерных сетей и коммуникаций, а также внешнее благоустройство - на 100 %</t>
  </si>
  <si>
    <t>Бюджеты субъектов Федерации</t>
  </si>
  <si>
    <t>12.</t>
  </si>
  <si>
    <t>ФЦП "Предупреждение и борьба с социально значимыми заболеваниями (2007-2012 годы)" (объект ФАИП)</t>
  </si>
  <si>
    <t>12.1.</t>
  </si>
  <si>
    <t>В рамках программы из федерального бюджета выделена субсидия на софинансирование объекта "Комплекс работ по реконструкции стационара областного противотуберкулезного диспансера по адресу: г. Мурманск, ул. Лобова, 12. Главный корпус". По состоянию на 01.01.2013: надстроен 4 этаж, выполнены работы по устройству монолитного пояса и дублирующего перекрытия 3 этажа, установлены оконные блоки 4 этажа, закончены работы по устройству стропильной системы кровли, кирпичной кладке лифтовых шахт, венткамер, выполняются работы по устройству покрытия кровли (металлочерепица), устройству вентилируемого фасада, продолжаются работы по прокладке внутренних инженерных сетей электроснабжения, водопровода, канализации, отопления, приступили к прокладке внутренних инженерных сетей пожарной сигнализации, видеонаблюдения, локальных сетей, вентиляции), продолжаются штукатурные работы и работы по устройству наливных полов, начаты работы по устройству монолитных лестничных маршей, монтажу перегородок по металлическому каркасу, заканчиваются работы по прокладке участка наружной теплосети и обвязке теплового узла.
Низкое освоение средств областного бюджета (50,6 %) связано с поздним заключением дополнительного соглашения с подрядной организацией на выполнение работ (16.05.2012). Решение о возобновлении реконструкции принято в мае 2012 года</t>
  </si>
  <si>
    <t>Прочие нужды (капремонт, НИОКР ):</t>
  </si>
  <si>
    <t>12.2.</t>
  </si>
  <si>
    <t>Федеральная служба исполнения наказаний (подпрограмма "Сахарный диабет")</t>
  </si>
  <si>
    <t>Осуществляется приобретение расходного медицинского имущества и лекарственных средств для спецконтингента</t>
  </si>
  <si>
    <t>VIII.</t>
  </si>
  <si>
    <t>ГП "Защита населения и территорий от чрезвычайных ситуаций, обеспечение пожарной безопасности и безопасности людей на водных объектах"</t>
  </si>
  <si>
    <t>Обеспечение жильем отдельных категорий граждан</t>
  </si>
  <si>
    <t xml:space="preserve">В рамках подпрограммы предусмотрено обеспечение жильем отдельных категорий граждан, установленных Федеральным законом от 12.01.1995 № 5-ФЗ "О ветеранах", от 24.11.1995 № 181-ФЗ "О социальной защите инвалидов в Российской Федерации" и в соответствии с Указом Президента РФ от 07.05.2008 № 714 "Об обеспечении жильем ветеранов Великой Отечественной войны 1941-1945 годов". За I полугодие улучшили жилищные условия 10 граждан установленных законодательством категорий и 3 ветерана ВОВ 
</t>
  </si>
  <si>
    <t xml:space="preserve">Увеличение стоимости основных средств </t>
  </si>
  <si>
    <t>5.1.1</t>
  </si>
  <si>
    <t>Основное мероприятие 1.3."Обеспечение жильем, оказание содействия для приобретения жилья отдельным категориям граждан</t>
  </si>
  <si>
    <t>В том числе:</t>
  </si>
  <si>
    <t>Обеспечение жильем отдельных категорий граждан, установленных Федеральным законом от 12.01.1995 № 5-ФЗ"О ветеранах", в соответствии с Указом Президента РФ от 07.05.2008 № 714 "Об обеспечении жильем ветеранов Великой Отечественной войны 1941-1945 годов"</t>
  </si>
  <si>
    <t>Обеспечение жильем отдельных категорий граждан, установленных Федеральными законами от 12.01.1995 № 5-ФЗ "О ветеранах" и от 24.11.1995 № 181-ФЗ "О социальной защите инвалидов в Российской Федерации"</t>
  </si>
  <si>
    <t>2.1.2</t>
  </si>
  <si>
    <t xml:space="preserve">Переселение граждан из аварийного жилищного фонда
</t>
  </si>
  <si>
    <t>За I полугодие 2016 года расселено 8,1 тыс. кв. м, переселено 439 человек из 227 аварийных жилых помещений, введен в эксплуатацию 1 дом в г.п. Кандалакша. В рамках подпрограммы использовались средства, привлеченные в 2015 году</t>
  </si>
  <si>
    <t>2.1.3</t>
  </si>
  <si>
    <t>Переселение граждан из закрытых административно-территориальных образований</t>
  </si>
  <si>
    <t>Министерство финансов Мурманской области</t>
  </si>
  <si>
    <t>В рамках подпрограммы предусмотрено получение из федерального бюджета межбюджетных трансфертов на переселение граждан из закрытых административно-территориальных образований. В I квартале средства не поступали</t>
  </si>
  <si>
    <t>2.2</t>
  </si>
  <si>
    <t>Подпрограмма "Создание условий для обеспечения качественными услугами ЖКХ граждан России"</t>
  </si>
  <si>
    <t xml:space="preserve">Министерство энергетики и жилищно-коммунального хозяйства Мурманской области </t>
  </si>
  <si>
    <t>В краткосрочный план на 2016 год включены 338 многоквартирных домов (МКД) (в т.ч. 148 МКД, капитальный ремонт в которых не выполнен в 2015 году). На проведение капитального ремонта МКД предусмотрены средства областного бюджета в сумме 119 642,00 тыс. руб. (в т.ч. субсидия Мурманской области на оплату взноса на капремонт за жилые помещения - 
71 888 тыс. рублей, взнос на обеспечение деятельности регионального оператора - 47 754  тыс.рублей). 
Выделено 14 300 тыс. рублей на обеспечение деятельности регионального оператора.                                                                                                                                                                                                                                                                                                                                                            За 1 квартал 2016 года отремонтировано 13 МКД на общую сумму - 26 643 тыс. рублей (средства собственников помещений, формирующий фонд капитального ремонта на счете регионального оператора)</t>
  </si>
  <si>
    <t>2.3</t>
  </si>
  <si>
    <t xml:space="preserve"> ФЦП "Жилище" на 2015-2020 годы</t>
  </si>
  <si>
    <t>2.3.1</t>
  </si>
  <si>
    <t>Подпрограмма "Обеспечение жильем молодых семей"</t>
  </si>
  <si>
    <t>Список молодых семей-претендентов на получение социальной выплаты в 2016 году состоит из 114 семей. Согласно распоряжению Правительства Российской Федерации от 22.02.2016 № 275-р финансирование из федерального бюджета в 2016 году для Мурманской области составляет 17,3 млн. рублей. Заключено Соглашение Правительства Мурманской области с Минстроем России от 06.04.2016 № 05-171/с. Выданы свидетельства молодым семьям</t>
  </si>
  <si>
    <t>2.3.2</t>
  </si>
  <si>
    <t>Подпрограмма  "Выполнение государственных обязательств по обеспечению жильем категорий граждан, установленных федеральным законодательством"</t>
  </si>
  <si>
    <t>Генеральная прокуратура РФ ,                                        Министерство внутренних дел РФ</t>
  </si>
  <si>
    <t>В I полугодии за счет средств федерального бюджета обеспечена жильем 1 семья установленной федеральным законодательством категории (граждане, уволенные с военной службы и приравненные к ним лица)</t>
  </si>
  <si>
    <t>3.</t>
  </si>
  <si>
    <t>3.1</t>
  </si>
  <si>
    <t>ФЦП "Снижение рисков и смягчение последствий чрезвычайных ситуаций природного и техногенного характера в Российской Федерации до 2015 года"</t>
  </si>
  <si>
    <t>Главное управление МЧС России по Мурманской области</t>
  </si>
  <si>
    <t xml:space="preserve">В рамках программы было предусмотрено строительство и реконструкция объекта учебно-материальной базы Северо-Западного регионального поисково-спасательного отряда МЧС России с филиалами по адресу: Мурманская область,
г. Кировск, ул. Советской Конституции, д. 3. 
Электронный аукцион на выполнение работ по объекту, объявленный в июне 2015 года, не состоялся. Все денежные средства (142 242,1 тыс.рублей), выделенные в 2015 году на строительство, отозваны Северо-Западным региональным центром в
г. Санкт-Петербурге
</t>
  </si>
  <si>
    <t>13.2.</t>
  </si>
  <si>
    <t>Северо-Западный региональный центр по делам гражданской обороны, чрезвычайным ситуациям и ликвидации последствий стихийных бедствий, г.Санкт-Петербург (объект ФАИП)</t>
  </si>
  <si>
    <t>Строительство специализированного аварийно-спасательного центра, г.Мурманск перенесено на 2014-2016 годы. В настоящее время Министерством экономического развития Российской Федерации подготовлены соответствующие изменения в ФАИП</t>
  </si>
  <si>
    <t>IX.</t>
  </si>
  <si>
    <t>ГП "Воспроизводство и использование природных ресурсов"</t>
  </si>
  <si>
    <t>ФЦП "Развитие водохозяйственного комплекса Российской Федерации в 2012-2020 годах"</t>
  </si>
  <si>
    <t>4.1.1</t>
  </si>
  <si>
    <t>Федеральное государственное учреждение по водному хозяйству "Двинарегионводхоз", г.Архангельск (объект ФАИП)</t>
  </si>
  <si>
    <t>В 2014 году продолжались начатые в 2013 году работы по берегоукреплению российского берега р.Ворьема в Печенгском районе Мурманской области на российско-норвежском участке границы. В 2014 году проведена корректировка (уменьшение) объема средств федерального бюджета по фактически сложившимся расходам. На объекте проведены работы на 5 участках береговой полосы протяженностью 1,5 тыс. метров. Работы завершены в ноябре 2014 года</t>
  </si>
  <si>
    <t>Осуществлялась реализация мероприятий по восстановлению гидрологических постов: выполнялись землеустроительные работы и постановка на государственный кадастровый учет земельных участков. Приобретались приборы и оборудование для осуществления гидрохимического мониторинга, а также гидрологические приборы и оборудование. Выполнялись мероприятия по восстановлению и модернизации государственной наблюдательной сети</t>
  </si>
  <si>
    <t xml:space="preserve">Министерство природных ресурсов и экологии Мурманской области
</t>
  </si>
  <si>
    <t>Осуществлен первый этап работ по очистке р. Сайда от илистых отложений, от водно-болотной и древесно-кустарниковой растительности</t>
  </si>
  <si>
    <t>Прочие нужды (капремонт, НИОКР)</t>
  </si>
  <si>
    <t xml:space="preserve">ФЦП "Развитие судебной системы России" на 2013-2020 годы </t>
  </si>
  <si>
    <t xml:space="preserve">Управление Судебного департамента при Верховном Суде Российской Федерации в Мурманской области, г. Мурманск </t>
  </si>
  <si>
    <t>Средства направлены на работы по реконструкции здания для размещения Кольского районного суда. Выполнены демонтажные работы, проведены инженерные и внутренние коммуникации. Продолжаются отделочные работы и благоустройство территории</t>
  </si>
  <si>
    <t>ГП "Информационное общество (2011-2020 годы)"</t>
  </si>
  <si>
    <t>6.1</t>
  </si>
  <si>
    <t>Подпрограмма "Информационное государство"</t>
  </si>
  <si>
    <t>Комитет по развитию информационных технологий и связи Мурманской области                          Министерство образования и науки Мурманской области</t>
  </si>
  <si>
    <t xml:space="preserve">Создан региональный сегмент единой федеральной межведомственной системы учета контингента обучающихся и доработано 5 портальных форм по услугам в сфере образования.
Переведены в электронный вид 5 услуг по регистрации актов гражданского состояния (заключение брака, расторжение брака, рождения, регистрация смерти, усыновления (удочерения)) и услуга по выдаче охотничьего билета с использованием единых форм предоставления государственных услуг федеральной государственной информационной системы "Единый портал государственных и муниципальных услуг (функций)"
</t>
  </si>
  <si>
    <t>5.1</t>
  </si>
  <si>
    <t>ФЦП "Развитие телерадиовещания в Российской Федерации на 2009-2018 годы" (объект ФАИП)</t>
  </si>
  <si>
    <t>Федеральное государственное унитарное предприятие "Российская телевизионная и радиовещательная сеть"</t>
  </si>
  <si>
    <t xml:space="preserve">Осуществляются работы по строительству сети цифрового наземного телевизионного вещания в Мурманской области. В I полугодии 2016 года в тестовую эксплуатацию введены 4 объекта. В III квартале 2016 года в тестовую эксплуатацию планируется ввести еще 3 объекта
</t>
  </si>
  <si>
    <t>XI.</t>
  </si>
  <si>
    <t>ГП "Юстиция"</t>
  </si>
  <si>
    <t>Не было за 1 квартал и не будет в 2016</t>
  </si>
  <si>
    <t>7.1</t>
  </si>
  <si>
    <t xml:space="preserve">ФЦП "Развитие уголовно-исполнительной системы (2007-2016 годы)" </t>
  </si>
  <si>
    <t xml:space="preserve">Федеральная служба исполнения наказаний по Мурманской области
</t>
  </si>
  <si>
    <t xml:space="preserve">Средства в сумме 658,4 тыс. рублей планировалось направить на проведение проектно-изыскательских работ (ПИР) по объекту "Строительство режимного корпуса на 200 мест" СИЗО-1 в г. Мурманске. В связи с невозможностью проведения ПИР в пределах выделенного объема финансирования средства отозваны в федеральный бюджет </t>
  </si>
  <si>
    <t>6.</t>
  </si>
  <si>
    <t>ГП "Развитие культуры и туризма" на 2013-2020 годы</t>
  </si>
  <si>
    <t>ФЦП "Культура России (2012-2018 годы)"</t>
  </si>
  <si>
    <t>Комитет по культуре и искусству Мурманской области</t>
  </si>
  <si>
    <t xml:space="preserve"> </t>
  </si>
  <si>
    <t>Средства в размере 262 тыс. рублей предусмотрены на комплектование книжных фондов библиотек муниципальных образований. Трансферты в размере 20 тыс. рублей будут направлены на подключение общедоступных библиотек РФ к сети "Интернет" и развитие системы библиотечного дела с учетом задачи расширения информационных технологий и оцифровки.
Средства в размере 100 тыс. рублей направлены на осуществление государственной поддержки муниципальных учреждений культуры, находящихся на территориях сельских поселений (МБУК "Ловозерский Центр развития досуга и культуры", с. Ловозеро,  Ловозерский район); 100,0 тыс.рублей направлены на государственную поддержку лучших работников муниципальных учреждений культуры, находящихся на территориях сельских поселений</t>
  </si>
  <si>
    <t>6.2</t>
  </si>
  <si>
    <t>Подпрограмма "Укрепление единства российской нации и этнокультурное развитие народов России (2014-2020 годы)"</t>
  </si>
  <si>
    <t>Министерство по внутренней политике и массовым коммуникациям Мурманской области</t>
  </si>
  <si>
    <t xml:space="preserve">Средства федерального бюджета предусмотрены на:
- организацию и проведение Международной выставки-ярмарки «Сокровища саамской земли»;
- организацию санаторно-курортного лечения представителей коренного малочисленного народа-работников оленеводческих хозяйств и общин коренного малочисленного народа;
- издание и/или переиздание литературы, в том числе учебно-методических материалов на саамскую тематику.
Поступившие средства областного бюджета направлены на организацию санаторно-курортного лечения представителей коренного малочисленного народа - работников оленеводческих хозяйств и общин коренного малочисленного народа
</t>
  </si>
  <si>
    <t>ГП  развития сельского хозяйства и регулирования рынков сельскохозяйственной продукции, сырья и продовольствия на 2013-2020 годы</t>
  </si>
  <si>
    <t>Подпрограмма "Развитие подотрасли растениеводства, переработки и
реализации продукции растениеводства"</t>
  </si>
  <si>
    <t>Министерство рыбного и сельского хозяйства Мурманской области</t>
  </si>
  <si>
    <t>Средства федерального бюджета направлены на оказание несвязанной поддержки в растениеводстве, на завоз семян и на возмещение процентной ставки по инвестиционным кредитам. Из областного бюджета на данные цели обеспечено софинансирование. Субсидия на возмещение процентной ставки по краткосрочным кредитам в растениеводстве была не востребована в отчетном периоде и не выплачивалась</t>
  </si>
  <si>
    <t>7.2</t>
  </si>
  <si>
    <t xml:space="preserve">Подпрограмма "Развитие подотрасли животноводства, переработки и
реализации продукции животноводства"
</t>
  </si>
  <si>
    <t>Средства федерального бюджета направлены на поддержку племенного животноводства и северного оленеводства. Из областного бюджета на данные цели обеспечено софинансирование. 
В I полугодии субсидия на возмещение части затрат по уплате процентов по инвестиционным кредитам на развитие животноводства, переработки и развития инфраструктуры и логистического обеспечения рынков продукции животноводства не выплачивалась, т.к. документы на субсидирование не поступали. 
Лимит федеральной субсидии на возмещение процентной ставки по краткосрочным кредитам на развитие животноводства, переработки и реализации продукции животноводства отозван по предложению Министерства рыбного и сельского хозяйства Мурманской области в виду отсутствия потребности</t>
  </si>
  <si>
    <t>7.3</t>
  </si>
  <si>
    <t>Подпрограмма "Поддержка малых форм хозяйствования"</t>
  </si>
  <si>
    <t>Средства федерального бюджета направлены на возмещение части процентной ставки по долгосрочным, среднесрочным и краткосрочным кредитам, взятым малыми формами хозяйствования, и на выплату грантов начинающим фермерам. Из областного бюджета обеспечено софинансирование</t>
  </si>
  <si>
    <t xml:space="preserve">Из общего объема расходов - расходы на:
</t>
  </si>
  <si>
    <t>7.4</t>
  </si>
  <si>
    <t>Подпрограмма "Развитие молочного скотоводства"</t>
  </si>
  <si>
    <t>Средства предусмотрены на возмещение части процентной ставки по краткосрочным и инвестиционным кредитам (займам) на строительство и реконструкцию объектов для молочного скотоводства и на 1 литр реализованного товарного молока. За отчетный период в хозяйства Мурманской области из федерального и областного бюджетов перечислена только субсидия на 1 литр молока. Субсидии на возмещение процентной ставки по краткосрочным и инвестиционным кредитам (займам) на строительство и реконструкцию объектов для молочного скотоводства не выплачивались, так как документы на субсидирование не поступали</t>
  </si>
  <si>
    <t>7.5</t>
  </si>
  <si>
    <t>Подпрограмма "Развитие оптово-распределительных центров и инфраструктуры системы социального питания"</t>
  </si>
  <si>
    <t>Подписанным с Минсельхозом России соглашением не предусмотрено финансирование из федерального бюджета на возмещение части процентной ставки по краткосрочным кредитам (займам) на переработку продукции растениеводства и животноводства. Областная субсидия в 2016 году не востребована сельхозпроизводителями области</t>
  </si>
  <si>
    <t>7.6</t>
  </si>
  <si>
    <t>ФЦП "Устойчивое развитие сельских территорий на 2014-2017 годы и на период до 2020 года"</t>
  </si>
  <si>
    <t>Программа Мурманской области не отобрана Минсельхозом России для софинансирования. Финансирование приобретения жилья из областного бюджета планируется осуществлять во втором квартале 2016 года</t>
  </si>
  <si>
    <t>8.</t>
  </si>
  <si>
    <t>ГП "Развитие образования" на 2013 – 2020 годы</t>
  </si>
  <si>
    <t>Министерство образования и науки Мурманской области</t>
  </si>
  <si>
    <t>8.1</t>
  </si>
  <si>
    <t>Подпрограмма "Развитие профессионального образования"</t>
  </si>
  <si>
    <t xml:space="preserve">Средства направлены на выплату стипендий Правительства Российской Федерации для лиц, обучающихся по очной форме обучения по основным профессиональным образовательным программам среднего профессионального образования, имеющим государственную аккредитацию, соответствующим приоритетным направлениям модернизации и технологического развития экономики РФ в 2016 году  </t>
  </si>
  <si>
    <t>8.2</t>
  </si>
  <si>
    <t>Подпрограмма "Развитие дошкольного, общего и дополнительного образования детей"</t>
  </si>
  <si>
    <t>Средства федерального бюджета в размере 800 тыс. рублей будут направлены на выплату денежных поощрений лучшим учителям. Проведен конкурс на получение денежного поощрения, определены 4 победителя.
14192,3 тыс. рублей будут направлены на создание условий для занятий физической культурой и спортом в сельских школах. Соглашение между Министерством образования и науки Российской Федерации и Правительством Мурманской области заключено в июне 2016 года. Подписаны соглашения с муниципальными образованиями</t>
  </si>
  <si>
    <r>
      <t xml:space="preserve">Федеральная целевая программа развития образования на </t>
    </r>
    <r>
      <rPr>
        <b/>
        <sz val="12"/>
        <color indexed="10"/>
        <rFont val="Times New Roman Cyr"/>
        <charset val="204"/>
      </rPr>
      <t>2016-2020 годы</t>
    </r>
  </si>
  <si>
    <t xml:space="preserve">Министерство образования и науки Мурманской области
</t>
  </si>
  <si>
    <t xml:space="preserve">Федеральные средства в размере 5 027 тыс.рублей направлены на обеспечение деятельности 2 региональных стажировочных площадок по экспериментальному введению ФГОС ОВЗ в ГОБОУ Минькинская КШИ и ГОБОУ СКОШИ №3 (приобретение компьютерного, музыкального, спортивного, тифлотехнического, оптического и другого оборудования).
На региональном уровне проведены мероприятия, соответствующие мероприятиям федеральной целевой программы развития образования (поддержка инноваций и инициатив образовательных организаций, подготовка, переподготовка, повышение квалификации кадров, организация и проведение мероприятий, направленных на выявление и поддержку талантливых детей, создание ресурсных центров профессионального образования). В рамках поддержки инноваций и инициатив образовательных организаций 15 образовательных организаций получили гранты
</t>
  </si>
  <si>
    <t>9.</t>
  </si>
  <si>
    <t>ГП "Социальная поддержка граждан"</t>
  </si>
  <si>
    <t>9.1</t>
  </si>
  <si>
    <t xml:space="preserve">Министерство социального развития Мурманской области                                     </t>
  </si>
  <si>
    <t>в том числе федеральный  бюджет</t>
  </si>
  <si>
    <t>Средства федерального бюджета в размере 51 587,6 тыс. рублей, а также средства областного бюджета в размере 88 700 тыс. рублей предусмотрены на строительство 3 спального корпуса и пищеблока со столовой и переходными галереями психоневрологического интерната в г. Апатиты.
За I полугодие 2016 года произведены с установленной периодичностью выплаты получателям - различным категориям граждан в соответствии с действующим законодательством в рамках подпрограммы "Улучшение положения качества жизни социально уязвимых слоев населения" госпрограммы Мурманской области "Социальная поддержка граждан". Средства федерального бюджета предусмотрены в рамках подпрограммы 1 "Развитие мер социальной поддержки отдельных категорий граждан" и подпрограммы 3 "Совершенствование социальной поддержки семьи и детей" госпрограммы РФ</t>
  </si>
  <si>
    <t xml:space="preserve">Из прочих нужд:
</t>
  </si>
  <si>
    <t xml:space="preserve">Капитальный ремонт: 
</t>
  </si>
  <si>
    <t>Оказание адресной социальной помощи неработающим пенсионерам</t>
  </si>
  <si>
    <t xml:space="preserve"> Оказание поддержки социально ориентированным некоммерческим организациям</t>
  </si>
  <si>
    <t>Из прочих нужд:
осуществление выплат (публично-нормативные обязательства)</t>
  </si>
  <si>
    <t>9.2</t>
  </si>
  <si>
    <t xml:space="preserve">Заключено соглашение между Министерством образования и науки Российской Федерации и Правительством Мурманской области. Осуществляется выплата субсидии на предоставление жилых помещений детям-сиротам и детям, оставшимся без попечения родителей, а также лицам из их числа и по договорам найма специализированных жилых помещений в соответствии с плановыми показателями </t>
  </si>
  <si>
    <t>10.</t>
  </si>
  <si>
    <t xml:space="preserve">ГП "Доступная среда" на 2011 – 2020 годы </t>
  </si>
  <si>
    <t>10.1</t>
  </si>
  <si>
    <t xml:space="preserve">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t>
  </si>
  <si>
    <t>10.1.1</t>
  </si>
  <si>
    <t>Комитет по физической культуре и спорту Мурманской области</t>
  </si>
  <si>
    <t>Средства планируется направить на приобретение автотранспортного средства для детско-юношеской спортивно-адаптивной школы №15 г. Мурманска</t>
  </si>
  <si>
    <t>10.1.2</t>
  </si>
  <si>
    <t>Подготовлена аукционная документация на выполнение работ по созданию доступной, безопасной, комфортной среды для незрячих и слабовидящих пользователей. Срок проведения аукциона - август 2016 г. В библиотеке будут установлены: тактильный знак доступности, кнопки вызова помощи со световым, звуковым сигналом, со шрифтом Брайля, поручни пристенные, противоскользящие направляющие полосы, напольная тактильная плитка, приемник со звуковой, световой и текстовой индикацией</t>
  </si>
  <si>
    <t>10.1.3</t>
  </si>
  <si>
    <t>Комитет по труду и занятости Мурманской области</t>
  </si>
  <si>
    <t>Средства областного бюджета направлены на выполнение работ по разработке проектно-сметной документации "Перепланировка помещений санузлов 1-го этажа здания центра занятости населения с обеспечением доступности для мобильных групп населения". 
Поступление средств федерального бюджета ожидается в III квартале 2016 года</t>
  </si>
  <si>
    <t>10.1.4</t>
  </si>
  <si>
    <t>По итогам заседаний конкурсных комиссий подтверждено участие Мурманской области в реализации мероприятий по созданию условий для получения детьми-инвалидами качественного образования. Заключено соглашение между Министерством труда и социальной защиты Российской Федерации и Правительством Мурманской области</t>
  </si>
  <si>
    <t>10.1.5</t>
  </si>
  <si>
    <t>Министерство социального развития Мурманской области</t>
  </si>
  <si>
    <t xml:space="preserve">Средства будут направлены на:
- предоставление субсидии 4 муниципальным образованиям на софинансирование расходов на реализацию мероприятий, направленных на обеспечение доступности приоритетных объектов и услуг в приоритетных сферах жизнедеятельности инвалидов и других маломобильных групп населения, включенных в муниципальные программы Мурманской области,  на сумму 1 560,3 тыс. руб. средств ФБ;
- организацию обучения сурдопереводу  - на сумму 253,4 тыс. руб. (в т.ч. ОБ - 194,1 тыс. руб., ФБ - 59,3 тыс. руб.). В настоящее время Министерством социального развития Мурманской области формируется пакет документов для проведения процедуры закупки, по итогам которой будет подписан контракт с победителем конкурса, что позволит обучить основам сурдоперевода 12 специалистов, работающих в системе социальной защиты инвалидов;
- производство и выпуск в эфир «текстовой бегущей строки» (субтитрирование) – на сумму 2 147,6 тыс. руб., в т.ч.: ОБ - 1 447,60 тыс. руб., ФБ – 700,0 тыс. руб.
На сумму областных средств заключен государственный контракт с ГТРК «Мурман» на сопровождение выпусков новостей «текстовой бегущей строкой». 
В августе т.г. планируется проведение конкурсной процедуры на средства федеральной субсидии, после чего будет подписан контракт с победителем конкурса, что обеспечит увеличение количества выпусков новостей, выходящих с субтитрами
</t>
  </si>
  <si>
    <t>11.</t>
  </si>
  <si>
    <t xml:space="preserve">ГП "Развитие здравоохранения" </t>
  </si>
  <si>
    <t>Министерство здравоохранения  Мурманской области</t>
  </si>
  <si>
    <t>Произведена закупка лекарственных препаратов льготным категориям граждан, антивирусных препаратов, произведены расходы на оказание гражданам высокотехнологичной медицинской помощи (за I полугодие - 1 209 случаев больничного обслуживания). В I полугодии проведены конкурсные процедуры, заключены контракты на поставку лекарственных препаратов</t>
  </si>
  <si>
    <t>ГП "Развитие федеративных отношений и создание условий для эффективного и ответственного управления региональными и муниципальными финансами"</t>
  </si>
  <si>
    <t>12.1</t>
  </si>
  <si>
    <t>Подпрограмма "Выравнивание финансовых возможностей бюджетов субъектов Российской Федерации и местных бюджетов"</t>
  </si>
  <si>
    <t xml:space="preserve">В рамках подпрограммы осуществлялось предоставление из федерального бюджета бюджету Мурманской области дотации на выравнивание бюджетной обеспеченности, дотации на поддержку мер по обеспечению сбалансированности бюджетов (имеют нецелевой характер), дотации бюджетам, связанные с особым режимом безопасного функционирования закрытых административно-территориальных образований, а также дотации в целях обеспечения сбалансированности бюджета городского округа Мурманск
</t>
  </si>
  <si>
    <t>12.2</t>
  </si>
  <si>
    <t xml:space="preserve">Подпрограмма "Совершенствование системы распределения и перераспределения финансовых ресурсов между уровнями бюджетной системы Российской Федерации"
</t>
  </si>
  <si>
    <t>В рамках подпрограммы осуществлялось предоставление из федерального бюджета бюджету Мурманской области единой субвенции на осуществление переданных полномочий</t>
  </si>
  <si>
    <t>13.</t>
  </si>
  <si>
    <t>ГП "Развитие физической культуры и спорта"</t>
  </si>
  <si>
    <t>15.1</t>
  </si>
  <si>
    <t>ФЦП "Развитие физической культуры и спорта в Российской Федерации на 2016-2020 годы"</t>
  </si>
  <si>
    <t xml:space="preserve">Министерство строительства и территориального развития Мурманской области
</t>
  </si>
  <si>
    <t xml:space="preserve">Согласно распоряжению Правительства РФ от 14.03.2015 № 425-р Мурманской области выделена субсидия из федерального бюджета в сумме 125000,0 тыс. рублей на софинансирование объектов капитального строительства:
- "Строительство и реконструкция спортивных сооружений спорткомплекса "Долина Уюта" в г.Мурманске",
- "Легкоатлетический манеж в г.Мурманске".
Строительство объекта "Легкоатлетический манеж в г. Мурманске" завершено, получено разрешение на ввод объекта в эксплуатацию от 07.05.2015. Открытие объекта состоялось 05.09.2015.
Работы по  строительству и реконструкции спортивных сооружений спорткомплекса "Долина Уюта" в г. Мурманске завершены за исключением верхнего слоя асфальто-бетонного покрытия 40 мм, который будет выполнен в 2016 году, получено разрешение на ввод объекта в эксплуатацию от 31.12.2015
</t>
  </si>
  <si>
    <t>15.2</t>
  </si>
  <si>
    <t>Подпрограмма "Развитие футбола в Российской Федерации на 2008-2015 годы"</t>
  </si>
  <si>
    <t>В соответствии с распоряжением Правительства РФ от 19.03.2015 № 453-р Мурманской области распределена субсидия из федерального бюджета в сумме 16 842 тыс. рублей на софинансирование расходных обязательств, связанных с приобретением искусственного покрытия для футбольного поля профильных спортивных школ. Приобретены  искусственные покрытия для 2 футбольных полей для ДЮСШ "Олимп" г. Оленегорск и МАОУДОД ДЮСШ Ковдорского района</t>
  </si>
  <si>
    <t>13.1</t>
  </si>
  <si>
    <t xml:space="preserve">Подпрограмма "Развитие спорта высших достижений и системы подготовки спортивного резерва" </t>
  </si>
  <si>
    <t xml:space="preserve">Средства будут направлены на приобретение спортивно-технологического оборудования, инвентаря для государственного автономного учреждения Мурманской области "Центр спортивной подготовки" </t>
  </si>
  <si>
    <t>13.2</t>
  </si>
  <si>
    <t xml:space="preserve">Подпрограмма "Развитие физической культуры и массового спорта" </t>
  </si>
  <si>
    <t>Средства будут направлены на реализацию мероприятий по поэтапному внедрению Всероссийского физкультурно-спортивного комплекса "Готов к труду и обороне" (ГТО)</t>
  </si>
  <si>
    <t>13.3</t>
  </si>
  <si>
    <t xml:space="preserve">Средства будут направлены на закупку искусственного покрытия для футбольного поля для муниципальной детско-юношеской спортивной школы, а также на закупку спортивного оборудования для специализированной детско-юношеской спортивной школы олимпийского резерва </t>
  </si>
  <si>
    <t>14.</t>
  </si>
  <si>
    <t>ГП "Развитие лесного хозяйства" на 2013-2020 годы</t>
  </si>
  <si>
    <t>Министерство природных ресурсов и экологии Мурманской области</t>
  </si>
  <si>
    <t>Приобретена компьютерная техника и офисное оборудование для модернизации и обновления рабочих мест сотрудников, занятых в сфере лесного хозяйства. Оплата произойдет в III квартале 2016 года.
Выполнены запланированные работы по охране, защите и воспроизводству лесов в рамках государственного задания: устройство минерализованных полос 1,3 км; прочистка минерализованных полос 31,2 км; тушение лесных пожаров 243,6 га; дополнение лесных культур 10 га; обработка почвы под лесные культуры 22,8 га; отвод лесосек 97,6 га. Осуществляется государственный лесной надзор и контроль, пожарный надзор в лесах. Обеспечивается выполнение функций государственными учреждениями и министерством в сфере лесных отношений</t>
  </si>
  <si>
    <t>15.</t>
  </si>
  <si>
    <t>ГП "Содействие занятости населения"</t>
  </si>
  <si>
    <t>15.1.</t>
  </si>
  <si>
    <t>Подпрограмма "Активная политика занятости населения и социальная поддержка безработных граждан"</t>
  </si>
  <si>
    <t>Комитет по труду и занятости населения Мурманской области</t>
  </si>
  <si>
    <t>За I полугодие 2016 года:
- к профессиональному обучению и получению дополнительного профессионального образования по направлению службы занятости приступили 943 безработных граждан;
- в общественных работах приняли участие 1182 человека; 
- на условиях временной занятости трудоустроено 2901 человек;                                                                                                                                                                                                      - услуга по содействию самозанятости населения (включая единовременную финансовую помощь) оказана 1395 гражданам;
- организовано 145 ярмарок вакансий и учебных рабочих мест;
- услуга по содействию безработным гражданам в переезде и членам их семей в переселении в другую местность для трудоустройства оказана 17 гражданам, из них 11 оказана финансовая поддержка;
- услуги по профессиональной ориентации, психологической поддержке и социальной адаптации на рынке труда предоставлены 12750 гражданам;
- 15785 безработным гражданам осуществлены социальные выплаты.
Всего при содействии службы занятости трудоустроено 8807 человек, или 56% обратившихся за трудоустройством граждан</t>
  </si>
  <si>
    <t>15.2.</t>
  </si>
  <si>
    <t xml:space="preserve">Подпрограмма "Оказание содействия добровольному переселению в Российскую Федерацию соотечественников, проживающих за рубежом"
</t>
  </si>
  <si>
    <t>15.2.1</t>
  </si>
  <si>
    <t>Комитет по труду и занятости населения Мурманской области,
Министерство здравоохранения Мурманской области</t>
  </si>
  <si>
    <t xml:space="preserve">По итогам I полугодия 2016 года в мероприятии по проведению медицинского осмотра перед оформлением разрешения на временное проживание приняли участие 250 соотечественников. 
Подготовлен проект распоряжения о распределении средств федерального бюджета. Поступление средств федерального бюджета ожидается в III квартале 2016 года </t>
  </si>
  <si>
    <t>17.2.2</t>
  </si>
  <si>
    <t>По итогам 2015 года в мероприятии по проведению медицинского осмотра перед оформлением разрешения на временное проживание  приняли участие 360 соотечественников</t>
  </si>
  <si>
    <t>20.</t>
  </si>
  <si>
    <t>ГП "Обеспечение общественного порядка и противодействие преступности"</t>
  </si>
  <si>
    <t>20.1.</t>
  </si>
  <si>
    <t>ФЦП "Повышение безопасности дорожного движения в 2013  - 2020 годах"</t>
  </si>
  <si>
    <t>В рамках исполнения мероприятия "Изготовление и распространение световозвращающих приспособлений в среде дошкольников и учащихся младших классов образовательных учреждений" ФЦП "Повышение безопасности дорожного движения в 2013-2020 годах" в Мурманскую область поставлены материально-технические ресурсы (световозвращающие подвески 13122 шт. и сигнальные  жилеты 1242 шт.). 
За счет средств областного бюджета приобретены 8000 световозвращающих подвесок</t>
  </si>
  <si>
    <t>16.</t>
  </si>
  <si>
    <t>ГП "Экономическое развитие и инновационная экономика"</t>
  </si>
  <si>
    <t>16.1.</t>
  </si>
  <si>
    <t xml:space="preserve">Подпрограмма "Развитие малого и среднего предпринимательства"
</t>
  </si>
  <si>
    <t>Министерство развития промышленности и предпринимательства Мурманской области</t>
  </si>
  <si>
    <t>В соответствии с решением Конкурсной комиссии по отбору субъектов Российской Федерации на предоставление субсидий из федерального бюджета бюджету Мурманской области на софинансирование расходных обязательств субъектов Российской Федерации, связанных с реализацией мероприятий по поддержке молодежного предпринимательства, заявка Мурманской области признана победителем и по результатам распределения невостребованных субсидий на софинансирование мероприятия в бюджет Мурманской области привлечено 1 518,4 тыс. рублей. Также в соответствии с решением Конкурсной комиссии по отбору субъектов Российской Федерации на предоставление субсидий из федерального бюджета бюджету Мурманской области для финансирования мероприятий, осуществляемых в рамках оказания государственной поддержки малого и среднего предпринимательства субъектами Российской Федерации, заявки Мурманской области признаны победителями  в пределах доведенных лимитов в объеме 51 654,3 тыс. рублей. Кроме того, одобрены 3 заявки сверх доведенных лимитов на реализацию мероприятий муниципальных программ развития малого и среднего предпринимательства по монопрофильным муниципальным образованиям, в общем объеме 
7 000 тыс. рублей. Подписание соглашения с Минэкономразвития России планируется в 3 квартале 2016 года. 
За I полугодие 2016 года предоставлена государственная поддержка субъектам малого и среднего предпринимательства за счет средств областного бюджета:
- перечислены средства стартовых грантов 7 начинающим предпринимателям;
- через некоммерческую микрофинансовую организацию "Фонд развития малого и среднего предпринимательства Мурманской области" субъектам малого и среднего предпринимательства выдано 50 микрозаймов, 19 поручительств (гарантий);
- предоставлены субсидии 5 субъектам малого и среднего предпринимательства - социальным предпринимателям;
- предоставлены субсидии 5 субъектам малого и среднего предпринимательства – на возмещение затрат по кредитно-лизинговым договорам;
- в Центре подготовки предпринимательства заключены 126 договоров на предоставление услуг по финансовому и маркетинговому сопровождению предпринимателей;
- сотрудниками Регионального интегрированного центра оказаны комплексные услуги по информационной и консультационной поддержке 91 субъекту малого и среднего предпринимательства</t>
  </si>
  <si>
    <t>16.2</t>
  </si>
  <si>
    <t>ФЦП "Развитие единой государственной системы регистрации прав и кадастрового учета недвижимости (2014-2019 годы)"</t>
  </si>
  <si>
    <t>Управление Федеральной налоговой службы по Мурманской области</t>
  </si>
  <si>
    <t>Приобретены 2 автоматизированные системы управления очередью в операционных залах налоговых инспекций, а также программное обеспечение "Находка" для данных систем</t>
  </si>
  <si>
    <t>17.</t>
  </si>
  <si>
    <t>ГП "Развитие рыбохозяйственного комплекса"</t>
  </si>
  <si>
    <t>17.1</t>
  </si>
  <si>
    <t>Подпрограмма "Развитие аквакультуры"</t>
  </si>
  <si>
    <t>Комитет рыбохозяйственного комплекса Мурманской области</t>
  </si>
  <si>
    <t>В Росрыболовство направлена заявка от 29.01.2016 № 01/305-АТ о потребности в субсидии из федерального бюджета на возмещение части затрат на уплату процентов по кредитам, полученным в российских кредитных организациях на разведение товарной аквакультуры (товарного рыбоводства), включая товарную аквакультуру осетровых видов рыб. Распоряжением Правительства РФ от 09.07.2016 № 1463-р на софинансирование расходных обязательств, связанных с возмещением части затрат по кредитам, привлеченным на развитие аквакультуры, Мурманской области на 2016 год предусмотрено 164 808,93 тыс. рублей</t>
  </si>
  <si>
    <t>НЕПРОГРАММНАЯ  ЧАСТЬ  ФАИП</t>
  </si>
  <si>
    <t>1.</t>
  </si>
  <si>
    <t xml:space="preserve">Строительство визит-центра ФГБУ "Лапландский государственный природный биосферный заповедник", Чунозерская усадьба, Мурманская область </t>
  </si>
  <si>
    <t>ФГБУ "Лапландский государственный природный биосферный заповедник", Мурманская область</t>
  </si>
  <si>
    <t>Объект исключен из ФАИП на 2015 год</t>
  </si>
  <si>
    <t>Вопрос об ассигнованиях из федерального бюджета в 2014 году находится в стадии рассмотрения</t>
  </si>
  <si>
    <t xml:space="preserve">Строительство административного здания для размещения сотрудников следственного отдела по г. Кандалакша и служебного автотранспорта, Мурманская область </t>
  </si>
  <si>
    <t>Следственное управление Следственного комитета Российской Федерации по Мурманской области</t>
  </si>
  <si>
    <t>Выделенные средства осваивались в рамках заключенных государственных контрактов:
-на выполнение строительно-монтажных работ с ООО "Мурманстрой" на сумму 13 624,6 тыс. рублей;
- на авторский надзор с ООО "Генезис" на сумму 31,07 тыс. рублей;
- на ведение строительного контроля с ООО "Севморпроект" на сумму 246,99 тыс. рублей.
Полная оплата работ, выполненных в I полугодии 2016 года,  произойдет в III квартале 2016 года.
По состоянию на 01.07.2016 готовность объекта капитального строительства составила 100%. Объект введен в эксплуатацию</t>
  </si>
  <si>
    <t>Универсальные атомные ледоколы проекта 22220</t>
  </si>
  <si>
    <t>ФГУП "Атомфлот", г.Мурманск</t>
  </si>
  <si>
    <t xml:space="preserve">Работы по строительству выполняются по Государственному контракту с ООО "Балтийский завод - Судостроение" в соответствии с графиком строительства: 
- по строительству головного универсального атомного ледокола проекта 22220: завершены стапельные работы, осуществлен спуск судна на воду;
-по строительству первого серийного универсального атомного ледокола проекта 22220: выполнены работы по изготовлению секций 2,3 и 4 пирамид
</t>
  </si>
  <si>
    <t>Реконструкция зданий учреждений культуры Мурманской области 
(5 объектов ФАИП)</t>
  </si>
  <si>
    <t>Государственное областное казенное учреждение "Управление капитального строительства Мурманской области"</t>
  </si>
  <si>
    <t>В 2015 году средства федерального бюджета не выделены</t>
  </si>
  <si>
    <t>Реконструкция и техническое перевооружение регионального центра мониторинга и регионального информационного центра, 
г. Мурманск</t>
  </si>
  <si>
    <t>Федеральное государственное бюджетное учреждение "Центр системы мониторинга рыболовства и связи", г. Москва</t>
  </si>
  <si>
    <t xml:space="preserve">Проведены открытые конкурсные процедуры закупки на выполнение проектных и изыскательских работ по объекту: "Реконструкция и техническое перевооружение регионального центра мониторинга и регионального информационного центра, г. Мурманск, Мурманская область".
Протоколом рассмотрения и оценки заявок на участие в открытом конкурсе от 01.07.2016 №ПРО1 победителем признано ООО «Генезис» г.Мурманск.
Заключен государственный контракт по выполнению работ по объекту от 20.07.2016 №ЦМ-36-28/2016.
В настоящее время ведутся работы по инструментальному обследованию объекта, выполняются инженерно - геодезические, геологические, экологические изыскания.
В соответствии с условиями заключенного контракта срок окончания работ - 15.12.2016
</t>
  </si>
  <si>
    <t>Модернизация среднетоннажного научно-исследовательского судна "ПИНРО-1" для проведения ресурсных исследований на Северном рыбохозяйственном бассейне</t>
  </si>
  <si>
    <t>Федеральное государственное бюджетное научное учреждение "Полярный научно-исследовательский институт морского рыбного хозяйства и океанографии им. Н.М.Книповича", г. Мурманск</t>
  </si>
  <si>
    <t>В I полугодии 2016 года лимиты не доведены. Денежные средства не поступали</t>
  </si>
  <si>
    <t>Начальник управления стратегического планирования и реализации государственной политики в Арктике</t>
  </si>
  <si>
    <t>С.Г. Макеенко</t>
  </si>
</sst>
</file>

<file path=xl/styles.xml><?xml version="1.0" encoding="utf-8"?>
<styleSheet xmlns="http://schemas.openxmlformats.org/spreadsheetml/2006/main">
  <numFmts count="9">
    <numFmt numFmtId="43" formatCode="_-* #,##0.00_р_._-;\-* #,##0.00_р_._-;_-* &quot;-&quot;??_р_._-;_-@_-"/>
    <numFmt numFmtId="164" formatCode="_-* #,##0.0_р_._-;\-* #,##0.0_р_._-;_-* &quot;-&quot;?_р_._-;_-@_-"/>
    <numFmt numFmtId="165" formatCode="#,##0.0"/>
    <numFmt numFmtId="166" formatCode="#,##0.0_ ;\-#,##0.0\ "/>
    <numFmt numFmtId="167" formatCode="_-* #,##0.00_р_._-;\-* #,##0.00_р_._-;_-* &quot;-&quot;?_р_._-;_-@_-"/>
    <numFmt numFmtId="168" formatCode="#,##0.00000"/>
    <numFmt numFmtId="169" formatCode="#,##0.000"/>
    <numFmt numFmtId="170" formatCode="0.0"/>
    <numFmt numFmtId="171" formatCode="#,##0.0_р_.;\-#,##0.0_р_."/>
  </numFmts>
  <fonts count="45">
    <font>
      <sz val="11"/>
      <color theme="1"/>
      <name val="Calibri"/>
      <family val="2"/>
      <charset val="204"/>
      <scheme val="minor"/>
    </font>
    <font>
      <sz val="10"/>
      <name val="Arial Cyr"/>
      <charset val="204"/>
    </font>
    <font>
      <sz val="12"/>
      <name val="Times New Roman Cyr"/>
      <family val="1"/>
      <charset val="204"/>
    </font>
    <font>
      <sz val="12"/>
      <name val="Arial Cyr"/>
      <charset val="204"/>
    </font>
    <font>
      <b/>
      <sz val="14"/>
      <name val="Times New Roman Cyr"/>
      <family val="1"/>
      <charset val="204"/>
    </font>
    <font>
      <sz val="12"/>
      <name val="Arial Cyr"/>
      <family val="2"/>
      <charset val="204"/>
    </font>
    <font>
      <b/>
      <sz val="12"/>
      <name val="Times New Roman Cyr"/>
      <family val="1"/>
      <charset val="204"/>
    </font>
    <font>
      <sz val="12"/>
      <name val="Times New Roman Cyr"/>
      <charset val="204"/>
    </font>
    <font>
      <b/>
      <sz val="12"/>
      <name val="Times New Roman"/>
      <family val="1"/>
    </font>
    <font>
      <b/>
      <sz val="12"/>
      <name val="Times New Roman Cyr"/>
      <charset val="204"/>
    </font>
    <font>
      <b/>
      <sz val="12"/>
      <name val="Arial Cyr"/>
      <charset val="204"/>
    </font>
    <font>
      <i/>
      <sz val="12"/>
      <name val="Times New Roman CYR"/>
      <charset val="204"/>
    </font>
    <font>
      <sz val="10"/>
      <name val="Times New Roman"/>
      <family val="1"/>
      <charset val="204"/>
    </font>
    <font>
      <sz val="12"/>
      <name val="Times New Roman"/>
      <family val="1"/>
      <charset val="204"/>
    </font>
    <font>
      <b/>
      <sz val="12"/>
      <name val="Times New Roman"/>
      <family val="1"/>
      <charset val="204"/>
    </font>
    <font>
      <i/>
      <sz val="12"/>
      <name val="Times New Roman"/>
      <family val="1"/>
      <charset val="204"/>
    </font>
    <font>
      <sz val="12"/>
      <color rgb="FFFF0000"/>
      <name val="Times New Roman Cyr"/>
      <family val="1"/>
      <charset val="204"/>
    </font>
    <font>
      <b/>
      <sz val="12"/>
      <color rgb="FFFF0000"/>
      <name val="Times New Roman Cyr"/>
      <charset val="204"/>
    </font>
    <font>
      <sz val="12"/>
      <color rgb="FFFF0000"/>
      <name val="Times New Roman"/>
      <family val="1"/>
      <charset val="204"/>
    </font>
    <font>
      <b/>
      <sz val="12"/>
      <color rgb="FFFF0000"/>
      <name val="Times New Roman Cyr"/>
      <family val="1"/>
      <charset val="204"/>
    </font>
    <font>
      <i/>
      <sz val="12"/>
      <color rgb="FFFF0000"/>
      <name val="Times New Roman"/>
      <family val="1"/>
      <charset val="204"/>
    </font>
    <font>
      <sz val="12"/>
      <color rgb="FFFF0000"/>
      <name val="Times New Roman Cyr"/>
      <charset val="204"/>
    </font>
    <font>
      <b/>
      <sz val="12"/>
      <color rgb="FFFF0000"/>
      <name val="Times New Roman"/>
      <family val="1"/>
    </font>
    <font>
      <b/>
      <u/>
      <sz val="12"/>
      <name val="Times New Roman Cyr"/>
      <charset val="204"/>
    </font>
    <font>
      <b/>
      <i/>
      <u/>
      <sz val="12"/>
      <name val="Times New Roman CYR"/>
      <charset val="204"/>
    </font>
    <font>
      <b/>
      <u/>
      <sz val="12"/>
      <name val="Times New Roman"/>
      <family val="1"/>
      <charset val="204"/>
    </font>
    <font>
      <sz val="12"/>
      <name val="Times New Roman"/>
      <family val="1"/>
    </font>
    <font>
      <i/>
      <sz val="12"/>
      <name val="Times New Roman"/>
      <family val="1"/>
    </font>
    <font>
      <b/>
      <i/>
      <u/>
      <sz val="12"/>
      <name val="Times New Roman"/>
      <family val="1"/>
      <charset val="204"/>
    </font>
    <font>
      <sz val="11"/>
      <name val="Times New Roman"/>
      <family val="1"/>
      <charset val="204"/>
    </font>
    <font>
      <sz val="12"/>
      <color rgb="FFFF0000"/>
      <name val="Arial Cyr"/>
      <charset val="204"/>
    </font>
    <font>
      <sz val="11"/>
      <color rgb="FFFF0000"/>
      <name val="Times New Roman"/>
      <family val="1"/>
      <charset val="204"/>
    </font>
    <font>
      <sz val="10"/>
      <color rgb="FFFF0000"/>
      <name val="Arial Cyr"/>
      <charset val="204"/>
    </font>
    <font>
      <i/>
      <sz val="12"/>
      <color rgb="FFFF0000"/>
      <name val="Times New Roman CYR"/>
      <charset val="204"/>
    </font>
    <font>
      <u/>
      <sz val="7.5"/>
      <color indexed="12"/>
      <name val="Arial Cyr"/>
      <charset val="204"/>
    </font>
    <font>
      <b/>
      <sz val="12"/>
      <color rgb="FFFF0000"/>
      <name val="Times New Roman"/>
      <family val="1"/>
      <charset val="204"/>
    </font>
    <font>
      <b/>
      <sz val="10"/>
      <name val="Times New Roman"/>
      <family val="1"/>
      <charset val="204"/>
    </font>
    <font>
      <sz val="10"/>
      <color rgb="FFFF0000"/>
      <name val="Times New Roman"/>
      <family val="1"/>
      <charset val="204"/>
    </font>
    <font>
      <b/>
      <sz val="10"/>
      <color rgb="FFFF0000"/>
      <name val="Times New Roman"/>
      <family val="1"/>
      <charset val="204"/>
    </font>
    <font>
      <b/>
      <sz val="12"/>
      <color indexed="10"/>
      <name val="Times New Roman Cyr"/>
      <charset val="204"/>
    </font>
    <font>
      <i/>
      <sz val="12"/>
      <color rgb="FFFF0000"/>
      <name val="Times New Roman"/>
      <family val="1"/>
    </font>
    <font>
      <b/>
      <i/>
      <sz val="12"/>
      <name val="Times New Roman Cyr"/>
      <family val="1"/>
      <charset val="204"/>
    </font>
    <font>
      <sz val="12"/>
      <color rgb="FF0070C0"/>
      <name val="Times New Roman Cyr"/>
      <family val="1"/>
      <charset val="204"/>
    </font>
    <font>
      <sz val="16"/>
      <name val="Times New Roman CYR"/>
      <family val="1"/>
      <charset val="204"/>
    </font>
    <font>
      <sz val="16"/>
      <name val="Arial Cyr"/>
      <charset val="204"/>
    </font>
  </fonts>
  <fills count="11">
    <fill>
      <patternFill patternType="none"/>
    </fill>
    <fill>
      <patternFill patternType="gray125"/>
    </fill>
    <fill>
      <patternFill patternType="solid">
        <fgColor theme="6" tint="0.59999389629810485"/>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0" fontId="34" fillId="0" borderId="0" applyNumberFormat="0" applyFill="0" applyBorder="0" applyAlignment="0" applyProtection="0">
      <alignment vertical="top"/>
      <protection locked="0"/>
    </xf>
  </cellStyleXfs>
  <cellXfs count="644">
    <xf numFmtId="0" fontId="0" fillId="0" borderId="0" xfId="0"/>
    <xf numFmtId="49" fontId="2" fillId="0" borderId="0" xfId="1" applyNumberFormat="1" applyFont="1" applyFill="1" applyAlignment="1">
      <alignment vertical="center"/>
    </xf>
    <xf numFmtId="0" fontId="2" fillId="0" borderId="0" xfId="1" applyFont="1" applyFill="1" applyAlignment="1">
      <alignment vertical="top"/>
    </xf>
    <xf numFmtId="164" fontId="2" fillId="0" borderId="0" xfId="1" applyNumberFormat="1" applyFont="1" applyFill="1" applyAlignment="1">
      <alignment vertical="center"/>
    </xf>
    <xf numFmtId="164" fontId="2" fillId="0" borderId="0" xfId="1" applyNumberFormat="1" applyFont="1" applyFill="1" applyAlignment="1">
      <alignment vertical="center" wrapText="1"/>
    </xf>
    <xf numFmtId="165" fontId="2" fillId="0" borderId="0" xfId="1" applyNumberFormat="1" applyFont="1" applyFill="1" applyAlignment="1">
      <alignment horizontal="right" vertical="center"/>
    </xf>
    <xf numFmtId="0" fontId="2" fillId="0" borderId="0" xfId="1" applyFont="1" applyFill="1" applyAlignment="1">
      <alignment horizontal="right" vertical="top"/>
    </xf>
    <xf numFmtId="0" fontId="3" fillId="0" borderId="0" xfId="1" applyFont="1" applyFill="1"/>
    <xf numFmtId="0" fontId="4" fillId="0" borderId="0" xfId="1" applyFont="1" applyFill="1" applyAlignment="1">
      <alignment horizontal="center" wrapText="1"/>
    </xf>
    <xf numFmtId="0" fontId="4" fillId="0" borderId="0" xfId="1" applyFont="1" applyFill="1" applyAlignment="1">
      <alignment horizontal="center"/>
    </xf>
    <xf numFmtId="0" fontId="5" fillId="0" borderId="0" xfId="1" applyFont="1" applyFill="1"/>
    <xf numFmtId="4" fontId="6" fillId="0" borderId="0" xfId="1" applyNumberFormat="1" applyFont="1" applyFill="1" applyAlignment="1">
      <alignment horizontal="center"/>
    </xf>
    <xf numFmtId="49" fontId="7"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164" fontId="2" fillId="0" borderId="2" xfId="1" applyNumberFormat="1" applyFont="1" applyFill="1" applyBorder="1" applyAlignment="1">
      <alignment horizontal="center" vertical="center" wrapText="1"/>
    </xf>
    <xf numFmtId="164" fontId="2" fillId="0" borderId="3" xfId="1" applyNumberFormat="1" applyFont="1" applyFill="1" applyBorder="1" applyAlignment="1">
      <alignment horizontal="center" vertical="center" wrapText="1"/>
    </xf>
    <xf numFmtId="164" fontId="7" fillId="0" borderId="3" xfId="1" applyNumberFormat="1" applyFont="1" applyFill="1" applyBorder="1" applyAlignment="1">
      <alignment horizontal="center" vertical="center"/>
    </xf>
    <xf numFmtId="164" fontId="7" fillId="0" borderId="1" xfId="1" applyNumberFormat="1" applyFont="1" applyFill="1" applyBorder="1" applyAlignment="1">
      <alignment horizontal="center" vertical="center" wrapText="1"/>
    </xf>
    <xf numFmtId="0" fontId="2" fillId="0" borderId="3" xfId="1" applyFont="1" applyFill="1" applyBorder="1" applyAlignment="1">
      <alignment horizontal="center" vertical="center" wrapText="1"/>
    </xf>
    <xf numFmtId="49" fontId="7" fillId="0" borderId="4" xfId="1" applyNumberFormat="1" applyFont="1" applyFill="1" applyBorder="1" applyAlignment="1">
      <alignment horizontal="center" vertical="center" wrapText="1"/>
    </xf>
    <xf numFmtId="0" fontId="2" fillId="0" borderId="4" xfId="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164" fontId="2" fillId="0" borderId="3" xfId="1" applyNumberFormat="1" applyFont="1" applyFill="1" applyBorder="1" applyAlignment="1">
      <alignment horizontal="center" vertical="center" wrapText="1"/>
    </xf>
    <xf numFmtId="164" fontId="7" fillId="0" borderId="4" xfId="1" applyNumberFormat="1" applyFont="1" applyFill="1" applyBorder="1" applyAlignment="1">
      <alignment horizontal="center" vertical="center" wrapText="1"/>
    </xf>
    <xf numFmtId="0" fontId="3" fillId="0" borderId="3" xfId="1" applyFont="1" applyFill="1" applyBorder="1" applyAlignment="1">
      <alignment horizontal="center" vertical="center" wrapText="1"/>
    </xf>
    <xf numFmtId="49" fontId="2" fillId="0" borderId="3" xfId="1" applyNumberFormat="1" applyFont="1" applyFill="1" applyBorder="1" applyAlignment="1">
      <alignment horizontal="centerContinuous" vertical="center"/>
    </xf>
    <xf numFmtId="0" fontId="2" fillId="0" borderId="3" xfId="1" applyFont="1" applyFill="1" applyBorder="1" applyAlignment="1">
      <alignment horizontal="centerContinuous" vertical="top"/>
    </xf>
    <xf numFmtId="0" fontId="2" fillId="0" borderId="3" xfId="1" applyFont="1" applyFill="1" applyBorder="1" applyAlignment="1">
      <alignment horizontal="centerContinuous" vertical="center"/>
    </xf>
    <xf numFmtId="0" fontId="2" fillId="0" borderId="6" xfId="1" applyFont="1" applyFill="1" applyBorder="1" applyAlignment="1">
      <alignment horizontal="center" wrapText="1"/>
    </xf>
    <xf numFmtId="49" fontId="2" fillId="0" borderId="3" xfId="1" applyNumberFormat="1" applyFont="1" applyFill="1" applyBorder="1" applyAlignment="1">
      <alignment vertical="center"/>
    </xf>
    <xf numFmtId="0" fontId="6" fillId="2" borderId="3" xfId="1" applyFont="1" applyFill="1" applyBorder="1" applyAlignment="1">
      <alignment vertical="top"/>
    </xf>
    <xf numFmtId="164" fontId="2" fillId="2" borderId="3" xfId="1" applyNumberFormat="1" applyFont="1" applyFill="1" applyBorder="1" applyAlignment="1">
      <alignment vertical="center"/>
    </xf>
    <xf numFmtId="164" fontId="2" fillId="3" borderId="3" xfId="1" applyNumberFormat="1" applyFont="1" applyFill="1" applyBorder="1" applyAlignment="1">
      <alignment vertical="center"/>
    </xf>
    <xf numFmtId="0" fontId="2" fillId="0" borderId="7" xfId="1" applyFont="1" applyFill="1" applyBorder="1" applyAlignment="1">
      <alignment vertical="top" wrapText="1"/>
    </xf>
    <xf numFmtId="49" fontId="2" fillId="0" borderId="3" xfId="1" applyNumberFormat="1" applyFont="1" applyFill="1" applyBorder="1" applyAlignment="1">
      <alignment horizontal="center" vertical="center"/>
    </xf>
    <xf numFmtId="0" fontId="8" fillId="2" borderId="3" xfId="1" applyFont="1" applyFill="1" applyBorder="1" applyAlignment="1">
      <alignment horizontal="left" vertical="top" wrapText="1"/>
    </xf>
    <xf numFmtId="164" fontId="6" fillId="2" borderId="3" xfId="1" applyNumberFormat="1" applyFont="1" applyFill="1" applyBorder="1" applyAlignment="1">
      <alignment vertical="center"/>
    </xf>
    <xf numFmtId="164" fontId="6" fillId="3" borderId="3" xfId="1" applyNumberFormat="1" applyFont="1" applyFill="1" applyBorder="1" applyAlignment="1">
      <alignment vertical="center"/>
    </xf>
    <xf numFmtId="0" fontId="2" fillId="0" borderId="7" xfId="1" applyFont="1" applyFill="1" applyBorder="1" applyAlignment="1">
      <alignment vertical="top"/>
    </xf>
    <xf numFmtId="0" fontId="2" fillId="2" borderId="3" xfId="1" applyFont="1" applyFill="1" applyBorder="1" applyAlignment="1">
      <alignment vertical="top"/>
    </xf>
    <xf numFmtId="49" fontId="6" fillId="0" borderId="1" xfId="1" applyNumberFormat="1" applyFont="1" applyFill="1" applyBorder="1" applyAlignment="1">
      <alignment horizontal="center" vertical="center"/>
    </xf>
    <xf numFmtId="0" fontId="2" fillId="2" borderId="1" xfId="1" applyFont="1" applyFill="1" applyBorder="1" applyAlignment="1">
      <alignment vertical="top"/>
    </xf>
    <xf numFmtId="164" fontId="2" fillId="2" borderId="1" xfId="1" applyNumberFormat="1" applyFont="1" applyFill="1" applyBorder="1" applyAlignment="1">
      <alignment vertical="center"/>
    </xf>
    <xf numFmtId="164" fontId="2" fillId="3" borderId="1" xfId="1" applyNumberFormat="1" applyFont="1" applyFill="1" applyBorder="1" applyAlignment="1">
      <alignment vertical="center"/>
    </xf>
    <xf numFmtId="0" fontId="2" fillId="0" borderId="8" xfId="1" applyFont="1" applyFill="1" applyBorder="1" applyAlignment="1">
      <alignment vertical="top"/>
    </xf>
    <xf numFmtId="49" fontId="6" fillId="4" borderId="3" xfId="1" applyNumberFormat="1" applyFont="1" applyFill="1" applyBorder="1" applyAlignment="1">
      <alignment vertical="center"/>
    </xf>
    <xf numFmtId="0" fontId="6" fillId="4" borderId="3" xfId="1" applyFont="1" applyFill="1" applyBorder="1" applyAlignment="1">
      <alignment vertical="center"/>
    </xf>
    <xf numFmtId="165" fontId="6" fillId="4" borderId="3" xfId="2" applyNumberFormat="1" applyFont="1" applyFill="1" applyBorder="1" applyAlignment="1">
      <alignment horizontal="center" vertical="center"/>
    </xf>
    <xf numFmtId="166" fontId="9" fillId="4" borderId="6" xfId="1" applyNumberFormat="1" applyFont="1" applyFill="1" applyBorder="1" applyAlignment="1">
      <alignment horizontal="center" vertical="center"/>
    </xf>
    <xf numFmtId="167" fontId="9" fillId="4" borderId="3" xfId="1" applyNumberFormat="1" applyFont="1" applyFill="1" applyBorder="1" applyAlignment="1">
      <alignment vertical="top"/>
    </xf>
    <xf numFmtId="0" fontId="7" fillId="0" borderId="3" xfId="1" applyFont="1" applyFill="1" applyBorder="1" applyAlignment="1">
      <alignment vertical="top"/>
    </xf>
    <xf numFmtId="165" fontId="7" fillId="0" borderId="1" xfId="1" applyNumberFormat="1" applyFont="1" applyFill="1" applyBorder="1" applyAlignment="1">
      <alignment horizontal="center" vertical="center"/>
    </xf>
    <xf numFmtId="166" fontId="7" fillId="0" borderId="6" xfId="1" applyNumberFormat="1" applyFont="1" applyFill="1" applyBorder="1" applyAlignment="1">
      <alignment horizontal="center" vertical="center"/>
    </xf>
    <xf numFmtId="168" fontId="6" fillId="0" borderId="1" xfId="1" applyNumberFormat="1" applyFont="1" applyFill="1" applyBorder="1" applyAlignment="1">
      <alignment vertical="top"/>
    </xf>
    <xf numFmtId="49" fontId="2" fillId="0" borderId="4" xfId="1" applyNumberFormat="1" applyFont="1" applyFill="1" applyBorder="1" applyAlignment="1">
      <alignment horizontal="center" vertical="center"/>
    </xf>
    <xf numFmtId="0" fontId="7" fillId="0" borderId="4" xfId="1" applyFont="1" applyFill="1" applyBorder="1" applyAlignment="1">
      <alignment vertical="top"/>
    </xf>
    <xf numFmtId="165" fontId="6" fillId="0" borderId="0" xfId="1" applyNumberFormat="1" applyFont="1" applyFill="1" applyBorder="1" applyAlignment="1">
      <alignment vertical="top"/>
    </xf>
    <xf numFmtId="0" fontId="3" fillId="0" borderId="0" xfId="1" applyFont="1" applyFill="1" applyBorder="1"/>
    <xf numFmtId="0" fontId="9" fillId="0" borderId="1" xfId="1" applyFont="1" applyFill="1" applyBorder="1" applyAlignment="1">
      <alignment horizontal="left" vertical="top" indent="1"/>
    </xf>
    <xf numFmtId="166" fontId="9" fillId="0" borderId="6" xfId="1" applyNumberFormat="1" applyFont="1" applyFill="1" applyBorder="1" applyAlignment="1">
      <alignment horizontal="center" vertical="center"/>
    </xf>
    <xf numFmtId="0" fontId="10" fillId="0" borderId="0" xfId="1" applyFont="1" applyFill="1" applyBorder="1"/>
    <xf numFmtId="0" fontId="10" fillId="0" borderId="0" xfId="1" applyFont="1" applyFill="1"/>
    <xf numFmtId="0" fontId="7" fillId="0" borderId="1" xfId="1" applyFont="1" applyFill="1" applyBorder="1" applyAlignment="1">
      <alignment horizontal="left" vertical="top" indent="2"/>
    </xf>
    <xf numFmtId="165" fontId="6" fillId="0" borderId="8" xfId="1" applyNumberFormat="1" applyFont="1" applyFill="1" applyBorder="1" applyAlignment="1">
      <alignment vertical="top"/>
    </xf>
    <xf numFmtId="49" fontId="1" fillId="0" borderId="3" xfId="1" applyNumberFormat="1" applyFont="1" applyFill="1" applyBorder="1" applyAlignment="1">
      <alignment vertical="center"/>
    </xf>
    <xf numFmtId="0" fontId="1" fillId="0" borderId="3" xfId="1" applyFont="1" applyFill="1" applyBorder="1" applyAlignment="1">
      <alignment vertical="top"/>
    </xf>
    <xf numFmtId="164" fontId="1" fillId="0" borderId="3" xfId="1" applyNumberFormat="1" applyFont="1" applyFill="1" applyBorder="1" applyAlignment="1">
      <alignment vertical="center"/>
    </xf>
    <xf numFmtId="164" fontId="7" fillId="0" borderId="6" xfId="1" applyNumberFormat="1" applyFont="1" applyFill="1" applyBorder="1" applyAlignment="1">
      <alignment vertical="center"/>
    </xf>
    <xf numFmtId="165" fontId="1" fillId="0" borderId="3" xfId="1" applyNumberFormat="1" applyFont="1" applyFill="1" applyBorder="1" applyAlignment="1">
      <alignment vertical="top"/>
    </xf>
    <xf numFmtId="0" fontId="1" fillId="0" borderId="0" xfId="1" applyFont="1" applyFill="1"/>
    <xf numFmtId="49" fontId="6" fillId="2" borderId="3" xfId="1" applyNumberFormat="1" applyFont="1" applyFill="1" applyBorder="1" applyAlignment="1">
      <alignment horizontal="center" vertical="center"/>
    </xf>
    <xf numFmtId="0" fontId="9" fillId="2" borderId="3" xfId="1" applyFont="1" applyFill="1" applyBorder="1" applyAlignment="1">
      <alignment horizontal="left" vertical="center"/>
    </xf>
    <xf numFmtId="165" fontId="9" fillId="2" borderId="3" xfId="1" applyNumberFormat="1" applyFont="1" applyFill="1" applyBorder="1" applyAlignment="1">
      <alignment horizontal="center" vertical="center"/>
    </xf>
    <xf numFmtId="0" fontId="3" fillId="2" borderId="3" xfId="1" applyFont="1" applyFill="1" applyBorder="1" applyAlignment="1">
      <alignment vertical="top" wrapText="1"/>
    </xf>
    <xf numFmtId="49" fontId="6" fillId="0" borderId="3" xfId="1" applyNumberFormat="1" applyFont="1" applyFill="1" applyBorder="1" applyAlignment="1">
      <alignment horizontal="center" vertical="center"/>
    </xf>
    <xf numFmtId="0" fontId="6" fillId="0" borderId="3" xfId="1" applyFont="1" applyFill="1" applyBorder="1"/>
    <xf numFmtId="165" fontId="9" fillId="0" borderId="3" xfId="1" applyNumberFormat="1" applyFont="1" applyFill="1" applyBorder="1" applyAlignment="1">
      <alignment horizontal="center" vertical="center"/>
    </xf>
    <xf numFmtId="0" fontId="3" fillId="0" borderId="3" xfId="1" applyFont="1" applyFill="1" applyBorder="1" applyAlignment="1">
      <alignment vertical="top" wrapText="1"/>
    </xf>
    <xf numFmtId="0" fontId="2" fillId="0" borderId="3" xfId="1" applyFont="1" applyFill="1" applyBorder="1"/>
    <xf numFmtId="165" fontId="7" fillId="0" borderId="3" xfId="1" applyNumberFormat="1" applyFont="1" applyFill="1" applyBorder="1" applyAlignment="1">
      <alignment horizontal="center" vertical="center"/>
    </xf>
    <xf numFmtId="49" fontId="6" fillId="5" borderId="3" xfId="1" applyNumberFormat="1" applyFont="1" applyFill="1" applyBorder="1" applyAlignment="1">
      <alignment horizontal="center" vertical="center"/>
    </xf>
    <xf numFmtId="0" fontId="9" fillId="5" borderId="3" xfId="1" applyFont="1" applyFill="1" applyBorder="1" applyAlignment="1">
      <alignment horizontal="left" vertical="center"/>
    </xf>
    <xf numFmtId="165" fontId="9" fillId="5" borderId="3" xfId="1" applyNumberFormat="1" applyFont="1" applyFill="1" applyBorder="1" applyAlignment="1">
      <alignment horizontal="center" vertical="center"/>
    </xf>
    <xf numFmtId="0" fontId="3" fillId="5" borderId="3" xfId="1" applyFont="1" applyFill="1" applyBorder="1" applyAlignment="1">
      <alignment vertical="top" wrapText="1"/>
    </xf>
    <xf numFmtId="0" fontId="11" fillId="0" borderId="4" xfId="1" applyFont="1" applyFill="1" applyBorder="1" applyAlignment="1">
      <alignment vertical="top" wrapText="1"/>
    </xf>
    <xf numFmtId="165" fontId="12" fillId="0" borderId="3" xfId="1" applyNumberFormat="1" applyFont="1" applyFill="1" applyBorder="1" applyAlignment="1" applyProtection="1">
      <alignment horizontal="center" vertical="center" wrapText="1"/>
      <protection locked="0"/>
    </xf>
    <xf numFmtId="165" fontId="12" fillId="0" borderId="7" xfId="1" applyNumberFormat="1" applyFont="1" applyFill="1" applyBorder="1" applyAlignment="1" applyProtection="1">
      <alignment horizontal="center" vertical="center" wrapText="1"/>
      <protection locked="0"/>
    </xf>
    <xf numFmtId="169" fontId="13" fillId="0" borderId="3" xfId="1" applyNumberFormat="1" applyFont="1" applyFill="1" applyBorder="1" applyAlignment="1">
      <alignment horizontal="left" vertical="top" wrapText="1"/>
    </xf>
    <xf numFmtId="0" fontId="2" fillId="0" borderId="3" xfId="1" applyFont="1" applyFill="1" applyBorder="1" applyAlignment="1">
      <alignment vertical="top"/>
    </xf>
    <xf numFmtId="165" fontId="13" fillId="0" borderId="3" xfId="1" applyNumberFormat="1" applyFont="1" applyFill="1" applyBorder="1" applyAlignment="1" applyProtection="1">
      <alignment horizontal="center" vertical="center" wrapText="1"/>
      <protection locked="0"/>
    </xf>
    <xf numFmtId="165" fontId="7" fillId="0" borderId="7" xfId="1" applyNumberFormat="1" applyFont="1" applyFill="1" applyBorder="1" applyAlignment="1">
      <alignment horizontal="center" vertical="center"/>
    </xf>
    <xf numFmtId="0" fontId="8" fillId="0" borderId="3" xfId="1" applyFont="1" applyFill="1" applyBorder="1" applyAlignment="1">
      <alignment horizontal="left" vertical="top" wrapText="1"/>
    </xf>
    <xf numFmtId="165" fontId="13" fillId="0" borderId="7" xfId="1" applyNumberFormat="1" applyFont="1" applyFill="1" applyBorder="1" applyAlignment="1" applyProtection="1">
      <alignment horizontal="center" vertical="center" wrapText="1"/>
      <protection locked="0"/>
    </xf>
    <xf numFmtId="165" fontId="14" fillId="0" borderId="3" xfId="1" applyNumberFormat="1" applyFont="1" applyFill="1" applyBorder="1" applyAlignment="1" applyProtection="1">
      <alignment horizontal="center" vertical="center" wrapText="1"/>
      <protection locked="0"/>
    </xf>
    <xf numFmtId="165" fontId="9" fillId="0" borderId="7" xfId="1" applyNumberFormat="1" applyFont="1" applyFill="1" applyBorder="1" applyAlignment="1">
      <alignment horizontal="center" vertical="center"/>
    </xf>
    <xf numFmtId="0" fontId="6" fillId="5" borderId="3" xfId="1" applyFont="1" applyFill="1" applyBorder="1" applyAlignment="1">
      <alignment vertical="center" wrapText="1"/>
    </xf>
    <xf numFmtId="166" fontId="9" fillId="5" borderId="3" xfId="1" applyNumberFormat="1" applyFont="1" applyFill="1" applyBorder="1" applyAlignment="1">
      <alignment horizontal="center" vertical="center"/>
    </xf>
    <xf numFmtId="0" fontId="2" fillId="5" borderId="3" xfId="1" applyFont="1" applyFill="1" applyBorder="1" applyAlignment="1"/>
    <xf numFmtId="49" fontId="9" fillId="6" borderId="3" xfId="1" applyNumberFormat="1" applyFont="1" applyFill="1" applyBorder="1" applyAlignment="1">
      <alignment horizontal="center" vertical="center"/>
    </xf>
    <xf numFmtId="0" fontId="6" fillId="6" borderId="3" xfId="1" applyFont="1" applyFill="1" applyBorder="1" applyAlignment="1">
      <alignment vertical="center" wrapText="1"/>
    </xf>
    <xf numFmtId="165" fontId="9" fillId="6" borderId="3" xfId="1" applyNumberFormat="1" applyFont="1" applyFill="1" applyBorder="1" applyAlignment="1">
      <alignment horizontal="center" vertical="center"/>
    </xf>
    <xf numFmtId="0" fontId="3" fillId="6" borderId="3" xfId="1" applyFont="1" applyFill="1" applyBorder="1" applyAlignment="1">
      <alignment vertical="center" wrapText="1"/>
    </xf>
    <xf numFmtId="0" fontId="11" fillId="0" borderId="3" xfId="1" applyFont="1" applyFill="1" applyBorder="1" applyAlignment="1">
      <alignment wrapText="1"/>
    </xf>
    <xf numFmtId="165" fontId="2" fillId="0" borderId="3" xfId="1" applyNumberFormat="1" applyFont="1" applyFill="1" applyBorder="1" applyAlignment="1">
      <alignment horizontal="center" vertical="center"/>
    </xf>
    <xf numFmtId="0" fontId="3" fillId="0" borderId="3" xfId="1" applyFont="1" applyFill="1" applyBorder="1" applyAlignment="1">
      <alignment vertical="center" wrapText="1"/>
    </xf>
    <xf numFmtId="49" fontId="6" fillId="0" borderId="3" xfId="1" applyNumberFormat="1" applyFont="1" applyFill="1" applyBorder="1" applyAlignment="1">
      <alignment horizontal="center"/>
    </xf>
    <xf numFmtId="165" fontId="6" fillId="0" borderId="3" xfId="1" applyNumberFormat="1" applyFont="1" applyFill="1" applyBorder="1" applyAlignment="1">
      <alignment horizontal="center" vertical="center"/>
    </xf>
    <xf numFmtId="49" fontId="6" fillId="0" borderId="3" xfId="1" applyNumberFormat="1" applyFont="1" applyFill="1" applyBorder="1"/>
    <xf numFmtId="0" fontId="8" fillId="0" borderId="3" xfId="1" applyFont="1" applyFill="1" applyBorder="1" applyAlignment="1">
      <alignment horizontal="left" wrapText="1"/>
    </xf>
    <xf numFmtId="0" fontId="3" fillId="0" borderId="3" xfId="1" applyFont="1" applyFill="1" applyBorder="1" applyAlignment="1">
      <alignment wrapText="1"/>
    </xf>
    <xf numFmtId="0" fontId="13" fillId="0" borderId="3" xfId="1" applyFont="1" applyFill="1" applyBorder="1" applyAlignment="1">
      <alignment vertical="top" wrapText="1"/>
    </xf>
    <xf numFmtId="165" fontId="13" fillId="0" borderId="3" xfId="1" applyNumberFormat="1" applyFont="1" applyFill="1" applyBorder="1" applyAlignment="1">
      <alignment horizontal="center" vertical="center" wrapText="1"/>
    </xf>
    <xf numFmtId="165" fontId="13" fillId="0" borderId="3" xfId="1" applyNumberFormat="1" applyFont="1" applyFill="1" applyBorder="1" applyAlignment="1">
      <alignment horizontal="center" vertical="center"/>
    </xf>
    <xf numFmtId="165" fontId="2" fillId="6" borderId="3" xfId="1" applyNumberFormat="1" applyFont="1" applyFill="1" applyBorder="1" applyAlignment="1">
      <alignment horizontal="center" vertical="top"/>
    </xf>
    <xf numFmtId="165" fontId="9" fillId="6" borderId="3" xfId="1" applyNumberFormat="1" applyFont="1" applyFill="1" applyBorder="1" applyAlignment="1">
      <alignment horizontal="center" vertical="top"/>
    </xf>
    <xf numFmtId="0" fontId="3" fillId="6" borderId="3" xfId="1" applyFont="1" applyFill="1" applyBorder="1" applyAlignment="1">
      <alignment vertical="top" wrapText="1"/>
    </xf>
    <xf numFmtId="165" fontId="2" fillId="0" borderId="3" xfId="1" applyNumberFormat="1" applyFont="1" applyFill="1" applyBorder="1" applyAlignment="1">
      <alignment horizontal="center" vertical="top"/>
    </xf>
    <xf numFmtId="165" fontId="9" fillId="0" borderId="3" xfId="1" applyNumberFormat="1" applyFont="1" applyFill="1" applyBorder="1" applyAlignment="1">
      <alignment horizontal="center" vertical="top"/>
    </xf>
    <xf numFmtId="0" fontId="15" fillId="0" borderId="3" xfId="1" applyFont="1" applyFill="1" applyBorder="1" applyAlignment="1">
      <alignment vertical="center" wrapText="1"/>
    </xf>
    <xf numFmtId="0" fontId="13" fillId="0" borderId="3" xfId="1" applyFont="1" applyFill="1" applyBorder="1" applyAlignment="1">
      <alignment horizontal="left" vertical="top" wrapText="1"/>
    </xf>
    <xf numFmtId="0" fontId="13" fillId="0" borderId="1" xfId="1" applyFont="1" applyFill="1" applyBorder="1" applyAlignment="1">
      <alignment horizontal="left" vertical="top" wrapText="1"/>
    </xf>
    <xf numFmtId="0" fontId="13" fillId="0" borderId="9" xfId="1" applyFont="1" applyFill="1" applyBorder="1" applyAlignment="1">
      <alignment horizontal="left" vertical="top" wrapText="1"/>
    </xf>
    <xf numFmtId="0" fontId="1" fillId="0" borderId="9" xfId="1" applyFont="1" applyFill="1" applyBorder="1" applyAlignment="1">
      <alignment vertical="top" wrapText="1"/>
    </xf>
    <xf numFmtId="49" fontId="6" fillId="7" borderId="3" xfId="1" applyNumberFormat="1" applyFont="1" applyFill="1" applyBorder="1" applyAlignment="1">
      <alignment horizontal="center"/>
    </xf>
    <xf numFmtId="0" fontId="1" fillId="0" borderId="4" xfId="1" applyFont="1" applyFill="1" applyBorder="1" applyAlignment="1">
      <alignment vertical="top" wrapText="1"/>
    </xf>
    <xf numFmtId="164" fontId="2" fillId="0" borderId="3" xfId="1" applyNumberFormat="1" applyFont="1" applyFill="1" applyBorder="1" applyAlignment="1">
      <alignment horizontal="right" vertical="center"/>
    </xf>
    <xf numFmtId="0" fontId="13" fillId="0" borderId="3" xfId="1" applyFont="1" applyFill="1" applyBorder="1" applyAlignment="1">
      <alignment vertical="top" wrapText="1"/>
    </xf>
    <xf numFmtId="164" fontId="9" fillId="0" borderId="3" xfId="1" applyNumberFormat="1" applyFont="1" applyFill="1" applyBorder="1" applyAlignment="1">
      <alignment horizontal="right" vertical="center"/>
    </xf>
    <xf numFmtId="0" fontId="9" fillId="6" borderId="3" xfId="1" applyFont="1" applyFill="1" applyBorder="1" applyAlignment="1">
      <alignment vertical="center" wrapText="1"/>
    </xf>
    <xf numFmtId="164" fontId="16" fillId="6" borderId="3" xfId="1" applyNumberFormat="1" applyFont="1" applyFill="1" applyBorder="1" applyAlignment="1">
      <alignment horizontal="right" vertical="center"/>
    </xf>
    <xf numFmtId="164" fontId="17" fillId="6" borderId="3" xfId="1" applyNumberFormat="1" applyFont="1" applyFill="1" applyBorder="1" applyAlignment="1">
      <alignment horizontal="right" vertical="center"/>
    </xf>
    <xf numFmtId="0" fontId="18" fillId="6" borderId="3" xfId="1" applyFont="1" applyFill="1" applyBorder="1" applyAlignment="1">
      <alignment horizontal="left" vertical="center" wrapText="1"/>
    </xf>
    <xf numFmtId="0" fontId="15" fillId="0" borderId="3" xfId="1" applyFont="1" applyFill="1" applyBorder="1" applyAlignment="1">
      <alignment wrapText="1"/>
    </xf>
    <xf numFmtId="165" fontId="6" fillId="0" borderId="3" xfId="1" applyNumberFormat="1" applyFont="1" applyFill="1" applyBorder="1" applyAlignment="1">
      <alignment horizontal="center" vertical="top"/>
    </xf>
    <xf numFmtId="0" fontId="13" fillId="0" borderId="4" xfId="1" applyFont="1" applyFill="1" applyBorder="1" applyAlignment="1">
      <alignment horizontal="left" vertical="top" wrapText="1"/>
    </xf>
    <xf numFmtId="49" fontId="19" fillId="5" borderId="3" xfId="1" applyNumberFormat="1" applyFont="1" applyFill="1" applyBorder="1" applyAlignment="1">
      <alignment horizontal="center" vertical="center"/>
    </xf>
    <xf numFmtId="0" fontId="17" fillId="5" borderId="3" xfId="1" applyFont="1" applyFill="1" applyBorder="1" applyAlignment="1">
      <alignment vertical="center" wrapText="1"/>
    </xf>
    <xf numFmtId="164" fontId="17" fillId="5" borderId="3" xfId="1" applyNumberFormat="1" applyFont="1" applyFill="1" applyBorder="1" applyAlignment="1">
      <alignment horizontal="center" vertical="center"/>
    </xf>
    <xf numFmtId="164" fontId="17" fillId="5" borderId="3" xfId="1" applyNumberFormat="1" applyFont="1" applyFill="1" applyBorder="1" applyAlignment="1">
      <alignment horizontal="right" vertical="center"/>
    </xf>
    <xf numFmtId="0" fontId="18" fillId="5" borderId="3" xfId="1" applyFont="1" applyFill="1" applyBorder="1" applyAlignment="1">
      <alignment vertical="top"/>
    </xf>
    <xf numFmtId="49" fontId="19" fillId="0" borderId="3" xfId="1" applyNumberFormat="1" applyFont="1" applyFill="1" applyBorder="1" applyAlignment="1">
      <alignment horizontal="center"/>
    </xf>
    <xf numFmtId="0" fontId="20" fillId="0" borderId="3" xfId="1" applyFont="1" applyFill="1" applyBorder="1" applyAlignment="1">
      <alignment vertical="top" wrapText="1"/>
    </xf>
    <xf numFmtId="164" fontId="16" fillId="0" borderId="3" xfId="1" applyNumberFormat="1" applyFont="1" applyFill="1" applyBorder="1" applyAlignment="1">
      <alignment horizontal="right" vertical="center"/>
    </xf>
    <xf numFmtId="164" fontId="17" fillId="0" borderId="3" xfId="1" applyNumberFormat="1" applyFont="1" applyFill="1" applyBorder="1" applyAlignment="1">
      <alignment horizontal="right" vertical="center"/>
    </xf>
    <xf numFmtId="0" fontId="18" fillId="0" borderId="1" xfId="1" applyFont="1" applyFill="1" applyBorder="1" applyAlignment="1">
      <alignment vertical="top" wrapText="1"/>
    </xf>
    <xf numFmtId="0" fontId="19" fillId="0" borderId="3" xfId="1" applyFont="1" applyFill="1" applyBorder="1"/>
    <xf numFmtId="0" fontId="18" fillId="0" borderId="9" xfId="1" applyFont="1" applyFill="1" applyBorder="1" applyAlignment="1">
      <alignment vertical="top" wrapText="1"/>
    </xf>
    <xf numFmtId="0" fontId="16" fillId="0" borderId="3" xfId="1" applyFont="1" applyFill="1" applyBorder="1"/>
    <xf numFmtId="164" fontId="21" fillId="0" borderId="3" xfId="1" applyNumberFormat="1" applyFont="1" applyFill="1" applyBorder="1" applyAlignment="1">
      <alignment horizontal="right" vertical="center"/>
    </xf>
    <xf numFmtId="0" fontId="22" fillId="0" borderId="3" xfId="1" applyFont="1" applyFill="1" applyBorder="1" applyAlignment="1">
      <alignment horizontal="left" vertical="top" wrapText="1"/>
    </xf>
    <xf numFmtId="0" fontId="18" fillId="0" borderId="4" xfId="1" applyFont="1" applyFill="1" applyBorder="1" applyAlignment="1">
      <alignment vertical="top" wrapText="1"/>
    </xf>
    <xf numFmtId="0" fontId="13" fillId="0" borderId="3" xfId="1" applyFont="1" applyFill="1" applyBorder="1" applyAlignment="1">
      <alignment vertical="top"/>
    </xf>
    <xf numFmtId="49" fontId="9" fillId="5" borderId="3" xfId="1" applyNumberFormat="1" applyFont="1" applyFill="1" applyBorder="1" applyAlignment="1">
      <alignment horizontal="center" vertical="center"/>
    </xf>
    <xf numFmtId="0" fontId="23" fillId="5" borderId="3" xfId="1" applyFont="1" applyFill="1" applyBorder="1" applyAlignment="1" applyProtection="1">
      <alignment horizontal="left" vertical="top" wrapText="1"/>
      <protection locked="0"/>
    </xf>
    <xf numFmtId="164" fontId="9" fillId="5" borderId="3" xfId="1" applyNumberFormat="1" applyFont="1" applyFill="1" applyBorder="1" applyAlignment="1" applyProtection="1">
      <alignment horizontal="right" vertical="center" wrapText="1"/>
      <protection locked="0"/>
    </xf>
    <xf numFmtId="164" fontId="9" fillId="5" borderId="3" xfId="1" applyNumberFormat="1" applyFont="1" applyFill="1" applyBorder="1" applyAlignment="1">
      <alignment horizontal="right" vertical="center"/>
    </xf>
    <xf numFmtId="0" fontId="2" fillId="5" borderId="3" xfId="1" applyFont="1" applyFill="1" applyBorder="1" applyAlignment="1" applyProtection="1">
      <alignment horizontal="left" wrapText="1"/>
      <protection locked="0"/>
    </xf>
    <xf numFmtId="0" fontId="15" fillId="6" borderId="3" xfId="1" applyFont="1" applyFill="1" applyBorder="1" applyAlignment="1">
      <alignment wrapText="1"/>
    </xf>
    <xf numFmtId="164" fontId="2" fillId="6" borderId="3" xfId="1" applyNumberFormat="1" applyFont="1" applyFill="1" applyBorder="1" applyAlignment="1">
      <alignment horizontal="right" vertical="center"/>
    </xf>
    <xf numFmtId="164" fontId="9" fillId="6" borderId="3" xfId="1" applyNumberFormat="1" applyFont="1" applyFill="1" applyBorder="1" applyAlignment="1">
      <alignment horizontal="right" vertical="center"/>
    </xf>
    <xf numFmtId="49" fontId="2" fillId="6" borderId="3" xfId="1" applyNumberFormat="1" applyFont="1" applyFill="1" applyBorder="1" applyAlignment="1">
      <alignment horizontal="center"/>
    </xf>
    <xf numFmtId="164" fontId="6" fillId="0" borderId="3" xfId="1" applyNumberFormat="1" applyFont="1" applyFill="1" applyBorder="1" applyAlignment="1">
      <alignment horizontal="right" vertical="center"/>
    </xf>
    <xf numFmtId="164" fontId="7" fillId="0" borderId="3" xfId="1" applyNumberFormat="1" applyFont="1" applyFill="1" applyBorder="1" applyAlignment="1">
      <alignment horizontal="right" vertical="center"/>
    </xf>
    <xf numFmtId="0" fontId="3" fillId="0" borderId="3" xfId="1" applyFont="1" applyFill="1" applyBorder="1" applyAlignment="1">
      <alignment vertical="top" wrapText="1"/>
    </xf>
    <xf numFmtId="0" fontId="2" fillId="0" borderId="3" xfId="1" applyFont="1" applyFill="1" applyBorder="1" applyAlignment="1">
      <alignment vertical="top" wrapText="1"/>
    </xf>
    <xf numFmtId="0" fontId="13" fillId="0" borderId="3" xfId="1" applyFont="1" applyFill="1" applyBorder="1" applyAlignment="1">
      <alignment wrapText="1"/>
    </xf>
    <xf numFmtId="0" fontId="13" fillId="0" borderId="3" xfId="1" applyFont="1" applyFill="1" applyBorder="1" applyAlignment="1">
      <alignment horizontal="left" vertical="center" wrapText="1"/>
    </xf>
    <xf numFmtId="0" fontId="6" fillId="7" borderId="3" xfId="1" applyFont="1" applyFill="1" applyBorder="1"/>
    <xf numFmtId="164" fontId="2" fillId="7" borderId="3" xfId="1" applyNumberFormat="1" applyFont="1" applyFill="1" applyBorder="1" applyAlignment="1">
      <alignment horizontal="right" vertical="center"/>
    </xf>
    <xf numFmtId="0" fontId="3" fillId="7" borderId="3" xfId="1" applyFont="1" applyFill="1" applyBorder="1" applyAlignment="1">
      <alignment vertical="top" wrapText="1"/>
    </xf>
    <xf numFmtId="0" fontId="8" fillId="7" borderId="3" xfId="1" applyFont="1" applyFill="1" applyBorder="1" applyAlignment="1">
      <alignment horizontal="left" vertical="top" wrapText="1"/>
    </xf>
    <xf numFmtId="164" fontId="6" fillId="7" borderId="3" xfId="1" applyNumberFormat="1" applyFont="1" applyFill="1" applyBorder="1" applyAlignment="1">
      <alignment horizontal="right" vertical="center"/>
    </xf>
    <xf numFmtId="0" fontId="2" fillId="7" borderId="3" xfId="1" applyFont="1" applyFill="1" applyBorder="1"/>
    <xf numFmtId="49" fontId="9" fillId="8" borderId="3" xfId="1" applyNumberFormat="1" applyFont="1" applyFill="1" applyBorder="1" applyAlignment="1">
      <alignment horizontal="center" vertical="center"/>
    </xf>
    <xf numFmtId="0" fontId="24" fillId="8" borderId="3" xfId="1" applyFont="1" applyFill="1" applyBorder="1" applyAlignment="1">
      <alignment vertical="center" wrapText="1"/>
    </xf>
    <xf numFmtId="164" fontId="9" fillId="8" borderId="3" xfId="1" applyNumberFormat="1" applyFont="1" applyFill="1" applyBorder="1" applyAlignment="1">
      <alignment horizontal="right" vertical="center"/>
    </xf>
    <xf numFmtId="0" fontId="3" fillId="8" borderId="3" xfId="1" applyFont="1" applyFill="1" applyBorder="1" applyAlignment="1">
      <alignment vertical="top" wrapText="1"/>
    </xf>
    <xf numFmtId="49" fontId="9" fillId="0" borderId="3" xfId="1" applyNumberFormat="1" applyFont="1" applyFill="1" applyBorder="1" applyAlignment="1">
      <alignment horizontal="center" vertical="center"/>
    </xf>
    <xf numFmtId="0" fontId="2" fillId="0" borderId="3" xfId="1" applyFont="1" applyFill="1" applyBorder="1" applyAlignment="1">
      <alignment horizontal="left" vertical="center"/>
    </xf>
    <xf numFmtId="0" fontId="25" fillId="5" borderId="3" xfId="1" applyFont="1" applyFill="1" applyBorder="1" applyAlignment="1">
      <alignment vertical="center" wrapText="1"/>
    </xf>
    <xf numFmtId="0" fontId="3" fillId="5" borderId="3" xfId="1" applyFont="1" applyFill="1" applyBorder="1"/>
    <xf numFmtId="0" fontId="2" fillId="0" borderId="3" xfId="1" applyFont="1" applyFill="1" applyBorder="1" applyAlignment="1">
      <alignment horizontal="left" vertical="top" wrapText="1"/>
    </xf>
    <xf numFmtId="0" fontId="3" fillId="0" borderId="3" xfId="1" applyFont="1" applyFill="1" applyBorder="1" applyAlignment="1">
      <alignment horizontal="left" vertical="top" wrapText="1"/>
    </xf>
    <xf numFmtId="49" fontId="6" fillId="7" borderId="3" xfId="1" applyNumberFormat="1" applyFont="1" applyFill="1" applyBorder="1"/>
    <xf numFmtId="0" fontId="2" fillId="7" borderId="3" xfId="1" applyFont="1" applyFill="1" applyBorder="1" applyAlignment="1"/>
    <xf numFmtId="0" fontId="23" fillId="5" borderId="3" xfId="1" applyFont="1" applyFill="1" applyBorder="1" applyAlignment="1" applyProtection="1">
      <alignment vertical="top" wrapText="1"/>
      <protection locked="0"/>
    </xf>
    <xf numFmtId="0" fontId="2" fillId="5" borderId="3" xfId="1" applyFont="1" applyFill="1" applyBorder="1" applyAlignment="1" applyProtection="1">
      <alignment wrapText="1"/>
      <protection locked="0"/>
    </xf>
    <xf numFmtId="0" fontId="15" fillId="0" borderId="3" xfId="1" applyFont="1" applyFill="1" applyBorder="1" applyAlignment="1">
      <alignment vertical="top" wrapText="1"/>
    </xf>
    <xf numFmtId="0" fontId="2" fillId="0" borderId="3" xfId="1" applyFont="1" applyFill="1" applyBorder="1" applyAlignment="1"/>
    <xf numFmtId="0" fontId="13" fillId="0" borderId="3" xfId="1" applyFont="1" applyFill="1" applyBorder="1" applyAlignment="1">
      <alignment horizontal="left" vertical="top" wrapText="1"/>
    </xf>
    <xf numFmtId="0" fontId="13" fillId="0" borderId="3" xfId="1" applyFont="1" applyFill="1" applyBorder="1" applyAlignment="1"/>
    <xf numFmtId="49" fontId="6" fillId="2" borderId="3" xfId="1" applyNumberFormat="1" applyFont="1" applyFill="1" applyBorder="1" applyAlignment="1">
      <alignment horizontal="center"/>
    </xf>
    <xf numFmtId="0" fontId="2" fillId="2" borderId="3" xfId="1" applyFont="1" applyFill="1" applyBorder="1"/>
    <xf numFmtId="164" fontId="2" fillId="2" borderId="3" xfId="1" applyNumberFormat="1" applyFont="1" applyFill="1" applyBorder="1" applyAlignment="1">
      <alignment horizontal="right" vertical="center"/>
    </xf>
    <xf numFmtId="0" fontId="26" fillId="0" borderId="3" xfId="1" applyFont="1" applyFill="1" applyBorder="1"/>
    <xf numFmtId="49" fontId="9" fillId="9" borderId="3" xfId="1" applyNumberFormat="1" applyFont="1" applyFill="1" applyBorder="1" applyAlignment="1">
      <alignment horizontal="center" vertical="center"/>
    </xf>
    <xf numFmtId="0" fontId="25" fillId="9" borderId="3" xfId="1" applyFont="1" applyFill="1" applyBorder="1" applyAlignment="1">
      <alignment wrapText="1"/>
    </xf>
    <xf numFmtId="164" fontId="2" fillId="9" borderId="3" xfId="1" applyNumberFormat="1" applyFont="1" applyFill="1" applyBorder="1" applyAlignment="1">
      <alignment horizontal="right" vertical="center"/>
    </xf>
    <xf numFmtId="0" fontId="3" fillId="9" borderId="3" xfId="1" applyFont="1" applyFill="1" applyBorder="1"/>
    <xf numFmtId="0" fontId="27" fillId="7" borderId="3" xfId="1" applyFont="1" applyFill="1" applyBorder="1" applyAlignment="1">
      <alignment vertical="top" wrapText="1"/>
    </xf>
    <xf numFmtId="0" fontId="13" fillId="7" borderId="3" xfId="1" applyFont="1" applyFill="1" applyBorder="1" applyAlignment="1">
      <alignment horizontal="justify"/>
    </xf>
    <xf numFmtId="164" fontId="14" fillId="7" borderId="3" xfId="1" applyNumberFormat="1" applyFont="1" applyFill="1" applyBorder="1" applyAlignment="1">
      <alignment horizontal="right" vertical="center"/>
    </xf>
    <xf numFmtId="0" fontId="2" fillId="7" borderId="3" xfId="1" applyFont="1" applyFill="1" applyBorder="1" applyAlignment="1">
      <alignment horizontal="left" vertical="top" wrapText="1"/>
    </xf>
    <xf numFmtId="164" fontId="13" fillId="7" borderId="3" xfId="1" applyNumberFormat="1" applyFont="1" applyFill="1" applyBorder="1" applyAlignment="1">
      <alignment horizontal="right" vertical="center"/>
    </xf>
    <xf numFmtId="0" fontId="8" fillId="7" borderId="3" xfId="1" applyFont="1" applyFill="1" applyBorder="1" applyAlignment="1">
      <alignment horizontal="left" wrapText="1"/>
    </xf>
    <xf numFmtId="0" fontId="2" fillId="8" borderId="3" xfId="1" applyFont="1" applyFill="1" applyBorder="1" applyAlignment="1">
      <alignment horizontal="left" vertical="top" wrapText="1"/>
    </xf>
    <xf numFmtId="0" fontId="7" fillId="0" borderId="3" xfId="1" applyFont="1" applyFill="1" applyBorder="1" applyAlignment="1">
      <alignment horizontal="left" vertical="top" wrapText="1"/>
    </xf>
    <xf numFmtId="0" fontId="27" fillId="6" borderId="3" xfId="1" applyFont="1" applyFill="1" applyBorder="1" applyAlignment="1">
      <alignment vertical="top" wrapText="1"/>
    </xf>
    <xf numFmtId="0" fontId="2" fillId="6" borderId="3" xfId="1" applyFont="1" applyFill="1" applyBorder="1" applyAlignment="1"/>
    <xf numFmtId="0" fontId="13" fillId="0" borderId="3" xfId="1" applyFont="1" applyFill="1" applyBorder="1" applyAlignment="1">
      <alignment wrapText="1"/>
    </xf>
    <xf numFmtId="0" fontId="28" fillId="8" borderId="3" xfId="1" applyFont="1" applyFill="1" applyBorder="1" applyAlignment="1">
      <alignment vertical="center"/>
    </xf>
    <xf numFmtId="0" fontId="2" fillId="8" borderId="3" xfId="1" applyFont="1" applyFill="1" applyBorder="1" applyAlignment="1"/>
    <xf numFmtId="49" fontId="9" fillId="2" borderId="3" xfId="1" applyNumberFormat="1" applyFont="1" applyFill="1" applyBorder="1" applyAlignment="1">
      <alignment horizontal="center" vertical="center"/>
    </xf>
    <xf numFmtId="164" fontId="9" fillId="2" borderId="3" xfId="1" applyNumberFormat="1" applyFont="1" applyFill="1" applyBorder="1" applyAlignment="1">
      <alignment horizontal="right" vertical="center"/>
    </xf>
    <xf numFmtId="0" fontId="2" fillId="2" borderId="3" xfId="1" applyFont="1" applyFill="1" applyBorder="1" applyAlignment="1"/>
    <xf numFmtId="0" fontId="14" fillId="5" borderId="3" xfId="1" applyFont="1" applyFill="1" applyBorder="1" applyAlignment="1">
      <alignment vertical="center" wrapText="1"/>
    </xf>
    <xf numFmtId="0" fontId="26" fillId="5" borderId="3" xfId="1" applyFont="1" applyFill="1" applyBorder="1"/>
    <xf numFmtId="0" fontId="14" fillId="6" borderId="3" xfId="1" applyFont="1" applyFill="1" applyBorder="1" applyAlignment="1">
      <alignment vertical="center" wrapText="1"/>
    </xf>
    <xf numFmtId="0" fontId="13" fillId="6" borderId="3" xfId="1" applyFont="1" applyFill="1" applyBorder="1" applyAlignment="1">
      <alignment vertical="top" wrapText="1"/>
    </xf>
    <xf numFmtId="0" fontId="27" fillId="0" borderId="3" xfId="1" applyFont="1" applyFill="1" applyBorder="1" applyAlignment="1">
      <alignment vertical="center" wrapText="1"/>
    </xf>
    <xf numFmtId="164" fontId="3" fillId="0" borderId="3" xfId="1" applyNumberFormat="1" applyFont="1" applyFill="1" applyBorder="1" applyAlignment="1">
      <alignment horizontal="right" vertical="center"/>
    </xf>
    <xf numFmtId="0" fontId="3" fillId="0" borderId="3" xfId="1" applyFont="1" applyFill="1" applyBorder="1"/>
    <xf numFmtId="49" fontId="9" fillId="0" borderId="3" xfId="1" applyNumberFormat="1" applyFont="1" applyFill="1" applyBorder="1" applyAlignment="1">
      <alignment horizontal="center"/>
    </xf>
    <xf numFmtId="0" fontId="27" fillId="0" borderId="3" xfId="1" applyFont="1" applyFill="1" applyBorder="1" applyAlignment="1">
      <alignment vertical="top" wrapText="1"/>
    </xf>
    <xf numFmtId="164" fontId="6" fillId="9" borderId="3" xfId="1" applyNumberFormat="1" applyFont="1" applyFill="1" applyBorder="1" applyAlignment="1">
      <alignment horizontal="right" vertical="center"/>
    </xf>
    <xf numFmtId="164" fontId="9" fillId="9" borderId="3" xfId="1" applyNumberFormat="1" applyFont="1" applyFill="1" applyBorder="1" applyAlignment="1">
      <alignment horizontal="right" vertical="center"/>
    </xf>
    <xf numFmtId="164" fontId="7" fillId="9" borderId="3" xfId="1" applyNumberFormat="1" applyFont="1" applyFill="1" applyBorder="1" applyAlignment="1">
      <alignment horizontal="right" vertical="center"/>
    </xf>
    <xf numFmtId="0" fontId="13" fillId="8" borderId="3" xfId="1" applyFont="1" applyFill="1" applyBorder="1" applyAlignment="1">
      <alignment vertical="top" wrapText="1"/>
    </xf>
    <xf numFmtId="0" fontId="13" fillId="5" borderId="3" xfId="1" applyFont="1" applyFill="1" applyBorder="1" applyAlignment="1">
      <alignment vertical="top" wrapText="1"/>
    </xf>
    <xf numFmtId="0" fontId="25" fillId="6" borderId="3" xfId="1" applyFont="1" applyFill="1" applyBorder="1" applyAlignment="1">
      <alignment vertical="center" wrapText="1"/>
    </xf>
    <xf numFmtId="0" fontId="6" fillId="9" borderId="3" xfId="1" applyFont="1" applyFill="1" applyBorder="1"/>
    <xf numFmtId="0" fontId="2" fillId="9" borderId="3" xfId="1" applyFont="1" applyFill="1" applyBorder="1" applyAlignment="1">
      <alignment horizontal="left" vertical="top" wrapText="1"/>
    </xf>
    <xf numFmtId="0" fontId="2" fillId="9" borderId="3" xfId="1" applyFont="1" applyFill="1" applyBorder="1"/>
    <xf numFmtId="0" fontId="8" fillId="9" borderId="3" xfId="1" applyFont="1" applyFill="1" applyBorder="1" applyAlignment="1">
      <alignment horizontal="left" vertical="top" wrapText="1"/>
    </xf>
    <xf numFmtId="0" fontId="8" fillId="9" borderId="3" xfId="1" applyFont="1" applyFill="1" applyBorder="1" applyAlignment="1">
      <alignment horizontal="left" wrapText="1"/>
    </xf>
    <xf numFmtId="0" fontId="23" fillId="0" borderId="3" xfId="1" applyFont="1" applyFill="1" applyBorder="1" applyAlignment="1">
      <alignment vertical="center"/>
    </xf>
    <xf numFmtId="0" fontId="13" fillId="9" borderId="3" xfId="1" applyFont="1" applyFill="1" applyBorder="1" applyAlignment="1">
      <alignment vertical="top" wrapText="1"/>
    </xf>
    <xf numFmtId="0" fontId="2" fillId="6" borderId="3" xfId="1" applyFont="1" applyFill="1" applyBorder="1" applyAlignment="1">
      <alignment horizontal="left" vertical="top" wrapText="1"/>
    </xf>
    <xf numFmtId="0" fontId="13" fillId="0" borderId="3" xfId="1" applyFont="1" applyFill="1" applyBorder="1" applyAlignment="1" applyProtection="1">
      <alignment vertical="top" wrapText="1"/>
      <protection locked="0"/>
    </xf>
    <xf numFmtId="164" fontId="6" fillId="6" borderId="3" xfId="1" applyNumberFormat="1" applyFont="1" applyFill="1" applyBorder="1" applyAlignment="1">
      <alignment horizontal="right" vertical="center"/>
    </xf>
    <xf numFmtId="0" fontId="2" fillId="0" borderId="3" xfId="1" applyFont="1" applyFill="1" applyBorder="1" applyAlignment="1">
      <alignment horizontal="left"/>
    </xf>
    <xf numFmtId="0" fontId="3" fillId="0" borderId="3" xfId="1" applyFont="1" applyBorder="1" applyAlignment="1"/>
    <xf numFmtId="0" fontId="2" fillId="8" borderId="3" xfId="1" applyFont="1" applyFill="1" applyBorder="1"/>
    <xf numFmtId="49" fontId="9" fillId="2" borderId="3" xfId="1" applyNumberFormat="1" applyFont="1" applyFill="1" applyBorder="1" applyAlignment="1">
      <alignment horizontal="center" vertical="center" wrapText="1"/>
    </xf>
    <xf numFmtId="0" fontId="9" fillId="2" borderId="3" xfId="1" applyFont="1" applyFill="1" applyBorder="1" applyAlignment="1">
      <alignment horizontal="left" vertical="center" wrapText="1"/>
    </xf>
    <xf numFmtId="166" fontId="9" fillId="2" borderId="3" xfId="1" applyNumberFormat="1" applyFont="1" applyFill="1" applyBorder="1" applyAlignment="1">
      <alignment horizontal="center" vertical="center"/>
    </xf>
    <xf numFmtId="0" fontId="3" fillId="2" borderId="3" xfId="1" applyFont="1" applyFill="1" applyBorder="1" applyAlignment="1">
      <alignment vertical="center" wrapText="1"/>
    </xf>
    <xf numFmtId="49" fontId="9" fillId="0" borderId="3" xfId="1" applyNumberFormat="1" applyFont="1" applyFill="1" applyBorder="1" applyAlignment="1">
      <alignment horizontal="center" vertical="center" wrapText="1"/>
    </xf>
    <xf numFmtId="0" fontId="14" fillId="0" borderId="3" xfId="1" applyFont="1" applyFill="1" applyBorder="1" applyAlignment="1">
      <alignment vertical="top" wrapText="1"/>
    </xf>
    <xf numFmtId="166" fontId="9" fillId="0" borderId="7" xfId="1" applyNumberFormat="1" applyFont="1" applyFill="1" applyBorder="1" applyAlignment="1">
      <alignment horizontal="center" vertical="center"/>
    </xf>
    <xf numFmtId="0" fontId="1" fillId="0" borderId="10" xfId="1" applyFont="1" applyFill="1" applyBorder="1" applyAlignment="1">
      <alignment horizontal="left" vertical="top" wrapText="1"/>
    </xf>
    <xf numFmtId="166" fontId="7" fillId="0" borderId="7" xfId="1" applyNumberFormat="1" applyFont="1" applyFill="1" applyBorder="1" applyAlignment="1">
      <alignment horizontal="center" vertical="center"/>
    </xf>
    <xf numFmtId="166" fontId="9" fillId="6" borderId="3" xfId="1" applyNumberFormat="1" applyFont="1" applyFill="1" applyBorder="1" applyAlignment="1">
      <alignment horizontal="center" vertical="center"/>
    </xf>
    <xf numFmtId="0" fontId="29" fillId="0" borderId="0" xfId="1" applyFont="1" applyAlignment="1" applyProtection="1">
      <alignment horizontal="center"/>
      <protection locked="0"/>
    </xf>
    <xf numFmtId="0" fontId="3" fillId="0" borderId="1" xfId="1" applyFont="1" applyFill="1" applyBorder="1" applyAlignment="1">
      <alignment vertical="center" wrapText="1"/>
    </xf>
    <xf numFmtId="0" fontId="29" fillId="0" borderId="0" xfId="1" applyFont="1" applyFill="1" applyAlignment="1" applyProtection="1">
      <alignment horizontal="center"/>
      <protection locked="0"/>
    </xf>
    <xf numFmtId="164" fontId="9" fillId="0" borderId="7" xfId="1" applyNumberFormat="1" applyFont="1" applyFill="1" applyBorder="1" applyAlignment="1">
      <alignment horizontal="right" vertical="center"/>
    </xf>
    <xf numFmtId="49" fontId="7" fillId="6" borderId="3" xfId="1" applyNumberFormat="1" applyFont="1" applyFill="1" applyBorder="1" applyAlignment="1">
      <alignment horizontal="center" vertical="center"/>
    </xf>
    <xf numFmtId="0" fontId="3" fillId="6" borderId="1" xfId="1" applyFont="1" applyFill="1" applyBorder="1" applyAlignment="1">
      <alignment vertical="center" wrapText="1"/>
    </xf>
    <xf numFmtId="49" fontId="7" fillId="0" borderId="3" xfId="1" applyNumberFormat="1" applyFont="1" applyFill="1" applyBorder="1" applyAlignment="1">
      <alignment horizontal="center" vertical="center"/>
    </xf>
    <xf numFmtId="165" fontId="7" fillId="0" borderId="7" xfId="1" applyNumberFormat="1" applyFont="1" applyFill="1" applyBorder="1" applyAlignment="1">
      <alignment vertical="center"/>
    </xf>
    <xf numFmtId="0" fontId="13" fillId="0" borderId="4" xfId="1" applyFont="1" applyFill="1" applyBorder="1" applyAlignment="1">
      <alignment vertical="top" wrapText="1"/>
    </xf>
    <xf numFmtId="164" fontId="9" fillId="6" borderId="3" xfId="1" applyNumberFormat="1" applyFont="1" applyFill="1" applyBorder="1" applyAlignment="1">
      <alignment vertical="center"/>
    </xf>
    <xf numFmtId="49" fontId="13" fillId="0" borderId="3" xfId="1" applyNumberFormat="1" applyFont="1" applyFill="1" applyBorder="1" applyAlignment="1">
      <alignment vertical="center"/>
    </xf>
    <xf numFmtId="0" fontId="6" fillId="0" borderId="3" xfId="1" applyFont="1" applyFill="1" applyBorder="1" applyAlignment="1">
      <alignment vertical="top"/>
    </xf>
    <xf numFmtId="164" fontId="9" fillId="0" borderId="3" xfId="1" applyNumberFormat="1" applyFont="1" applyFill="1" applyBorder="1" applyAlignment="1">
      <alignment vertical="center"/>
    </xf>
    <xf numFmtId="164" fontId="9" fillId="0" borderId="7" xfId="1" applyNumberFormat="1" applyFont="1" applyFill="1" applyBorder="1" applyAlignment="1">
      <alignment vertical="center"/>
    </xf>
    <xf numFmtId="0" fontId="13" fillId="0" borderId="10" xfId="1" applyFont="1" applyFill="1" applyBorder="1" applyAlignment="1">
      <alignment vertical="top"/>
    </xf>
    <xf numFmtId="164" fontId="2" fillId="0" borderId="3" xfId="1" applyNumberFormat="1" applyFont="1" applyFill="1" applyBorder="1" applyAlignment="1">
      <alignment vertical="center"/>
    </xf>
    <xf numFmtId="164" fontId="7" fillId="0" borderId="7" xfId="1" applyNumberFormat="1" applyFont="1" applyFill="1" applyBorder="1" applyAlignment="1">
      <alignment vertical="center"/>
    </xf>
    <xf numFmtId="164" fontId="7" fillId="0" borderId="8" xfId="1" applyNumberFormat="1" applyFont="1" applyFill="1" applyBorder="1" applyAlignment="1">
      <alignment vertical="center"/>
    </xf>
    <xf numFmtId="0" fontId="9" fillId="0" borderId="3" xfId="1" applyFont="1" applyFill="1" applyBorder="1" applyAlignment="1">
      <alignment vertical="top"/>
    </xf>
    <xf numFmtId="164" fontId="13" fillId="0" borderId="3" xfId="1" applyNumberFormat="1" applyFont="1" applyFill="1" applyBorder="1" applyAlignment="1">
      <alignment vertical="center"/>
    </xf>
    <xf numFmtId="164" fontId="7" fillId="0" borderId="7" xfId="1" applyNumberFormat="1" applyFont="1" applyFill="1" applyBorder="1" applyAlignment="1">
      <alignment horizontal="right" vertical="center"/>
    </xf>
    <xf numFmtId="0" fontId="3" fillId="0" borderId="10" xfId="1" applyFont="1" applyFill="1" applyBorder="1" applyAlignment="1">
      <alignment vertical="top"/>
    </xf>
    <xf numFmtId="49" fontId="3" fillId="0" borderId="11" xfId="1" applyNumberFormat="1" applyFont="1" applyFill="1" applyBorder="1" applyAlignment="1">
      <alignment vertical="center"/>
    </xf>
    <xf numFmtId="49" fontId="1" fillId="0" borderId="11" xfId="1" applyNumberFormat="1" applyFont="1" applyFill="1" applyBorder="1" applyAlignment="1">
      <alignment vertical="center"/>
    </xf>
    <xf numFmtId="0" fontId="1" fillId="0" borderId="10" xfId="1" applyFont="1" applyFill="1" applyBorder="1" applyAlignment="1">
      <alignment vertical="top"/>
    </xf>
    <xf numFmtId="164" fontId="2" fillId="0" borderId="1" xfId="1" applyNumberFormat="1" applyFont="1" applyFill="1" applyBorder="1" applyAlignment="1">
      <alignment horizontal="right" vertical="center"/>
    </xf>
    <xf numFmtId="164" fontId="7" fillId="0" borderId="8" xfId="1" applyNumberFormat="1" applyFont="1" applyFill="1" applyBorder="1" applyAlignment="1">
      <alignment horizontal="right" vertical="center"/>
    </xf>
    <xf numFmtId="164" fontId="1" fillId="0" borderId="4" xfId="1" applyNumberFormat="1" applyFont="1" applyFill="1" applyBorder="1" applyAlignment="1">
      <alignment horizontal="right" vertical="center"/>
    </xf>
    <xf numFmtId="164" fontId="1" fillId="0" borderId="3" xfId="1" applyNumberFormat="1" applyFont="1" applyFill="1" applyBorder="1" applyAlignment="1">
      <alignment horizontal="right" vertical="center"/>
    </xf>
    <xf numFmtId="0" fontId="2" fillId="0" borderId="1" xfId="1" applyFont="1" applyFill="1" applyBorder="1" applyAlignment="1">
      <alignment vertical="top"/>
    </xf>
    <xf numFmtId="164" fontId="1" fillId="0" borderId="1" xfId="1" applyNumberFormat="1" applyFont="1" applyFill="1" applyBorder="1" applyAlignment="1">
      <alignment horizontal="right" vertical="center"/>
    </xf>
    <xf numFmtId="0" fontId="1" fillId="0" borderId="12" xfId="1" applyFont="1" applyFill="1" applyBorder="1" applyAlignment="1">
      <alignment vertical="top"/>
    </xf>
    <xf numFmtId="165" fontId="9" fillId="6" borderId="7" xfId="1" applyNumberFormat="1" applyFont="1" applyFill="1" applyBorder="1" applyAlignment="1">
      <alignment horizontal="center" vertical="center"/>
    </xf>
    <xf numFmtId="0" fontId="1" fillId="6" borderId="13" xfId="1" applyFont="1" applyFill="1" applyBorder="1" applyAlignment="1">
      <alignment vertical="top"/>
    </xf>
    <xf numFmtId="0" fontId="11" fillId="0" borderId="3" xfId="1" applyFont="1" applyFill="1" applyBorder="1" applyAlignment="1">
      <alignment vertical="top" wrapText="1"/>
    </xf>
    <xf numFmtId="0" fontId="13" fillId="0" borderId="1" xfId="1" applyFont="1" applyFill="1" applyBorder="1" applyAlignment="1">
      <alignment horizontal="left" vertical="top" wrapText="1"/>
    </xf>
    <xf numFmtId="49" fontId="7" fillId="6" borderId="4" xfId="1" applyNumberFormat="1" applyFont="1" applyFill="1" applyBorder="1" applyAlignment="1">
      <alignment horizontal="center" vertical="center"/>
    </xf>
    <xf numFmtId="164" fontId="9" fillId="6" borderId="7" xfId="1" applyNumberFormat="1" applyFont="1" applyFill="1" applyBorder="1" applyAlignment="1">
      <alignment vertical="center"/>
    </xf>
    <xf numFmtId="0" fontId="1" fillId="6" borderId="3" xfId="1" applyFont="1" applyFill="1" applyBorder="1" applyAlignment="1">
      <alignment vertical="top"/>
    </xf>
    <xf numFmtId="49" fontId="7" fillId="0" borderId="4" xfId="1" applyNumberFormat="1" applyFont="1" applyFill="1" applyBorder="1" applyAlignment="1">
      <alignment horizontal="center" vertical="center"/>
    </xf>
    <xf numFmtId="0" fontId="15" fillId="0" borderId="4" xfId="1" applyFont="1" applyFill="1" applyBorder="1" applyAlignment="1">
      <alignment vertical="top" wrapText="1"/>
    </xf>
    <xf numFmtId="165" fontId="9" fillId="0" borderId="4" xfId="1" applyNumberFormat="1" applyFont="1" applyFill="1" applyBorder="1" applyAlignment="1">
      <alignment horizontal="center" vertical="center"/>
    </xf>
    <xf numFmtId="164" fontId="9" fillId="0" borderId="6" xfId="1" applyNumberFormat="1" applyFont="1" applyFill="1" applyBorder="1" applyAlignment="1">
      <alignment horizontal="right" vertical="center"/>
    </xf>
    <xf numFmtId="49" fontId="17" fillId="6" borderId="3" xfId="1" applyNumberFormat="1" applyFont="1" applyFill="1" applyBorder="1" applyAlignment="1">
      <alignment horizontal="center" vertical="center"/>
    </xf>
    <xf numFmtId="0" fontId="19" fillId="6" borderId="3" xfId="1" applyFont="1" applyFill="1" applyBorder="1" applyAlignment="1">
      <alignment vertical="center" wrapText="1"/>
    </xf>
    <xf numFmtId="165" fontId="17" fillId="6" borderId="3" xfId="1" applyNumberFormat="1" applyFont="1" applyFill="1" applyBorder="1" applyAlignment="1">
      <alignment horizontal="center" vertical="center"/>
    </xf>
    <xf numFmtId="0" fontId="30" fillId="6" borderId="3" xfId="1" applyFont="1" applyFill="1" applyBorder="1" applyAlignment="1">
      <alignment vertical="center" wrapText="1"/>
    </xf>
    <xf numFmtId="0" fontId="31" fillId="0" borderId="0" xfId="1" applyFont="1" applyAlignment="1" applyProtection="1">
      <alignment horizontal="center"/>
      <protection locked="0"/>
    </xf>
    <xf numFmtId="49" fontId="17" fillId="0" borderId="3" xfId="1" applyNumberFormat="1" applyFont="1" applyFill="1" applyBorder="1" applyAlignment="1">
      <alignment horizontal="center" vertical="center"/>
    </xf>
    <xf numFmtId="165" fontId="17" fillId="0" borderId="3" xfId="1" applyNumberFormat="1" applyFont="1" applyFill="1" applyBorder="1" applyAlignment="1">
      <alignment horizontal="center" vertical="center"/>
    </xf>
    <xf numFmtId="0" fontId="30" fillId="0" borderId="1" xfId="1" applyFont="1" applyFill="1" applyBorder="1" applyAlignment="1">
      <alignment vertical="center" wrapText="1"/>
    </xf>
    <xf numFmtId="49" fontId="16" fillId="0" borderId="3" xfId="1" applyNumberFormat="1" applyFont="1" applyFill="1" applyBorder="1" applyAlignment="1">
      <alignment vertical="center"/>
    </xf>
    <xf numFmtId="0" fontId="16" fillId="0" borderId="3" xfId="1" applyFont="1" applyFill="1" applyBorder="1" applyAlignment="1">
      <alignment vertical="top"/>
    </xf>
    <xf numFmtId="165" fontId="16" fillId="0" borderId="3" xfId="1" applyNumberFormat="1" applyFont="1" applyFill="1" applyBorder="1" applyAlignment="1">
      <alignment horizontal="center" vertical="center"/>
    </xf>
    <xf numFmtId="165" fontId="21" fillId="0" borderId="3" xfId="1" applyNumberFormat="1" applyFont="1" applyFill="1" applyBorder="1" applyAlignment="1">
      <alignment horizontal="center" vertical="center"/>
    </xf>
    <xf numFmtId="0" fontId="18" fillId="0" borderId="1" xfId="1" applyFont="1" applyFill="1" applyBorder="1" applyAlignment="1">
      <alignment horizontal="left" vertical="top" wrapText="1"/>
    </xf>
    <xf numFmtId="0" fontId="32" fillId="0" borderId="0" xfId="1" applyFont="1" applyFill="1"/>
    <xf numFmtId="0" fontId="18" fillId="0" borderId="9" xfId="1" applyFont="1" applyFill="1" applyBorder="1" applyAlignment="1">
      <alignment horizontal="left" vertical="top" wrapText="1"/>
    </xf>
    <xf numFmtId="0" fontId="32" fillId="0" borderId="9" xfId="1" applyFont="1" applyFill="1" applyBorder="1" applyAlignment="1">
      <alignment vertical="top" wrapText="1"/>
    </xf>
    <xf numFmtId="0" fontId="16" fillId="0" borderId="1" xfId="1" applyFont="1" applyFill="1" applyBorder="1" applyAlignment="1">
      <alignment vertical="top"/>
    </xf>
    <xf numFmtId="0" fontId="32" fillId="0" borderId="4" xfId="1" applyFont="1" applyFill="1" applyBorder="1" applyAlignment="1">
      <alignment vertical="top" wrapText="1"/>
    </xf>
    <xf numFmtId="49" fontId="6" fillId="5" borderId="3" xfId="1" applyNumberFormat="1" applyFont="1" applyFill="1" applyBorder="1" applyAlignment="1">
      <alignment horizontal="center" vertical="center" wrapText="1"/>
    </xf>
    <xf numFmtId="0" fontId="16" fillId="5" borderId="3" xfId="1" applyFont="1" applyFill="1" applyBorder="1" applyAlignment="1"/>
    <xf numFmtId="49" fontId="9" fillId="0" borderId="4" xfId="1" applyNumberFormat="1" applyFont="1" applyFill="1" applyBorder="1" applyAlignment="1">
      <alignment horizontal="center" vertical="center"/>
    </xf>
    <xf numFmtId="165" fontId="7" fillId="0" borderId="4" xfId="1" applyNumberFormat="1" applyFont="1" applyFill="1" applyBorder="1" applyAlignment="1">
      <alignment horizontal="center" vertical="center"/>
    </xf>
    <xf numFmtId="0" fontId="1" fillId="0" borderId="8" xfId="1" applyFont="1" applyFill="1" applyBorder="1" applyAlignment="1">
      <alignment vertical="top" wrapText="1"/>
    </xf>
    <xf numFmtId="49" fontId="6" fillId="6" borderId="3" xfId="1" applyNumberFormat="1" applyFont="1" applyFill="1" applyBorder="1" applyAlignment="1">
      <alignment horizontal="center" vertical="center" wrapText="1"/>
    </xf>
    <xf numFmtId="165" fontId="7" fillId="7" borderId="3" xfId="1" applyNumberFormat="1" applyFont="1" applyFill="1" applyBorder="1" applyAlignment="1">
      <alignment horizontal="center" vertical="center"/>
    </xf>
    <xf numFmtId="0" fontId="13" fillId="0" borderId="1" xfId="1" applyFont="1" applyFill="1" applyBorder="1" applyAlignment="1">
      <alignment vertical="top" wrapText="1"/>
    </xf>
    <xf numFmtId="0" fontId="13" fillId="0" borderId="9" xfId="1" applyFont="1" applyFill="1" applyBorder="1" applyAlignment="1">
      <alignment vertical="top"/>
    </xf>
    <xf numFmtId="165" fontId="7" fillId="0" borderId="3" xfId="1" applyNumberFormat="1" applyFont="1" applyFill="1" applyBorder="1" applyAlignment="1">
      <alignment horizontal="center" vertical="top"/>
    </xf>
    <xf numFmtId="0" fontId="13" fillId="0" borderId="4" xfId="1" applyFont="1" applyFill="1" applyBorder="1" applyAlignment="1">
      <alignment vertical="top"/>
    </xf>
    <xf numFmtId="0" fontId="2" fillId="0" borderId="3" xfId="1" applyFont="1" applyFill="1" applyBorder="1" applyAlignment="1">
      <alignment horizontal="left" vertical="top" wrapText="1"/>
    </xf>
    <xf numFmtId="49" fontId="17" fillId="2" borderId="3" xfId="1" applyNumberFormat="1" applyFont="1" applyFill="1" applyBorder="1" applyAlignment="1">
      <alignment horizontal="center" vertical="center"/>
    </xf>
    <xf numFmtId="0" fontId="17" fillId="2" borderId="3" xfId="1" applyFont="1" applyFill="1" applyBorder="1" applyAlignment="1">
      <alignment horizontal="left" vertical="center" wrapText="1"/>
    </xf>
    <xf numFmtId="164" fontId="17" fillId="2" borderId="3" xfId="1" applyNumberFormat="1" applyFont="1" applyFill="1" applyBorder="1" applyAlignment="1">
      <alignment horizontal="right" vertical="center"/>
    </xf>
    <xf numFmtId="0" fontId="16" fillId="2" borderId="3" xfId="1" applyFont="1" applyFill="1" applyBorder="1"/>
    <xf numFmtId="0" fontId="30" fillId="0" borderId="0" xfId="1" applyFont="1" applyFill="1"/>
    <xf numFmtId="49" fontId="17" fillId="5" borderId="3" xfId="1" applyNumberFormat="1" applyFont="1" applyFill="1" applyBorder="1" applyAlignment="1">
      <alignment horizontal="center" vertical="center"/>
    </xf>
    <xf numFmtId="0" fontId="17" fillId="5" borderId="3" xfId="1" applyFont="1" applyFill="1" applyBorder="1" applyAlignment="1">
      <alignment vertical="top" wrapText="1"/>
    </xf>
    <xf numFmtId="0" fontId="16" fillId="5" borderId="3" xfId="1" applyFont="1" applyFill="1" applyBorder="1" applyAlignment="1">
      <alignment vertical="top"/>
    </xf>
    <xf numFmtId="0" fontId="33" fillId="0" borderId="3" xfId="1" applyFont="1" applyFill="1" applyBorder="1" applyAlignment="1">
      <alignment vertical="top" wrapText="1"/>
    </xf>
    <xf numFmtId="0" fontId="16" fillId="0" borderId="3" xfId="1" applyFont="1" applyFill="1" applyBorder="1" applyAlignment="1">
      <alignment vertical="top" wrapText="1"/>
    </xf>
    <xf numFmtId="49" fontId="19" fillId="0" borderId="3" xfId="1" applyNumberFormat="1" applyFont="1" applyFill="1" applyBorder="1"/>
    <xf numFmtId="0" fontId="17" fillId="0" borderId="3" xfId="1" applyFont="1" applyFill="1" applyBorder="1" applyAlignment="1">
      <alignment vertical="top"/>
    </xf>
    <xf numFmtId="0" fontId="18" fillId="0" borderId="3" xfId="1" applyFont="1" applyFill="1" applyBorder="1" applyAlignment="1">
      <alignment horizontal="left" vertical="top" wrapText="1"/>
    </xf>
    <xf numFmtId="0" fontId="17" fillId="0" borderId="3" xfId="1" applyFont="1" applyFill="1" applyBorder="1" applyAlignment="1">
      <alignment vertical="top" wrapText="1"/>
    </xf>
    <xf numFmtId="0" fontId="2" fillId="10" borderId="3" xfId="1" applyFont="1" applyFill="1" applyBorder="1" applyAlignment="1">
      <alignment vertical="top"/>
    </xf>
    <xf numFmtId="164" fontId="2" fillId="10" borderId="3" xfId="1" applyNumberFormat="1" applyFont="1" applyFill="1" applyBorder="1" applyAlignment="1">
      <alignment horizontal="right" vertical="center"/>
    </xf>
    <xf numFmtId="164" fontId="9" fillId="10" borderId="3" xfId="1" applyNumberFormat="1" applyFont="1" applyFill="1" applyBorder="1" applyAlignment="1">
      <alignment horizontal="right" vertical="center"/>
    </xf>
    <xf numFmtId="0" fontId="15" fillId="6" borderId="3" xfId="1" applyFont="1" applyFill="1" applyBorder="1" applyAlignment="1">
      <alignment vertical="center" wrapText="1"/>
    </xf>
    <xf numFmtId="0" fontId="2" fillId="6" borderId="3" xfId="1" applyFont="1" applyFill="1" applyBorder="1" applyAlignment="1">
      <alignment vertical="top"/>
    </xf>
    <xf numFmtId="0" fontId="1" fillId="0" borderId="3" xfId="1" applyBorder="1"/>
    <xf numFmtId="0" fontId="9" fillId="0" borderId="3" xfId="1" applyFont="1" applyFill="1" applyBorder="1" applyAlignment="1">
      <alignment vertical="top" wrapText="1"/>
    </xf>
    <xf numFmtId="0" fontId="24" fillId="8" borderId="3" xfId="1" applyFont="1" applyFill="1" applyBorder="1" applyAlignment="1">
      <alignment vertical="top" wrapText="1"/>
    </xf>
    <xf numFmtId="0" fontId="3" fillId="8" borderId="3" xfId="1" applyFont="1" applyFill="1" applyBorder="1" applyAlignment="1">
      <alignment vertical="top"/>
    </xf>
    <xf numFmtId="0" fontId="3" fillId="0" borderId="3" xfId="1" applyFont="1" applyFill="1" applyBorder="1" applyAlignment="1">
      <alignment vertical="top"/>
    </xf>
    <xf numFmtId="0" fontId="3" fillId="2" borderId="3" xfId="1" applyFont="1" applyFill="1" applyBorder="1" applyAlignment="1">
      <alignment vertical="top"/>
    </xf>
    <xf numFmtId="0" fontId="9" fillId="5" borderId="3" xfId="1" applyFont="1" applyFill="1" applyBorder="1" applyAlignment="1">
      <alignment vertical="top" wrapText="1"/>
    </xf>
    <xf numFmtId="0" fontId="2" fillId="5" borderId="3" xfId="1" applyFont="1" applyFill="1" applyBorder="1" applyAlignment="1">
      <alignment vertical="top"/>
    </xf>
    <xf numFmtId="165" fontId="2" fillId="6" borderId="3" xfId="1" applyNumberFormat="1" applyFont="1" applyFill="1" applyBorder="1" applyAlignment="1">
      <alignment horizontal="center" vertical="center"/>
    </xf>
    <xf numFmtId="0" fontId="9" fillId="9" borderId="3" xfId="1" applyFont="1" applyFill="1" applyBorder="1" applyAlignment="1">
      <alignment vertical="top"/>
    </xf>
    <xf numFmtId="165" fontId="9" fillId="9" borderId="3" xfId="1" applyNumberFormat="1" applyFont="1" applyFill="1" applyBorder="1" applyAlignment="1">
      <alignment horizontal="center" vertical="center"/>
    </xf>
    <xf numFmtId="0" fontId="2" fillId="9" borderId="1" xfId="1" applyFont="1" applyFill="1" applyBorder="1" applyAlignment="1">
      <alignment horizontal="left" vertical="top" wrapText="1"/>
    </xf>
    <xf numFmtId="165" fontId="2" fillId="9" borderId="3" xfId="1" applyNumberFormat="1" applyFont="1" applyFill="1" applyBorder="1" applyAlignment="1">
      <alignment horizontal="center" vertical="center"/>
    </xf>
    <xf numFmtId="165" fontId="7" fillId="9" borderId="3" xfId="1" applyNumberFormat="1" applyFont="1" applyFill="1" applyBorder="1" applyAlignment="1">
      <alignment horizontal="center" vertical="center"/>
    </xf>
    <xf numFmtId="0" fontId="2" fillId="9" borderId="9" xfId="1" applyFont="1" applyFill="1" applyBorder="1" applyAlignment="1">
      <alignment horizontal="left" vertical="top" wrapText="1"/>
    </xf>
    <xf numFmtId="0" fontId="9" fillId="9" borderId="3" xfId="1" applyFont="1" applyFill="1" applyBorder="1" applyAlignment="1">
      <alignment vertical="top" wrapText="1"/>
    </xf>
    <xf numFmtId="0" fontId="3" fillId="0" borderId="9" xfId="1" applyFont="1" applyFill="1" applyBorder="1" applyAlignment="1">
      <alignment vertical="top"/>
    </xf>
    <xf numFmtId="0" fontId="3" fillId="0" borderId="4" xfId="1" applyFont="1" applyFill="1" applyBorder="1" applyAlignment="1">
      <alignment vertical="top"/>
    </xf>
    <xf numFmtId="49" fontId="7" fillId="7" borderId="3" xfId="1" applyNumberFormat="1" applyFont="1" applyFill="1" applyBorder="1" applyAlignment="1">
      <alignment horizontal="center" vertical="center"/>
    </xf>
    <xf numFmtId="165" fontId="2" fillId="7" borderId="3" xfId="1" applyNumberFormat="1" applyFont="1" applyFill="1" applyBorder="1" applyAlignment="1">
      <alignment horizontal="center" vertical="center"/>
    </xf>
    <xf numFmtId="165" fontId="9" fillId="7" borderId="3" xfId="1" applyNumberFormat="1" applyFont="1" applyFill="1" applyBorder="1" applyAlignment="1">
      <alignment horizontal="center" vertical="center"/>
    </xf>
    <xf numFmtId="0" fontId="2" fillId="7" borderId="3" xfId="1" applyFont="1" applyFill="1" applyBorder="1" applyAlignment="1">
      <alignment vertical="top"/>
    </xf>
    <xf numFmtId="0" fontId="2" fillId="0" borderId="1" xfId="1" applyFont="1" applyFill="1" applyBorder="1" applyAlignment="1">
      <alignment horizontal="left" vertical="top" wrapText="1"/>
    </xf>
    <xf numFmtId="0" fontId="2" fillId="0" borderId="9" xfId="1" applyFont="1" applyFill="1" applyBorder="1" applyAlignment="1">
      <alignment horizontal="left" vertical="top" wrapText="1"/>
    </xf>
    <xf numFmtId="0" fontId="2" fillId="0" borderId="4" xfId="1" applyFont="1" applyFill="1" applyBorder="1" applyAlignment="1">
      <alignment horizontal="left" vertical="top" wrapText="1"/>
    </xf>
    <xf numFmtId="0" fontId="2" fillId="0" borderId="9" xfId="1" applyFont="1" applyFill="1" applyBorder="1" applyAlignment="1">
      <alignment vertical="top"/>
    </xf>
    <xf numFmtId="0" fontId="2" fillId="0" borderId="4" xfId="1" applyFont="1" applyFill="1" applyBorder="1" applyAlignment="1">
      <alignment vertical="top"/>
    </xf>
    <xf numFmtId="49" fontId="7" fillId="7" borderId="3" xfId="1" applyNumberFormat="1" applyFont="1" applyFill="1" applyBorder="1" applyAlignment="1">
      <alignment horizontal="center" vertical="center" wrapText="1"/>
    </xf>
    <xf numFmtId="0" fontId="1" fillId="7" borderId="6" xfId="1" applyFont="1" applyFill="1" applyBorder="1" applyAlignment="1">
      <alignment vertical="top" wrapText="1"/>
    </xf>
    <xf numFmtId="0" fontId="6" fillId="0" borderId="3" xfId="1" applyFont="1" applyFill="1" applyBorder="1" applyAlignment="1">
      <alignment vertical="top" wrapText="1"/>
    </xf>
    <xf numFmtId="0" fontId="9" fillId="5" borderId="3" xfId="1" applyFont="1" applyFill="1" applyBorder="1" applyAlignment="1">
      <alignment vertical="center" wrapText="1"/>
    </xf>
    <xf numFmtId="0" fontId="2" fillId="5" borderId="3" xfId="1" applyFont="1" applyFill="1" applyBorder="1"/>
    <xf numFmtId="2" fontId="7" fillId="0" borderId="3" xfId="1" applyNumberFormat="1" applyFont="1" applyFill="1" applyBorder="1" applyAlignment="1">
      <alignment horizontal="left" vertical="top" wrapText="1"/>
    </xf>
    <xf numFmtId="2" fontId="16" fillId="0" borderId="3" xfId="1" applyNumberFormat="1" applyFont="1" applyFill="1" applyBorder="1" applyAlignment="1">
      <alignment horizontal="left" vertical="top" wrapText="1"/>
    </xf>
    <xf numFmtId="0" fontId="2" fillId="0" borderId="3" xfId="1" applyFont="1" applyFill="1" applyBorder="1" applyAlignment="1">
      <alignment horizontal="left" vertical="top"/>
    </xf>
    <xf numFmtId="2" fontId="16" fillId="2" borderId="3" xfId="1" applyNumberFormat="1" applyFont="1" applyFill="1" applyBorder="1" applyAlignment="1">
      <alignment horizontal="left" vertical="top" wrapText="1"/>
    </xf>
    <xf numFmtId="0" fontId="9" fillId="6" borderId="4" xfId="1" applyFont="1" applyFill="1" applyBorder="1" applyAlignment="1">
      <alignment horizontal="left" vertical="center" wrapText="1"/>
    </xf>
    <xf numFmtId="166" fontId="9" fillId="6" borderId="4" xfId="1" applyNumberFormat="1" applyFont="1" applyFill="1" applyBorder="1" applyAlignment="1">
      <alignment horizontal="center" vertical="center"/>
    </xf>
    <xf numFmtId="2" fontId="2" fillId="0" borderId="3" xfId="1" applyNumberFormat="1" applyFont="1" applyFill="1" applyBorder="1" applyAlignment="1">
      <alignment horizontal="left" vertical="top" wrapText="1"/>
    </xf>
    <xf numFmtId="0" fontId="27" fillId="0" borderId="4" xfId="1" applyFont="1" applyFill="1" applyBorder="1" applyAlignment="1">
      <alignment vertical="center" wrapText="1"/>
    </xf>
    <xf numFmtId="166" fontId="2" fillId="0" borderId="4" xfId="1" applyNumberFormat="1" applyFont="1" applyFill="1" applyBorder="1" applyAlignment="1">
      <alignment horizontal="center" vertical="center"/>
    </xf>
    <xf numFmtId="166" fontId="7" fillId="0" borderId="4" xfId="1" applyNumberFormat="1" applyFont="1" applyFill="1" applyBorder="1" applyAlignment="1">
      <alignment horizontal="center" vertical="center"/>
    </xf>
    <xf numFmtId="166" fontId="2" fillId="0" borderId="3" xfId="1" applyNumberFormat="1" applyFont="1" applyFill="1" applyBorder="1" applyAlignment="1">
      <alignment horizontal="center" vertical="center"/>
    </xf>
    <xf numFmtId="166" fontId="7" fillId="0" borderId="3" xfId="1" applyNumberFormat="1" applyFont="1" applyFill="1" applyBorder="1" applyAlignment="1">
      <alignment horizontal="center" vertical="center"/>
    </xf>
    <xf numFmtId="2" fontId="2" fillId="0" borderId="1" xfId="1" applyNumberFormat="1" applyFont="1" applyFill="1" applyBorder="1" applyAlignment="1">
      <alignment horizontal="left" vertical="top" wrapText="1"/>
    </xf>
    <xf numFmtId="2" fontId="2" fillId="0" borderId="9" xfId="1" applyNumberFormat="1" applyFont="1" applyFill="1" applyBorder="1" applyAlignment="1">
      <alignment horizontal="left" vertical="top" wrapText="1"/>
    </xf>
    <xf numFmtId="166" fontId="9" fillId="0" borderId="3" xfId="1" applyNumberFormat="1" applyFont="1" applyFill="1" applyBorder="1" applyAlignment="1">
      <alignment horizontal="center" vertical="center"/>
    </xf>
    <xf numFmtId="2" fontId="2" fillId="0" borderId="4" xfId="1" applyNumberFormat="1" applyFont="1" applyFill="1" applyBorder="1" applyAlignment="1">
      <alignment horizontal="left" vertical="top" wrapText="1"/>
    </xf>
    <xf numFmtId="0" fontId="14" fillId="5" borderId="3" xfId="3" applyFont="1" applyFill="1" applyBorder="1" applyAlignment="1" applyProtection="1">
      <alignment vertical="center" wrapText="1"/>
    </xf>
    <xf numFmtId="2" fontId="2" fillId="5" borderId="3" xfId="1" applyNumberFormat="1" applyFont="1" applyFill="1" applyBorder="1" applyAlignment="1">
      <alignment horizontal="left" vertical="center" wrapText="1"/>
    </xf>
    <xf numFmtId="0" fontId="11" fillId="0" borderId="3" xfId="1" applyFont="1" applyFill="1" applyBorder="1" applyAlignment="1">
      <alignment horizontal="left" vertical="center" wrapText="1"/>
    </xf>
    <xf numFmtId="0" fontId="1" fillId="0" borderId="9" xfId="1" applyFont="1" applyFill="1" applyBorder="1" applyAlignment="1">
      <alignment horizontal="left" vertical="top" wrapText="1"/>
    </xf>
    <xf numFmtId="0" fontId="1" fillId="0" borderId="4" xfId="1" applyFont="1" applyFill="1" applyBorder="1" applyAlignment="1">
      <alignment horizontal="left" vertical="top" wrapText="1"/>
    </xf>
    <xf numFmtId="0" fontId="3" fillId="0" borderId="3" xfId="1" applyFont="1" applyFill="1" applyBorder="1" applyAlignment="1">
      <alignment horizontal="left" vertical="top" wrapText="1"/>
    </xf>
    <xf numFmtId="0" fontId="24" fillId="8" borderId="3" xfId="1" applyFont="1" applyFill="1" applyBorder="1" applyAlignment="1">
      <alignment horizontal="left" vertical="center"/>
    </xf>
    <xf numFmtId="0" fontId="3" fillId="8" borderId="3" xfId="1" applyFont="1" applyFill="1" applyBorder="1" applyAlignment="1">
      <alignment horizontal="left" vertical="top" wrapText="1"/>
    </xf>
    <xf numFmtId="0" fontId="17" fillId="2" borderId="3" xfId="1" applyFont="1" applyFill="1" applyBorder="1" applyAlignment="1">
      <alignment horizontal="left" vertical="center"/>
    </xf>
    <xf numFmtId="0" fontId="30" fillId="2" borderId="3" xfId="1" applyFont="1" applyFill="1" applyBorder="1" applyAlignment="1">
      <alignment horizontal="left" vertical="center" wrapText="1"/>
    </xf>
    <xf numFmtId="0" fontId="35" fillId="5" borderId="3" xfId="3" applyFont="1" applyFill="1" applyBorder="1" applyAlignment="1" applyProtection="1">
      <alignment vertical="top" wrapText="1"/>
    </xf>
    <xf numFmtId="0" fontId="30" fillId="5" borderId="3" xfId="1" applyFont="1" applyFill="1" applyBorder="1" applyAlignment="1">
      <alignment horizontal="left" vertical="top" wrapText="1"/>
    </xf>
    <xf numFmtId="0" fontId="33" fillId="0" borderId="3" xfId="1" applyFont="1" applyFill="1" applyBorder="1" applyAlignment="1">
      <alignment horizontal="left" vertical="center" wrapText="1"/>
    </xf>
    <xf numFmtId="0" fontId="18" fillId="0" borderId="3" xfId="1" applyFont="1" applyFill="1" applyBorder="1" applyAlignment="1">
      <alignment horizontal="left" vertical="top" wrapText="1"/>
    </xf>
    <xf numFmtId="0" fontId="30" fillId="0" borderId="4" xfId="1" applyFont="1" applyFill="1" applyBorder="1" applyAlignment="1">
      <alignment vertical="top" wrapText="1"/>
    </xf>
    <xf numFmtId="164" fontId="2" fillId="0" borderId="3" xfId="1" applyNumberFormat="1" applyFont="1" applyFill="1" applyBorder="1" applyAlignment="1">
      <alignment horizontal="center" vertical="center"/>
    </xf>
    <xf numFmtId="164" fontId="9" fillId="0" borderId="3" xfId="1" applyNumberFormat="1" applyFont="1" applyFill="1" applyBorder="1" applyAlignment="1">
      <alignment horizontal="center" vertical="center"/>
    </xf>
    <xf numFmtId="0" fontId="3" fillId="0" borderId="9" xfId="1" applyFont="1" applyFill="1" applyBorder="1" applyAlignment="1">
      <alignment vertical="top" wrapText="1"/>
    </xf>
    <xf numFmtId="164" fontId="7" fillId="0" borderId="3" xfId="1" applyNumberFormat="1" applyFont="1" applyFill="1" applyBorder="1" applyAlignment="1">
      <alignment horizontal="center" vertical="center"/>
    </xf>
    <xf numFmtId="0" fontId="3" fillId="0" borderId="4" xfId="1" applyFont="1" applyFill="1" applyBorder="1" applyAlignment="1">
      <alignment vertical="top" wrapText="1"/>
    </xf>
    <xf numFmtId="165" fontId="7" fillId="0" borderId="6" xfId="1" applyNumberFormat="1" applyFont="1" applyFill="1" applyBorder="1" applyAlignment="1">
      <alignment horizontal="center" vertical="center"/>
    </xf>
    <xf numFmtId="49" fontId="6" fillId="0" borderId="4" xfId="1" applyNumberFormat="1" applyFont="1" applyFill="1" applyBorder="1" applyAlignment="1">
      <alignment horizontal="center" vertical="center" wrapText="1"/>
    </xf>
    <xf numFmtId="0" fontId="2" fillId="0" borderId="1" xfId="1" applyFont="1" applyFill="1" applyBorder="1" applyAlignment="1"/>
    <xf numFmtId="49" fontId="6" fillId="0" borderId="4" xfId="1" applyNumberFormat="1" applyFont="1" applyFill="1" applyBorder="1" applyAlignment="1">
      <alignment horizontal="center" vertical="center"/>
    </xf>
    <xf numFmtId="165" fontId="2" fillId="0" borderId="4" xfId="1" applyNumberFormat="1" applyFont="1" applyFill="1" applyBorder="1" applyAlignment="1">
      <alignment horizontal="center" vertical="center"/>
    </xf>
    <xf numFmtId="0" fontId="1" fillId="0" borderId="9" xfId="1" applyFill="1" applyBorder="1" applyAlignment="1">
      <alignment wrapText="1"/>
    </xf>
    <xf numFmtId="165" fontId="2" fillId="0" borderId="7" xfId="1" applyNumberFormat="1" applyFont="1" applyFill="1" applyBorder="1" applyAlignment="1">
      <alignment horizontal="center" vertical="center"/>
    </xf>
    <xf numFmtId="165" fontId="2" fillId="0" borderId="7" xfId="1" applyNumberFormat="1" applyFont="1" applyFill="1" applyBorder="1" applyAlignment="1">
      <alignment horizontal="center" vertical="top"/>
    </xf>
    <xf numFmtId="0" fontId="1" fillId="0" borderId="4" xfId="1" applyFill="1" applyBorder="1" applyAlignment="1">
      <alignment wrapText="1"/>
    </xf>
    <xf numFmtId="0" fontId="32" fillId="6" borderId="3" xfId="1" applyFont="1" applyFill="1" applyBorder="1" applyAlignment="1"/>
    <xf numFmtId="0" fontId="32" fillId="0" borderId="4" xfId="1" applyFont="1" applyFill="1" applyBorder="1" applyAlignment="1">
      <alignment wrapText="1"/>
    </xf>
    <xf numFmtId="0" fontId="13" fillId="0" borderId="1" xfId="1" applyFont="1" applyFill="1" applyBorder="1" applyAlignment="1" applyProtection="1">
      <alignment horizontal="left" vertical="top" wrapText="1"/>
      <protection locked="0"/>
    </xf>
    <xf numFmtId="0" fontId="1" fillId="0" borderId="9" xfId="1" applyFill="1" applyBorder="1" applyAlignment="1"/>
    <xf numFmtId="0" fontId="1" fillId="0" borderId="4" xfId="1" applyFill="1" applyBorder="1" applyAlignment="1"/>
    <xf numFmtId="0" fontId="1" fillId="0" borderId="10" xfId="1" applyFont="1" applyFill="1" applyBorder="1" applyAlignment="1">
      <alignment vertical="top" wrapText="1"/>
    </xf>
    <xf numFmtId="0" fontId="1" fillId="0" borderId="6" xfId="1" applyFont="1" applyFill="1" applyBorder="1" applyAlignment="1">
      <alignment vertical="top" wrapText="1"/>
    </xf>
    <xf numFmtId="49" fontId="14" fillId="0" borderId="4" xfId="1" applyNumberFormat="1" applyFont="1" applyFill="1" applyBorder="1" applyAlignment="1" applyProtection="1">
      <alignment horizontal="center" vertical="center"/>
      <protection locked="0"/>
    </xf>
    <xf numFmtId="165" fontId="14" fillId="0" borderId="4" xfId="1" applyNumberFormat="1" applyFont="1" applyFill="1" applyBorder="1" applyAlignment="1" applyProtection="1">
      <alignment horizontal="center" vertical="center" wrapText="1"/>
      <protection locked="0"/>
    </xf>
    <xf numFmtId="0" fontId="13" fillId="0" borderId="1" xfId="1" applyFont="1" applyFill="1" applyBorder="1" applyAlignment="1" applyProtection="1">
      <alignment horizontal="left" vertical="top" wrapText="1"/>
      <protection locked="0"/>
    </xf>
    <xf numFmtId="49" fontId="13" fillId="0" borderId="3" xfId="1" applyNumberFormat="1" applyFont="1" applyFill="1" applyBorder="1" applyAlignment="1" applyProtection="1">
      <alignment horizontal="center" vertical="center"/>
      <protection locked="0"/>
    </xf>
    <xf numFmtId="0" fontId="36" fillId="0" borderId="0" xfId="1" applyFont="1" applyProtection="1">
      <protection locked="0"/>
    </xf>
    <xf numFmtId="0" fontId="13" fillId="0" borderId="3" xfId="1" applyFont="1" applyFill="1" applyBorder="1" applyAlignment="1" applyProtection="1">
      <alignment horizontal="left" vertical="top" wrapText="1"/>
      <protection locked="0"/>
    </xf>
    <xf numFmtId="0" fontId="12" fillId="0" borderId="0" xfId="1" applyFont="1" applyProtection="1">
      <protection locked="0"/>
    </xf>
    <xf numFmtId="0" fontId="14" fillId="0" borderId="3" xfId="1" applyFont="1" applyFill="1" applyBorder="1" applyAlignment="1" applyProtection="1">
      <alignment vertical="top" wrapText="1"/>
      <protection locked="0"/>
    </xf>
    <xf numFmtId="49" fontId="14" fillId="0" borderId="3" xfId="1" applyNumberFormat="1" applyFont="1" applyFill="1" applyBorder="1" applyAlignment="1" applyProtection="1">
      <alignment horizontal="center" vertical="center"/>
      <protection locked="0"/>
    </xf>
    <xf numFmtId="165" fontId="2" fillId="0" borderId="3" xfId="1" applyNumberFormat="1" applyFont="1" applyFill="1" applyBorder="1" applyAlignment="1">
      <alignment horizontal="center"/>
    </xf>
    <xf numFmtId="165" fontId="7" fillId="0" borderId="8" xfId="1" applyNumberFormat="1" applyFont="1" applyFill="1" applyBorder="1" applyAlignment="1">
      <alignment horizontal="center" vertical="center"/>
    </xf>
    <xf numFmtId="0" fontId="36" fillId="0" borderId="0" xfId="1" applyFont="1" applyFill="1" applyProtection="1">
      <protection locked="0"/>
    </xf>
    <xf numFmtId="0" fontId="12" fillId="0" borderId="0" xfId="1" applyFont="1" applyFill="1" applyProtection="1">
      <protection locked="0"/>
    </xf>
    <xf numFmtId="166" fontId="14" fillId="0" borderId="3" xfId="1" applyNumberFormat="1" applyFont="1" applyFill="1" applyBorder="1" applyAlignment="1" applyProtection="1">
      <alignment horizontal="center" vertical="center" wrapText="1"/>
      <protection locked="0"/>
    </xf>
    <xf numFmtId="0" fontId="29" fillId="0" borderId="3" xfId="1" applyFont="1" applyFill="1" applyBorder="1" applyAlignment="1" applyProtection="1">
      <alignment horizontal="center"/>
      <protection locked="0"/>
    </xf>
    <xf numFmtId="166" fontId="13" fillId="0" borderId="3" xfId="1" applyNumberFormat="1" applyFont="1" applyFill="1" applyBorder="1" applyAlignment="1" applyProtection="1">
      <alignment horizontal="center" vertical="center" wrapText="1"/>
      <protection locked="0"/>
    </xf>
    <xf numFmtId="0" fontId="13" fillId="0" borderId="9" xfId="1" applyFont="1" applyFill="1" applyBorder="1" applyAlignment="1" applyProtection="1">
      <alignment horizontal="left" vertical="top" wrapText="1"/>
      <protection locked="0"/>
    </xf>
    <xf numFmtId="164" fontId="13" fillId="0" borderId="3" xfId="1" applyNumberFormat="1" applyFont="1" applyFill="1" applyBorder="1" applyAlignment="1" applyProtection="1">
      <alignment horizontal="right" vertical="center" wrapText="1"/>
      <protection locked="0"/>
    </xf>
    <xf numFmtId="165" fontId="9" fillId="0" borderId="3" xfId="1" applyNumberFormat="1" applyFont="1" applyFill="1" applyBorder="1" applyAlignment="1">
      <alignment vertical="center"/>
    </xf>
    <xf numFmtId="0" fontId="1" fillId="0" borderId="9" xfId="1" applyFill="1" applyBorder="1" applyAlignment="1">
      <alignment vertical="top" wrapText="1"/>
    </xf>
    <xf numFmtId="0" fontId="1" fillId="0" borderId="4" xfId="1" applyFill="1" applyBorder="1" applyAlignment="1">
      <alignment vertical="top" wrapText="1"/>
    </xf>
    <xf numFmtId="164" fontId="14" fillId="0" borderId="3" xfId="1" applyNumberFormat="1" applyFont="1" applyFill="1" applyBorder="1" applyAlignment="1" applyProtection="1">
      <alignment horizontal="right" vertical="center" wrapText="1"/>
      <protection locked="0"/>
    </xf>
    <xf numFmtId="164" fontId="7" fillId="0" borderId="3" xfId="1" applyNumberFormat="1" applyFont="1" applyFill="1" applyBorder="1" applyAlignment="1">
      <alignment vertical="center"/>
    </xf>
    <xf numFmtId="170" fontId="7" fillId="0" borderId="3" xfId="1" applyNumberFormat="1" applyFont="1" applyFill="1" applyBorder="1" applyAlignment="1">
      <alignment horizontal="center" vertical="center"/>
    </xf>
    <xf numFmtId="170" fontId="7" fillId="0" borderId="3" xfId="1" applyNumberFormat="1" applyFont="1" applyFill="1" applyBorder="1" applyAlignment="1">
      <alignment vertical="center"/>
    </xf>
    <xf numFmtId="171" fontId="14" fillId="0" borderId="3" xfId="1" applyNumberFormat="1" applyFont="1" applyFill="1" applyBorder="1" applyAlignment="1" applyProtection="1">
      <alignment horizontal="center" vertical="center" wrapText="1"/>
      <protection locked="0"/>
    </xf>
    <xf numFmtId="171" fontId="13" fillId="0" borderId="3" xfId="1" applyNumberFormat="1" applyFont="1" applyFill="1" applyBorder="1" applyAlignment="1" applyProtection="1">
      <alignment horizontal="center" vertical="center" wrapText="1"/>
      <protection locked="0"/>
    </xf>
    <xf numFmtId="170" fontId="9" fillId="0" borderId="3" xfId="1" applyNumberFormat="1" applyFont="1" applyFill="1" applyBorder="1" applyAlignment="1">
      <alignment horizontal="center" vertical="center"/>
    </xf>
    <xf numFmtId="49" fontId="19" fillId="6" borderId="3" xfId="1" applyNumberFormat="1" applyFont="1" applyFill="1" applyBorder="1" applyAlignment="1">
      <alignment horizontal="center" vertical="center" wrapText="1"/>
    </xf>
    <xf numFmtId="166" fontId="17" fillId="6" borderId="3" xfId="1" applyNumberFormat="1" applyFont="1" applyFill="1" applyBorder="1" applyAlignment="1">
      <alignment horizontal="center" vertical="center"/>
    </xf>
    <xf numFmtId="164" fontId="17" fillId="6" borderId="3" xfId="1" applyNumberFormat="1" applyFont="1" applyFill="1" applyBorder="1" applyAlignment="1">
      <alignment vertical="center"/>
    </xf>
    <xf numFmtId="0" fontId="37" fillId="0" borderId="0" xfId="1" applyFont="1" applyFill="1" applyProtection="1">
      <protection locked="0"/>
    </xf>
    <xf numFmtId="49" fontId="35" fillId="0" borderId="3" xfId="1" applyNumberFormat="1" applyFont="1" applyFill="1" applyBorder="1" applyAlignment="1" applyProtection="1">
      <alignment horizontal="center" vertical="center"/>
      <protection locked="0"/>
    </xf>
    <xf numFmtId="0" fontId="33" fillId="0" borderId="4" xfId="1" applyFont="1" applyFill="1" applyBorder="1" applyAlignment="1">
      <alignment vertical="top" wrapText="1"/>
    </xf>
    <xf numFmtId="166" fontId="35" fillId="0" borderId="3" xfId="1" applyNumberFormat="1" applyFont="1" applyFill="1" applyBorder="1" applyAlignment="1" applyProtection="1">
      <alignment horizontal="center" vertical="center" wrapText="1"/>
      <protection locked="0"/>
    </xf>
    <xf numFmtId="164" fontId="35" fillId="0" borderId="3" xfId="1" applyNumberFormat="1" applyFont="1" applyFill="1" applyBorder="1" applyAlignment="1" applyProtection="1">
      <alignment horizontal="right" vertical="center" wrapText="1"/>
      <protection locked="0"/>
    </xf>
    <xf numFmtId="164" fontId="21" fillId="0" borderId="3" xfId="1" applyNumberFormat="1" applyFont="1" applyFill="1" applyBorder="1" applyAlignment="1">
      <alignment vertical="center"/>
    </xf>
    <xf numFmtId="0" fontId="31" fillId="0" borderId="3" xfId="1" applyFont="1" applyFill="1" applyBorder="1" applyAlignment="1" applyProtection="1">
      <alignment horizontal="center"/>
      <protection locked="0"/>
    </xf>
    <xf numFmtId="49" fontId="18" fillId="0" borderId="3" xfId="1" applyNumberFormat="1" applyFont="1" applyFill="1" applyBorder="1" applyAlignment="1" applyProtection="1">
      <alignment horizontal="center" vertical="center"/>
      <protection locked="0"/>
    </xf>
    <xf numFmtId="166" fontId="18" fillId="0" borderId="3" xfId="1" applyNumberFormat="1" applyFont="1" applyFill="1" applyBorder="1" applyAlignment="1" applyProtection="1">
      <alignment horizontal="center" vertical="center" wrapText="1"/>
      <protection locked="0"/>
    </xf>
    <xf numFmtId="166" fontId="21" fillId="0" borderId="3" xfId="1" applyNumberFormat="1" applyFont="1" applyFill="1" applyBorder="1" applyAlignment="1">
      <alignment horizontal="center" vertical="center"/>
    </xf>
    <xf numFmtId="0" fontId="18" fillId="0" borderId="1" xfId="1" applyFont="1" applyFill="1" applyBorder="1" applyAlignment="1" applyProtection="1">
      <alignment horizontal="left" vertical="top" wrapText="1"/>
      <protection locked="0"/>
    </xf>
    <xf numFmtId="0" fontId="18" fillId="0" borderId="3" xfId="1" applyFont="1" applyFill="1" applyBorder="1" applyAlignment="1" applyProtection="1">
      <alignment horizontal="left" vertical="top" wrapText="1"/>
      <protection locked="0"/>
    </xf>
    <xf numFmtId="0" fontId="18" fillId="0" borderId="9" xfId="1" applyFont="1" applyFill="1" applyBorder="1" applyAlignment="1" applyProtection="1">
      <alignment horizontal="left" vertical="top" wrapText="1"/>
      <protection locked="0"/>
    </xf>
    <xf numFmtId="0" fontId="35" fillId="0" borderId="3" xfId="1" applyFont="1" applyFill="1" applyBorder="1" applyAlignment="1" applyProtection="1">
      <alignment vertical="top" wrapText="1"/>
      <protection locked="0"/>
    </xf>
    <xf numFmtId="164" fontId="18" fillId="0" borderId="3" xfId="1" applyNumberFormat="1" applyFont="1" applyFill="1" applyBorder="1" applyAlignment="1" applyProtection="1">
      <alignment horizontal="right" vertical="center" wrapText="1"/>
      <protection locked="0"/>
    </xf>
    <xf numFmtId="166" fontId="16" fillId="0" borderId="3" xfId="1" applyNumberFormat="1" applyFont="1" applyFill="1" applyBorder="1" applyAlignment="1">
      <alignment horizontal="center" vertical="center"/>
    </xf>
    <xf numFmtId="49" fontId="19" fillId="5" borderId="3" xfId="1" applyNumberFormat="1" applyFont="1" applyFill="1" applyBorder="1" applyAlignment="1">
      <alignment horizontal="center" vertical="center" wrapText="1"/>
    </xf>
    <xf numFmtId="0" fontId="19" fillId="5" borderId="3" xfId="1" applyFont="1" applyFill="1" applyBorder="1" applyAlignment="1">
      <alignment vertical="center" wrapText="1"/>
    </xf>
    <xf numFmtId="166" fontId="17" fillId="5" borderId="3" xfId="1" applyNumberFormat="1" applyFont="1" applyFill="1" applyBorder="1" applyAlignment="1">
      <alignment horizontal="center" vertical="center"/>
    </xf>
    <xf numFmtId="0" fontId="31" fillId="0" borderId="0" xfId="1" applyFont="1" applyFill="1" applyAlignment="1" applyProtection="1">
      <alignment horizontal="center"/>
      <protection locked="0"/>
    </xf>
    <xf numFmtId="164" fontId="31" fillId="0" borderId="3" xfId="1" applyNumberFormat="1" applyFont="1" applyFill="1" applyBorder="1" applyAlignment="1" applyProtection="1">
      <alignment horizontal="right" vertical="center" wrapText="1"/>
      <protection locked="0"/>
    </xf>
    <xf numFmtId="166" fontId="17" fillId="0" borderId="3" xfId="1" applyNumberFormat="1" applyFont="1" applyFill="1" applyBorder="1" applyAlignment="1">
      <alignment horizontal="center" vertical="center"/>
    </xf>
    <xf numFmtId="0" fontId="38" fillId="0" borderId="0" xfId="1" applyFont="1" applyFill="1" applyProtection="1">
      <protection locked="0"/>
    </xf>
    <xf numFmtId="0" fontId="32" fillId="0" borderId="9" xfId="1" applyFont="1" applyFill="1" applyBorder="1" applyAlignment="1"/>
    <xf numFmtId="0" fontId="32" fillId="0" borderId="4" xfId="1" applyFont="1" applyFill="1" applyBorder="1" applyAlignment="1"/>
    <xf numFmtId="49" fontId="9" fillId="7" borderId="3" xfId="1" applyNumberFormat="1" applyFont="1" applyFill="1" applyBorder="1" applyAlignment="1">
      <alignment horizontal="center" vertical="center" wrapText="1"/>
    </xf>
    <xf numFmtId="0" fontId="11" fillId="7" borderId="3" xfId="1" applyFont="1" applyFill="1" applyBorder="1" applyAlignment="1">
      <alignment horizontal="left" vertical="center" wrapText="1"/>
    </xf>
    <xf numFmtId="165" fontId="9" fillId="7" borderId="4" xfId="1" applyNumberFormat="1" applyFont="1" applyFill="1" applyBorder="1" applyAlignment="1">
      <alignment horizontal="center" vertical="center"/>
    </xf>
    <xf numFmtId="0" fontId="3" fillId="7" borderId="3" xfId="1" applyFont="1" applyFill="1" applyBorder="1" applyAlignment="1">
      <alignment vertical="center" wrapText="1"/>
    </xf>
    <xf numFmtId="49" fontId="9" fillId="6" borderId="3" xfId="1" applyNumberFormat="1" applyFont="1" applyFill="1" applyBorder="1" applyAlignment="1">
      <alignment horizontal="center" vertical="center" wrapText="1"/>
    </xf>
    <xf numFmtId="0" fontId="9" fillId="6" borderId="4" xfId="1" applyFont="1" applyFill="1" applyBorder="1" applyAlignment="1">
      <alignment vertical="top" wrapText="1"/>
    </xf>
    <xf numFmtId="165" fontId="9" fillId="6" borderId="4" xfId="1" applyNumberFormat="1" applyFont="1" applyFill="1" applyBorder="1" applyAlignment="1">
      <alignment horizontal="center" vertical="center"/>
    </xf>
    <xf numFmtId="165" fontId="9" fillId="0" borderId="4" xfId="1" applyNumberFormat="1" applyFont="1" applyFill="1" applyBorder="1" applyAlignment="1">
      <alignment horizontal="right" vertical="center"/>
    </xf>
    <xf numFmtId="165" fontId="9" fillId="0" borderId="6" xfId="1" applyNumberFormat="1" applyFont="1" applyFill="1" applyBorder="1" applyAlignment="1">
      <alignment horizontal="right" vertical="center"/>
    </xf>
    <xf numFmtId="165" fontId="7" fillId="0" borderId="4" xfId="1" applyNumberFormat="1" applyFont="1" applyFill="1" applyBorder="1" applyAlignment="1">
      <alignment horizontal="center" vertical="top"/>
    </xf>
    <xf numFmtId="165" fontId="7" fillId="0" borderId="6" xfId="1" applyNumberFormat="1" applyFont="1" applyFill="1" applyBorder="1" applyAlignment="1">
      <alignment horizontal="center" vertical="top"/>
    </xf>
    <xf numFmtId="49" fontId="16" fillId="0" borderId="3" xfId="1" applyNumberFormat="1" applyFont="1" applyFill="1" applyBorder="1" applyAlignment="1">
      <alignment horizontal="center" vertical="center"/>
    </xf>
    <xf numFmtId="0" fontId="40" fillId="0" borderId="3" xfId="1" applyFont="1" applyFill="1" applyBorder="1" applyAlignment="1">
      <alignment vertical="top" wrapText="1"/>
    </xf>
    <xf numFmtId="166" fontId="16" fillId="0" borderId="1" xfId="1" applyNumberFormat="1" applyFont="1" applyFill="1" applyBorder="1" applyAlignment="1">
      <alignment horizontal="center" vertical="center"/>
    </xf>
    <xf numFmtId="0" fontId="2" fillId="0" borderId="1" xfId="1" applyFont="1" applyFill="1" applyBorder="1" applyAlignment="1">
      <alignment vertical="top" wrapText="1"/>
    </xf>
    <xf numFmtId="166" fontId="21" fillId="0" borderId="7" xfId="1" applyNumberFormat="1" applyFont="1" applyFill="1" applyBorder="1" applyAlignment="1">
      <alignment horizontal="center" vertical="center"/>
    </xf>
    <xf numFmtId="164" fontId="16" fillId="0" borderId="3" xfId="1" applyNumberFormat="1" applyFont="1" applyFill="1" applyBorder="1" applyAlignment="1">
      <alignment vertical="center"/>
    </xf>
    <xf numFmtId="164" fontId="21" fillId="0" borderId="7" xfId="1" applyNumberFormat="1" applyFont="1" applyFill="1" applyBorder="1" applyAlignment="1">
      <alignment vertical="center"/>
    </xf>
    <xf numFmtId="0" fontId="19" fillId="0" borderId="3" xfId="1" applyFont="1" applyFill="1" applyBorder="1" applyAlignment="1">
      <alignment vertical="top"/>
    </xf>
    <xf numFmtId="164" fontId="17" fillId="0" borderId="7" xfId="1" applyNumberFormat="1" applyFont="1" applyFill="1" applyBorder="1" applyAlignment="1">
      <alignment vertical="center"/>
    </xf>
    <xf numFmtId="0" fontId="19" fillId="0" borderId="3" xfId="1" applyFont="1" applyFill="1" applyBorder="1" applyAlignment="1">
      <alignment vertical="top" wrapText="1"/>
    </xf>
    <xf numFmtId="164" fontId="17" fillId="0" borderId="3" xfId="1" applyNumberFormat="1" applyFont="1" applyFill="1" applyBorder="1" applyAlignment="1">
      <alignment vertical="center"/>
    </xf>
    <xf numFmtId="166" fontId="17" fillId="0" borderId="7" xfId="1" applyNumberFormat="1" applyFont="1" applyFill="1" applyBorder="1" applyAlignment="1">
      <alignment horizontal="center" vertical="center"/>
    </xf>
    <xf numFmtId="164" fontId="16" fillId="0" borderId="4" xfId="1" applyNumberFormat="1" applyFont="1" applyFill="1" applyBorder="1" applyAlignment="1">
      <alignment vertical="center"/>
    </xf>
    <xf numFmtId="0" fontId="15" fillId="0" borderId="3" xfId="1" applyFont="1" applyFill="1" applyBorder="1" applyAlignment="1" applyProtection="1">
      <alignment horizontal="left" vertical="top" wrapText="1"/>
      <protection locked="0"/>
    </xf>
    <xf numFmtId="165" fontId="2" fillId="0" borderId="6" xfId="1" applyNumberFormat="1" applyFont="1" applyFill="1" applyBorder="1" applyAlignment="1">
      <alignment vertical="center"/>
    </xf>
    <xf numFmtId="0" fontId="3" fillId="0" borderId="6" xfId="1" applyFont="1" applyFill="1" applyBorder="1" applyAlignment="1">
      <alignment vertical="top" wrapText="1"/>
    </xf>
    <xf numFmtId="2" fontId="13" fillId="0" borderId="1" xfId="1" applyNumberFormat="1" applyFont="1" applyFill="1" applyBorder="1" applyAlignment="1" applyProtection="1">
      <alignment horizontal="left" vertical="top" wrapText="1"/>
      <protection locked="0"/>
    </xf>
    <xf numFmtId="165" fontId="13" fillId="0" borderId="3" xfId="1" applyNumberFormat="1" applyFont="1" applyFill="1" applyBorder="1" applyAlignment="1" applyProtection="1">
      <alignment horizontal="right" vertical="center" wrapText="1"/>
      <protection locked="0"/>
    </xf>
    <xf numFmtId="165" fontId="13" fillId="0" borderId="3" xfId="1" applyNumberFormat="1" applyFont="1" applyFill="1" applyBorder="1" applyAlignment="1" applyProtection="1">
      <alignment horizontal="center" vertical="top" wrapText="1"/>
      <protection locked="0"/>
    </xf>
    <xf numFmtId="165" fontId="1" fillId="0" borderId="3" xfId="1" applyNumberFormat="1" applyFill="1" applyBorder="1" applyAlignment="1">
      <alignment horizontal="center" vertical="top"/>
    </xf>
    <xf numFmtId="49" fontId="13" fillId="0" borderId="3" xfId="1" applyNumberFormat="1" applyFont="1" applyFill="1" applyBorder="1" applyAlignment="1" applyProtection="1">
      <alignment vertical="center"/>
      <protection locked="0"/>
    </xf>
    <xf numFmtId="164" fontId="13" fillId="0" borderId="3" xfId="1" applyNumberFormat="1" applyFont="1" applyFill="1" applyBorder="1" applyAlignment="1" applyProtection="1">
      <alignment horizontal="right" vertical="center"/>
      <protection locked="0"/>
    </xf>
    <xf numFmtId="0" fontId="14" fillId="0" borderId="3" xfId="1" applyFont="1" applyFill="1" applyBorder="1" applyAlignment="1" applyProtection="1">
      <alignment horizontal="left" vertical="top" wrapText="1"/>
      <protection locked="0"/>
    </xf>
    <xf numFmtId="49" fontId="14" fillId="0" borderId="3" xfId="1" applyNumberFormat="1" applyFont="1" applyFill="1" applyBorder="1" applyAlignment="1" applyProtection="1">
      <alignment horizontal="center" vertical="center" wrapText="1"/>
      <protection locked="0"/>
    </xf>
    <xf numFmtId="49" fontId="13" fillId="0" borderId="3" xfId="1" applyNumberFormat="1" applyFont="1" applyFill="1" applyBorder="1" applyAlignment="1" applyProtection="1">
      <alignment horizontal="center" vertical="center" wrapText="1"/>
      <protection locked="0"/>
    </xf>
    <xf numFmtId="165" fontId="13" fillId="0" borderId="1" xfId="1" applyNumberFormat="1" applyFont="1" applyFill="1" applyBorder="1" applyAlignment="1">
      <alignment horizontal="left" vertical="top" wrapText="1"/>
    </xf>
    <xf numFmtId="164" fontId="7" fillId="0" borderId="7" xfId="1" applyNumberFormat="1" applyFont="1" applyFill="1" applyBorder="1" applyAlignment="1">
      <alignment horizontal="center" vertical="center"/>
    </xf>
    <xf numFmtId="165" fontId="13" fillId="0" borderId="9" xfId="1" applyNumberFormat="1" applyFont="1" applyFill="1" applyBorder="1" applyAlignment="1">
      <alignment horizontal="left" vertical="top" wrapText="1"/>
    </xf>
    <xf numFmtId="164" fontId="9" fillId="0" borderId="7" xfId="1" applyNumberFormat="1" applyFont="1" applyFill="1" applyBorder="1" applyAlignment="1">
      <alignment horizontal="center" vertical="center"/>
    </xf>
    <xf numFmtId="165" fontId="13" fillId="0" borderId="4" xfId="1" applyNumberFormat="1" applyFont="1" applyFill="1" applyBorder="1" applyAlignment="1">
      <alignment horizontal="left" vertical="top" wrapText="1"/>
    </xf>
    <xf numFmtId="0" fontId="30" fillId="2" borderId="3" xfId="1" applyFont="1" applyFill="1" applyBorder="1" applyAlignment="1">
      <alignment vertical="center" wrapText="1"/>
    </xf>
    <xf numFmtId="0" fontId="9" fillId="0" borderId="3" xfId="1" applyFont="1" applyFill="1" applyBorder="1" applyAlignment="1">
      <alignment horizontal="left" vertical="center" wrapText="1"/>
    </xf>
    <xf numFmtId="166" fontId="9" fillId="6" borderId="7" xfId="1" applyNumberFormat="1" applyFont="1" applyFill="1" applyBorder="1" applyAlignment="1">
      <alignment horizontal="center" vertical="center"/>
    </xf>
    <xf numFmtId="49" fontId="13" fillId="7" borderId="3" xfId="1" applyNumberFormat="1" applyFont="1" applyFill="1" applyBorder="1" applyAlignment="1" applyProtection="1">
      <alignment horizontal="center" vertical="center" wrapText="1"/>
      <protection locked="0"/>
    </xf>
    <xf numFmtId="0" fontId="15" fillId="7" borderId="3" xfId="1" applyFont="1" applyFill="1" applyBorder="1" applyAlignment="1" applyProtection="1">
      <alignment horizontal="left" vertical="top" wrapText="1"/>
      <protection locked="0"/>
    </xf>
    <xf numFmtId="165" fontId="14" fillId="7" borderId="3" xfId="1" applyNumberFormat="1" applyFont="1" applyFill="1" applyBorder="1" applyAlignment="1" applyProtection="1">
      <alignment horizontal="center" vertical="center" wrapText="1"/>
      <protection locked="0"/>
    </xf>
    <xf numFmtId="0" fontId="3" fillId="7" borderId="6" xfId="1" applyFont="1" applyFill="1" applyBorder="1" applyAlignment="1">
      <alignment vertical="top" wrapText="1"/>
    </xf>
    <xf numFmtId="0" fontId="13" fillId="7" borderId="3" xfId="1" applyFont="1" applyFill="1" applyBorder="1" applyAlignment="1" applyProtection="1">
      <alignment horizontal="left" vertical="top" wrapText="1"/>
      <protection locked="0"/>
    </xf>
    <xf numFmtId="165" fontId="13" fillId="7" borderId="3" xfId="1" applyNumberFormat="1" applyFont="1" applyFill="1" applyBorder="1" applyAlignment="1" applyProtection="1">
      <alignment horizontal="center" vertical="center" wrapText="1"/>
      <protection locked="0"/>
    </xf>
    <xf numFmtId="2" fontId="13" fillId="7" borderId="1" xfId="1" applyNumberFormat="1" applyFont="1" applyFill="1" applyBorder="1" applyAlignment="1" applyProtection="1">
      <alignment horizontal="left" vertical="top" wrapText="1"/>
      <protection locked="0"/>
    </xf>
    <xf numFmtId="2" fontId="13" fillId="7" borderId="9" xfId="1" applyNumberFormat="1" applyFont="1" applyFill="1" applyBorder="1" applyAlignment="1" applyProtection="1">
      <alignment horizontal="left" vertical="top" wrapText="1"/>
      <protection locked="0"/>
    </xf>
    <xf numFmtId="0" fontId="14" fillId="7" borderId="3" xfId="1" applyFont="1" applyFill="1" applyBorder="1" applyAlignment="1" applyProtection="1">
      <alignment vertical="top" wrapText="1"/>
      <protection locked="0"/>
    </xf>
    <xf numFmtId="0" fontId="1" fillId="7" borderId="9" xfId="1" applyFont="1" applyFill="1" applyBorder="1" applyAlignment="1">
      <alignment vertical="top" wrapText="1"/>
    </xf>
    <xf numFmtId="0" fontId="1" fillId="7" borderId="4" xfId="1" applyFont="1" applyFill="1" applyBorder="1" applyAlignment="1">
      <alignment vertical="top" wrapText="1"/>
    </xf>
    <xf numFmtId="2" fontId="13" fillId="0" borderId="9" xfId="1" applyNumberFormat="1" applyFont="1" applyFill="1" applyBorder="1" applyAlignment="1" applyProtection="1">
      <alignment horizontal="left" vertical="top" wrapText="1"/>
      <protection locked="0"/>
    </xf>
    <xf numFmtId="0" fontId="1" fillId="0" borderId="9" xfId="1" applyFill="1" applyBorder="1" applyAlignment="1">
      <alignment horizontal="left" vertical="top" wrapText="1"/>
    </xf>
    <xf numFmtId="0" fontId="1" fillId="0" borderId="4" xfId="1" applyFill="1" applyBorder="1" applyAlignment="1">
      <alignment horizontal="left" vertical="top" wrapText="1"/>
    </xf>
    <xf numFmtId="0" fontId="15" fillId="7" borderId="3" xfId="1" applyFont="1" applyFill="1" applyBorder="1" applyAlignment="1" applyProtection="1">
      <alignment horizontal="left" vertical="center" wrapText="1"/>
      <protection locked="0"/>
    </xf>
    <xf numFmtId="166" fontId="9" fillId="7" borderId="3" xfId="1" applyNumberFormat="1" applyFont="1" applyFill="1" applyBorder="1" applyAlignment="1">
      <alignment horizontal="center" vertical="center"/>
    </xf>
    <xf numFmtId="2" fontId="13" fillId="7" borderId="3" xfId="1" applyNumberFormat="1" applyFont="1" applyFill="1" applyBorder="1" applyAlignment="1" applyProtection="1">
      <alignment horizontal="left" vertical="top" wrapText="1"/>
      <protection locked="0"/>
    </xf>
    <xf numFmtId="2" fontId="13" fillId="0" borderId="4" xfId="1" applyNumberFormat="1" applyFont="1" applyFill="1" applyBorder="1" applyAlignment="1" applyProtection="1">
      <alignment horizontal="left" vertical="top" wrapText="1"/>
      <protection locked="0"/>
    </xf>
    <xf numFmtId="165" fontId="7" fillId="0" borderId="7" xfId="1" applyNumberFormat="1" applyFont="1" applyFill="1" applyBorder="1" applyAlignment="1">
      <alignment horizontal="right" vertical="center"/>
    </xf>
    <xf numFmtId="0" fontId="17" fillId="6" borderId="3" xfId="1" applyFont="1" applyFill="1" applyBorder="1" applyAlignment="1">
      <alignment horizontal="left" vertical="center" wrapText="1"/>
    </xf>
    <xf numFmtId="0" fontId="6" fillId="6" borderId="3" xfId="1" applyFont="1" applyFill="1" applyBorder="1" applyAlignment="1">
      <alignment horizontal="left" vertical="center" wrapText="1"/>
    </xf>
    <xf numFmtId="165" fontId="2" fillId="0" borderId="3" xfId="1" applyNumberFormat="1" applyFont="1" applyFill="1" applyBorder="1" applyAlignment="1">
      <alignment vertical="center"/>
    </xf>
    <xf numFmtId="0" fontId="1" fillId="6" borderId="4" xfId="1" applyFill="1" applyBorder="1" applyAlignment="1">
      <alignment horizontal="left" vertical="top" wrapText="1"/>
    </xf>
    <xf numFmtId="0" fontId="6" fillId="0" borderId="3" xfId="1" applyFont="1" applyFill="1" applyBorder="1" applyAlignment="1">
      <alignment horizontal="left" vertical="top"/>
    </xf>
    <xf numFmtId="2" fontId="13" fillId="0" borderId="1" xfId="1" applyNumberFormat="1" applyFont="1" applyFill="1" applyBorder="1" applyAlignment="1" applyProtection="1">
      <alignment horizontal="left" vertical="top" wrapText="1"/>
      <protection locked="0"/>
    </xf>
    <xf numFmtId="49" fontId="14" fillId="2" borderId="3" xfId="1" applyNumberFormat="1" applyFont="1" applyFill="1" applyBorder="1" applyAlignment="1" applyProtection="1">
      <alignment horizontal="center" vertical="center" wrapText="1"/>
      <protection locked="0"/>
    </xf>
    <xf numFmtId="0" fontId="9" fillId="6" borderId="3" xfId="1" applyFont="1" applyFill="1" applyBorder="1" applyAlignment="1">
      <alignment vertical="top" wrapText="1"/>
    </xf>
    <xf numFmtId="2" fontId="13" fillId="6" borderId="1" xfId="1" applyNumberFormat="1" applyFont="1" applyFill="1" applyBorder="1" applyAlignment="1" applyProtection="1">
      <alignment horizontal="left" vertical="top" wrapText="1"/>
      <protection locked="0"/>
    </xf>
    <xf numFmtId="165" fontId="7" fillId="0" borderId="3" xfId="1" applyNumberFormat="1" applyFont="1" applyFill="1" applyBorder="1" applyAlignment="1">
      <alignment horizontal="right" vertical="center"/>
    </xf>
    <xf numFmtId="0" fontId="1" fillId="6" borderId="4" xfId="1" applyFill="1" applyBorder="1" applyAlignment="1">
      <alignment vertical="top" wrapText="1"/>
    </xf>
    <xf numFmtId="49" fontId="2" fillId="7" borderId="3" xfId="1" applyNumberFormat="1" applyFont="1" applyFill="1" applyBorder="1" applyAlignment="1">
      <alignment vertical="center"/>
    </xf>
    <xf numFmtId="49" fontId="2" fillId="0" borderId="1" xfId="1" applyNumberFormat="1" applyFont="1" applyFill="1" applyBorder="1" applyAlignment="1">
      <alignment vertical="center"/>
    </xf>
    <xf numFmtId="49" fontId="7" fillId="7" borderId="3" xfId="1" applyNumberFormat="1" applyFont="1" applyFill="1" applyBorder="1" applyAlignment="1">
      <alignment vertical="center"/>
    </xf>
    <xf numFmtId="166" fontId="14" fillId="0" borderId="4" xfId="1" applyNumberFormat="1" applyFont="1" applyFill="1" applyBorder="1" applyAlignment="1" applyProtection="1">
      <alignment horizontal="center" vertical="center" wrapText="1"/>
      <protection locked="0"/>
    </xf>
    <xf numFmtId="166" fontId="9" fillId="0" borderId="4" xfId="1" applyNumberFormat="1" applyFont="1" applyFill="1" applyBorder="1" applyAlignment="1">
      <alignment horizontal="center" vertical="center"/>
    </xf>
    <xf numFmtId="164" fontId="13" fillId="0" borderId="7" xfId="1" applyNumberFormat="1" applyFont="1" applyFill="1" applyBorder="1" applyAlignment="1" applyProtection="1">
      <alignment horizontal="right" vertical="center" wrapText="1"/>
      <protection locked="0"/>
    </xf>
    <xf numFmtId="0" fontId="9" fillId="6" borderId="3" xfId="1" applyFont="1" applyFill="1" applyBorder="1" applyAlignment="1">
      <alignment horizontal="left" vertical="center" wrapText="1"/>
    </xf>
    <xf numFmtId="0" fontId="3" fillId="6" borderId="7" xfId="1" applyFont="1" applyFill="1" applyBorder="1" applyAlignment="1">
      <alignment vertical="center" wrapText="1"/>
    </xf>
    <xf numFmtId="49" fontId="2" fillId="0" borderId="4" xfId="1" applyNumberFormat="1" applyFont="1" applyFill="1" applyBorder="1" applyAlignment="1">
      <alignment vertical="center"/>
    </xf>
    <xf numFmtId="164" fontId="2" fillId="0" borderId="4" xfId="1" applyNumberFormat="1" applyFont="1" applyFill="1" applyBorder="1" applyAlignment="1">
      <alignment vertical="center"/>
    </xf>
    <xf numFmtId="164" fontId="7" fillId="0" borderId="4" xfId="1" applyNumberFormat="1" applyFont="1" applyFill="1" applyBorder="1" applyAlignment="1">
      <alignment horizontal="right" vertical="center"/>
    </xf>
    <xf numFmtId="0" fontId="13" fillId="0" borderId="1" xfId="1" applyFont="1" applyFill="1" applyBorder="1" applyAlignment="1">
      <alignment vertical="top" wrapText="1"/>
    </xf>
    <xf numFmtId="0" fontId="13" fillId="0" borderId="9" xfId="1" applyFont="1" applyFill="1" applyBorder="1" applyAlignment="1">
      <alignment vertical="top" wrapText="1"/>
    </xf>
    <xf numFmtId="0" fontId="1" fillId="0" borderId="9" xfId="1" applyFill="1" applyBorder="1" applyAlignment="1">
      <alignment vertical="top" wrapText="1"/>
    </xf>
    <xf numFmtId="0" fontId="1" fillId="0" borderId="4" xfId="1" applyFill="1" applyBorder="1" applyAlignment="1">
      <alignment vertical="top" wrapText="1"/>
    </xf>
    <xf numFmtId="49" fontId="9" fillId="8" borderId="3"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top"/>
    </xf>
    <xf numFmtId="165" fontId="7" fillId="0" borderId="1" xfId="1" applyNumberFormat="1" applyFont="1" applyFill="1" applyBorder="1" applyAlignment="1">
      <alignment horizontal="center" vertical="top"/>
    </xf>
    <xf numFmtId="0" fontId="9" fillId="5" borderId="1" xfId="1" applyFont="1" applyFill="1" applyBorder="1" applyAlignment="1">
      <alignment vertical="top" wrapText="1"/>
    </xf>
    <xf numFmtId="0" fontId="13" fillId="5" borderId="3" xfId="1" applyFont="1" applyFill="1" applyBorder="1" applyAlignment="1">
      <alignment horizontal="left" vertical="top" wrapText="1"/>
    </xf>
    <xf numFmtId="166" fontId="16" fillId="7" borderId="3" xfId="1" applyNumberFormat="1" applyFont="1" applyFill="1" applyBorder="1" applyAlignment="1">
      <alignment horizontal="center" vertical="center"/>
    </xf>
    <xf numFmtId="0" fontId="9" fillId="0" borderId="3" xfId="1" applyFont="1" applyFill="1" applyBorder="1" applyAlignment="1">
      <alignment horizontal="left" vertical="center"/>
    </xf>
    <xf numFmtId="166" fontId="7" fillId="7" borderId="3" xfId="1" applyNumberFormat="1" applyFont="1" applyFill="1" applyBorder="1" applyAlignment="1">
      <alignment horizontal="center" vertical="center"/>
    </xf>
    <xf numFmtId="166" fontId="2" fillId="7" borderId="3" xfId="1" applyNumberFormat="1" applyFont="1" applyFill="1" applyBorder="1" applyAlignment="1">
      <alignment horizontal="center" vertical="center"/>
    </xf>
    <xf numFmtId="166" fontId="6" fillId="0" borderId="3" xfId="1" applyNumberFormat="1" applyFont="1" applyFill="1" applyBorder="1" applyAlignment="1">
      <alignment horizontal="center" vertical="center"/>
    </xf>
    <xf numFmtId="166" fontId="6" fillId="7" borderId="3" xfId="1" applyNumberFormat="1" applyFont="1" applyFill="1" applyBorder="1" applyAlignment="1">
      <alignment horizontal="center" vertical="center"/>
    </xf>
    <xf numFmtId="49" fontId="9" fillId="8" borderId="1" xfId="1" applyNumberFormat="1" applyFont="1" applyFill="1" applyBorder="1" applyAlignment="1">
      <alignment horizontal="center" vertical="center"/>
    </xf>
    <xf numFmtId="0" fontId="9" fillId="8" borderId="3" xfId="1" applyFont="1" applyFill="1" applyBorder="1" applyAlignment="1">
      <alignment vertical="center" wrapText="1"/>
    </xf>
    <xf numFmtId="165" fontId="9" fillId="8" borderId="1" xfId="1" applyNumberFormat="1" applyFont="1" applyFill="1" applyBorder="1" applyAlignment="1">
      <alignment horizontal="center" vertical="center"/>
    </xf>
    <xf numFmtId="0" fontId="1" fillId="8" borderId="10" xfId="1" applyFont="1" applyFill="1" applyBorder="1" applyAlignment="1">
      <alignment vertical="top" wrapText="1"/>
    </xf>
    <xf numFmtId="0" fontId="1" fillId="2" borderId="0" xfId="1" applyFont="1" applyFill="1" applyBorder="1"/>
    <xf numFmtId="0" fontId="13" fillId="2" borderId="0" xfId="1" applyFont="1" applyFill="1" applyBorder="1" applyAlignment="1">
      <alignment horizontal="left" vertical="top" wrapText="1"/>
    </xf>
    <xf numFmtId="0" fontId="1" fillId="0" borderId="0" xfId="1" applyFont="1" applyFill="1" applyBorder="1"/>
    <xf numFmtId="0" fontId="1" fillId="2" borderId="3" xfId="1" applyFont="1" applyFill="1" applyBorder="1" applyAlignment="1">
      <alignment vertical="top" wrapText="1"/>
    </xf>
    <xf numFmtId="49" fontId="6" fillId="2" borderId="4" xfId="1" applyNumberFormat="1" applyFont="1" applyFill="1" applyBorder="1" applyAlignment="1">
      <alignment horizontal="center" vertical="center"/>
    </xf>
    <xf numFmtId="0" fontId="10" fillId="2" borderId="4" xfId="1" applyFont="1" applyFill="1" applyBorder="1" applyAlignment="1">
      <alignment horizontal="center" vertical="center"/>
    </xf>
    <xf numFmtId="49" fontId="6" fillId="5" borderId="3" xfId="1" applyNumberFormat="1" applyFont="1" applyFill="1" applyBorder="1"/>
    <xf numFmtId="0" fontId="41" fillId="5" borderId="3" xfId="1" applyFont="1" applyFill="1" applyBorder="1" applyAlignment="1">
      <alignment horizontal="left" vertical="center"/>
    </xf>
    <xf numFmtId="2" fontId="2" fillId="5" borderId="3" xfId="1" applyNumberFormat="1" applyFont="1" applyFill="1" applyBorder="1" applyAlignment="1">
      <alignment horizontal="left" vertical="top" wrapText="1"/>
    </xf>
    <xf numFmtId="0" fontId="35" fillId="4" borderId="3" xfId="1" applyFont="1" applyFill="1" applyBorder="1" applyAlignment="1">
      <alignment horizontal="center" vertical="center" wrapText="1"/>
    </xf>
    <xf numFmtId="0" fontId="35" fillId="4" borderId="3" xfId="1" applyFont="1" applyFill="1" applyBorder="1" applyAlignment="1">
      <alignment vertical="center" wrapText="1"/>
    </xf>
    <xf numFmtId="164" fontId="14" fillId="4" borderId="3" xfId="1" applyNumberFormat="1" applyFont="1" applyFill="1" applyBorder="1" applyAlignment="1" applyProtection="1">
      <alignment horizontal="center" vertical="center" wrapText="1"/>
      <protection locked="0"/>
    </xf>
    <xf numFmtId="164" fontId="9" fillId="4" borderId="3" xfId="1" applyNumberFormat="1" applyFont="1" applyFill="1" applyBorder="1" applyAlignment="1">
      <alignment horizontal="center" vertical="center"/>
    </xf>
    <xf numFmtId="0" fontId="30" fillId="4" borderId="3" xfId="1" applyFont="1" applyFill="1" applyBorder="1" applyAlignment="1">
      <alignment vertical="center"/>
    </xf>
    <xf numFmtId="0" fontId="14" fillId="0" borderId="3" xfId="1" applyFont="1" applyFill="1" applyBorder="1" applyAlignment="1">
      <alignment horizontal="justify"/>
    </xf>
    <xf numFmtId="164" fontId="13" fillId="0" borderId="3" xfId="1" applyNumberFormat="1" applyFont="1" applyFill="1" applyBorder="1" applyAlignment="1">
      <alignment horizontal="center" vertical="center" wrapText="1"/>
    </xf>
    <xf numFmtId="164" fontId="6" fillId="0" borderId="3" xfId="1" applyNumberFormat="1" applyFont="1" applyFill="1" applyBorder="1" applyAlignment="1">
      <alignment vertical="center"/>
    </xf>
    <xf numFmtId="0" fontId="13" fillId="0" borderId="3" xfId="1" applyFont="1" applyFill="1" applyBorder="1" applyAlignment="1">
      <alignment vertical="top"/>
    </xf>
    <xf numFmtId="0" fontId="10" fillId="0" borderId="3" xfId="1" applyFont="1" applyFill="1" applyBorder="1"/>
    <xf numFmtId="164" fontId="6" fillId="0" borderId="3" xfId="1" applyNumberFormat="1" applyFont="1" applyFill="1" applyBorder="1" applyAlignment="1">
      <alignment horizontal="center" vertical="center"/>
    </xf>
    <xf numFmtId="0" fontId="2" fillId="0" borderId="3" xfId="1" applyFont="1" applyFill="1" applyBorder="1" applyAlignment="1">
      <alignment vertical="center"/>
    </xf>
    <xf numFmtId="0" fontId="14" fillId="4" borderId="3" xfId="1" applyFont="1" applyFill="1" applyBorder="1" applyAlignment="1">
      <alignment horizontal="center" vertical="center"/>
    </xf>
    <xf numFmtId="0" fontId="14" fillId="4" borderId="3" xfId="1" applyFont="1" applyFill="1" applyBorder="1" applyAlignment="1">
      <alignment vertical="center" wrapText="1"/>
    </xf>
    <xf numFmtId="165" fontId="14" fillId="4" borderId="3" xfId="1" applyNumberFormat="1" applyFont="1" applyFill="1" applyBorder="1" applyAlignment="1" applyProtection="1">
      <alignment horizontal="center" vertical="center" wrapText="1"/>
      <protection locked="0"/>
    </xf>
    <xf numFmtId="165" fontId="9" fillId="4" borderId="3" xfId="1" applyNumberFormat="1" applyFont="1" applyFill="1" applyBorder="1" applyAlignment="1">
      <alignment horizontal="center" vertical="center"/>
    </xf>
    <xf numFmtId="0" fontId="3" fillId="4" borderId="3" xfId="1" applyFont="1" applyFill="1" applyBorder="1"/>
    <xf numFmtId="165" fontId="6" fillId="0" borderId="3" xfId="1" applyNumberFormat="1" applyFont="1" applyFill="1" applyBorder="1" applyAlignment="1">
      <alignment vertical="center"/>
    </xf>
    <xf numFmtId="0" fontId="3" fillId="0" borderId="3" xfId="1" applyFont="1" applyFill="1" applyBorder="1" applyAlignment="1">
      <alignment vertical="top"/>
    </xf>
    <xf numFmtId="0" fontId="15" fillId="0" borderId="3" xfId="1" applyFont="1" applyFill="1" applyBorder="1"/>
    <xf numFmtId="0" fontId="3" fillId="0" borderId="3" xfId="1" applyFont="1" applyFill="1" applyBorder="1" applyAlignment="1"/>
    <xf numFmtId="165" fontId="2" fillId="0" borderId="3" xfId="1" applyNumberFormat="1" applyFont="1" applyFill="1" applyBorder="1" applyAlignment="1">
      <alignment horizontal="left" vertical="top"/>
    </xf>
    <xf numFmtId="0" fontId="35" fillId="4" borderId="3" xfId="1" applyFont="1" applyFill="1" applyBorder="1" applyAlignment="1">
      <alignment horizontal="center" vertical="center"/>
    </xf>
    <xf numFmtId="164" fontId="35" fillId="4" borderId="3" xfId="1" applyNumberFormat="1" applyFont="1" applyFill="1" applyBorder="1" applyAlignment="1" applyProtection="1">
      <alignment horizontal="right" vertical="center" wrapText="1"/>
      <protection locked="0"/>
    </xf>
    <xf numFmtId="164" fontId="35" fillId="4" borderId="3" xfId="1" applyNumberFormat="1" applyFont="1" applyFill="1" applyBorder="1" applyAlignment="1" applyProtection="1">
      <alignment horizontal="center" vertical="center" wrapText="1"/>
      <protection locked="0"/>
    </xf>
    <xf numFmtId="164" fontId="17" fillId="4" borderId="3" xfId="1" applyNumberFormat="1" applyFont="1" applyFill="1" applyBorder="1" applyAlignment="1">
      <alignment horizontal="center" vertical="center"/>
    </xf>
    <xf numFmtId="0" fontId="30" fillId="4" borderId="3" xfId="1" applyFont="1" applyFill="1" applyBorder="1" applyAlignment="1">
      <alignment vertical="top" wrapText="1"/>
    </xf>
    <xf numFmtId="164" fontId="13" fillId="0" borderId="3" xfId="1" applyNumberFormat="1" applyFont="1" applyFill="1" applyBorder="1" applyAlignment="1">
      <alignment horizontal="right" vertical="center" wrapText="1"/>
    </xf>
    <xf numFmtId="166" fontId="9" fillId="4" borderId="3" xfId="1" applyNumberFormat="1" applyFont="1" applyFill="1" applyBorder="1" applyAlignment="1">
      <alignment horizontal="center" vertical="center"/>
    </xf>
    <xf numFmtId="166" fontId="7" fillId="4" borderId="3" xfId="1" applyNumberFormat="1" applyFont="1" applyFill="1" applyBorder="1" applyAlignment="1">
      <alignment horizontal="center" vertical="center"/>
    </xf>
    <xf numFmtId="0" fontId="3" fillId="4" borderId="3" xfId="1" applyFont="1" applyFill="1" applyBorder="1" applyAlignment="1"/>
    <xf numFmtId="0" fontId="15" fillId="0" borderId="0" xfId="1" applyFont="1" applyAlignment="1">
      <alignment vertical="center" wrapText="1"/>
    </xf>
    <xf numFmtId="0" fontId="14" fillId="4" borderId="3" xfId="1" applyFont="1" applyFill="1" applyBorder="1" applyAlignment="1">
      <alignment horizontal="left" vertical="center" wrapText="1"/>
    </xf>
    <xf numFmtId="0" fontId="14" fillId="0" borderId="3" xfId="1" applyFont="1" applyFill="1" applyBorder="1"/>
    <xf numFmtId="0" fontId="15" fillId="0" borderId="0" xfId="1" applyFont="1" applyAlignment="1">
      <alignment wrapText="1"/>
    </xf>
    <xf numFmtId="0" fontId="13" fillId="0" borderId="3" xfId="1" applyFont="1" applyFill="1" applyBorder="1"/>
    <xf numFmtId="0" fontId="14" fillId="0" borderId="3" xfId="1" applyFont="1" applyFill="1" applyBorder="1" applyAlignment="1">
      <alignment horizontal="left" vertical="top" wrapText="1"/>
    </xf>
    <xf numFmtId="0" fontId="42" fillId="0" borderId="3" xfId="1" applyFont="1" applyFill="1" applyBorder="1"/>
    <xf numFmtId="49" fontId="1" fillId="0" borderId="0" xfId="1" applyNumberFormat="1" applyFont="1" applyFill="1" applyAlignment="1">
      <alignment vertical="center"/>
    </xf>
    <xf numFmtId="164" fontId="43" fillId="0" borderId="0" xfId="1" applyNumberFormat="1" applyFont="1" applyFill="1" applyBorder="1" applyAlignment="1">
      <alignment horizontal="center" vertical="center"/>
    </xf>
    <xf numFmtId="164" fontId="1" fillId="0" borderId="0" xfId="1" applyNumberFormat="1" applyFont="1" applyFill="1" applyAlignment="1">
      <alignment vertical="center"/>
    </xf>
    <xf numFmtId="0" fontId="44" fillId="0" borderId="0" xfId="1" applyFont="1" applyFill="1" applyBorder="1" applyAlignment="1"/>
    <xf numFmtId="0" fontId="1" fillId="0" borderId="0" xfId="1" applyFont="1" applyFill="1" applyAlignment="1">
      <alignment vertical="top"/>
    </xf>
    <xf numFmtId="0" fontId="43" fillId="0" borderId="0" xfId="1" applyFont="1" applyFill="1" applyBorder="1" applyAlignment="1">
      <alignment wrapText="1"/>
    </xf>
    <xf numFmtId="165" fontId="43" fillId="0" borderId="0" xfId="1" applyNumberFormat="1" applyFont="1" applyFill="1" applyBorder="1" applyAlignment="1">
      <alignment horizontal="left"/>
    </xf>
    <xf numFmtId="49" fontId="9" fillId="5" borderId="1" xfId="1" applyNumberFormat="1" applyFont="1" applyFill="1" applyBorder="1" applyAlignment="1">
      <alignment horizontal="center" vertical="center"/>
    </xf>
  </cellXfs>
  <cellStyles count="4">
    <cellStyle name="Гиперссылка" xfId="3" builtinId="8"/>
    <cellStyle name="Обычный" xfId="0" builtinId="0"/>
    <cellStyle name="Обычный 2" xfId="1"/>
    <cellStyle name="Финансовый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ynyanova/Desktop/&#1054;&#1083;&#1103;/&#1054;&#1090;&#1095;&#1077;&#1090;%20&#1086;%20&#1093;&#1086;&#1076;&#1077;%20&#1088;&#1077;&#1072;&#1083;&#1080;&#1079;&#1072;&#1094;&#1080;&#1080;%20&#1043;&#1055;/&#1054;&#1090;&#1095;&#1077;&#1090;%20&#1079;&#1072;%201%20&#1087;&#1086;&#1083;&#1091;&#1075;&#1086;&#1076;&#1080;&#1077;%202016%20&#1075;&#1086;&#1076;&#1072;/&#1054;&#1090;&#1095;&#1077;&#1090;/&#1050;&#1086;&#1087;&#1080;&#1103;%20&#1055;&#1088;&#1080;&#1083;&#1086;&#1078;&#1077;&#1085;&#1080;&#1077;_&#1089;&#1074;&#1086;&#1076;_1%20&#1087;&#1086;&#1083;&#1091;&#1075;&#1086;&#1076;%20201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полугодие 2016 без МО"/>
      <sheetName val="1 полугодие 2016 МО"/>
      <sheetName val="1 полугодие 2016 свод"/>
      <sheetName val="1 кв-л 2016 без МО  (4)"/>
      <sheetName val="1 кв-л 2016 МО   (4)"/>
      <sheetName val="1 кв-л свод 2016"/>
      <sheetName val="2015 без МО  (3)"/>
      <sheetName val="2015 МО   (3)"/>
      <sheetName val="2015 свод (3)"/>
      <sheetName val="9 мес 2015 без МО  (2)"/>
      <sheetName val="9 мес 2015 МО   (2)"/>
      <sheetName val="9 мес 2015 свод (2)"/>
      <sheetName val="1 полугод 2015 без МО "/>
      <sheetName val="1 полугод 2015 МО  "/>
      <sheetName val="1 полугод 2015 свод"/>
      <sheetName val="1 кв-л 2015 без МО "/>
      <sheetName val="1 кв-л 2015 МО "/>
      <sheetName val="1 кв-л 2015 свод "/>
      <sheetName val="год 2014 без МО    "/>
      <sheetName val="год 2014 МО "/>
      <sheetName val="год 2014 свод "/>
      <sheetName val="9 мес 2014 без МО   "/>
      <sheetName val="9 мес 2014 МО  "/>
      <sheetName val="9 мес 2014 свод "/>
      <sheetName val="1 полугод 14 без МО  "/>
      <sheetName val="1 полугод 2014 МО  "/>
      <sheetName val="1 полугод 2014 свод "/>
      <sheetName val="1 квартал 14 без МО "/>
      <sheetName val="1 кв-л 2014 МО "/>
      <sheetName val="1 кв-л 2014 свод  "/>
      <sheetName val="год. 2013"/>
      <sheetName val="9 мес 2013 "/>
      <sheetName val="1 полугод 2013 (2)"/>
      <sheetName val="1 кв-л 2013"/>
    </sheetNames>
    <sheetDataSet>
      <sheetData sheetId="0">
        <row r="9">
          <cell r="C9">
            <v>25189515.044</v>
          </cell>
          <cell r="D9">
            <v>24966838.744000003</v>
          </cell>
          <cell r="E9">
            <v>22208525.444000002</v>
          </cell>
          <cell r="F9">
            <v>4027007.3620000002</v>
          </cell>
          <cell r="G9">
            <v>19137844.017000001</v>
          </cell>
        </row>
        <row r="10">
          <cell r="C10">
            <v>0</v>
          </cell>
          <cell r="D10">
            <v>0</v>
          </cell>
          <cell r="E10">
            <v>0</v>
          </cell>
          <cell r="F10">
            <v>0</v>
          </cell>
          <cell r="G10">
            <v>0</v>
          </cell>
        </row>
        <row r="11">
          <cell r="C11">
            <v>0</v>
          </cell>
          <cell r="D11">
            <v>0</v>
          </cell>
          <cell r="E11">
            <v>0</v>
          </cell>
          <cell r="F11">
            <v>43574</v>
          </cell>
          <cell r="G11">
            <v>0</v>
          </cell>
        </row>
        <row r="12">
          <cell r="C12">
            <v>23320563.300000004</v>
          </cell>
          <cell r="D12">
            <v>23097887</v>
          </cell>
          <cell r="E12">
            <v>20339573.699999999</v>
          </cell>
          <cell r="F12">
            <v>3298382.4720000005</v>
          </cell>
          <cell r="G12">
            <v>18423359.275000002</v>
          </cell>
        </row>
        <row r="13">
          <cell r="C13">
            <v>23320563.300000004</v>
          </cell>
          <cell r="D13">
            <v>23097887</v>
          </cell>
          <cell r="E13">
            <v>20339573.699999999</v>
          </cell>
          <cell r="F13">
            <v>3254808.4720000005</v>
          </cell>
          <cell r="G13">
            <v>18423359.275000002</v>
          </cell>
        </row>
        <row r="14">
          <cell r="C14">
            <v>0</v>
          </cell>
          <cell r="D14">
            <v>0</v>
          </cell>
          <cell r="E14">
            <v>0</v>
          </cell>
          <cell r="F14">
            <v>0</v>
          </cell>
          <cell r="G14">
            <v>0</v>
          </cell>
        </row>
        <row r="15">
          <cell r="C15">
            <v>0</v>
          </cell>
          <cell r="D15">
            <v>0</v>
          </cell>
          <cell r="E15">
            <v>0</v>
          </cell>
          <cell r="F15">
            <v>43574</v>
          </cell>
          <cell r="G15">
            <v>0</v>
          </cell>
        </row>
        <row r="16">
          <cell r="C16">
            <v>1868951.7439999999</v>
          </cell>
          <cell r="D16">
            <v>1868951.7439999999</v>
          </cell>
          <cell r="E16">
            <v>1868951.7439999999</v>
          </cell>
          <cell r="F16">
            <v>772198.89</v>
          </cell>
          <cell r="G16">
            <v>714484.74199999997</v>
          </cell>
        </row>
        <row r="17">
          <cell r="C17">
            <v>1868951.7439999999</v>
          </cell>
          <cell r="D17">
            <v>1868951.7439999999</v>
          </cell>
          <cell r="E17">
            <v>1868951.7439999999</v>
          </cell>
          <cell r="F17">
            <v>772198.89</v>
          </cell>
          <cell r="G17">
            <v>714484.74199999997</v>
          </cell>
        </row>
        <row r="18">
          <cell r="C18">
            <v>0</v>
          </cell>
          <cell r="D18">
            <v>0</v>
          </cell>
          <cell r="E18">
            <v>0</v>
          </cell>
          <cell r="F18">
            <v>0</v>
          </cell>
          <cell r="G18">
            <v>0</v>
          </cell>
        </row>
        <row r="19">
          <cell r="C19">
            <v>0</v>
          </cell>
          <cell r="D19">
            <v>0</v>
          </cell>
          <cell r="E19">
            <v>0</v>
          </cell>
          <cell r="F19">
            <v>0</v>
          </cell>
          <cell r="G19">
            <v>0</v>
          </cell>
        </row>
      </sheetData>
      <sheetData sheetId="1">
        <row r="8">
          <cell r="C8">
            <v>6092098.2200000007</v>
          </cell>
          <cell r="D8">
            <v>4738093.83</v>
          </cell>
          <cell r="E8">
            <v>2753347.69</v>
          </cell>
          <cell r="F8">
            <v>2723503.7399999998</v>
          </cell>
          <cell r="G8">
            <v>2739936.59</v>
          </cell>
        </row>
        <row r="9">
          <cell r="C9">
            <v>1751063.4499999997</v>
          </cell>
          <cell r="D9">
            <v>1386590.88</v>
          </cell>
          <cell r="E9">
            <v>816975.59999999986</v>
          </cell>
          <cell r="F9">
            <v>688831.22</v>
          </cell>
          <cell r="G9">
            <v>808751.94</v>
          </cell>
        </row>
        <row r="10">
          <cell r="C10">
            <v>139348</v>
          </cell>
          <cell r="D10">
            <v>0</v>
          </cell>
          <cell r="E10">
            <v>338.5</v>
          </cell>
          <cell r="F10">
            <v>338.5</v>
          </cell>
          <cell r="G10">
            <v>338.5</v>
          </cell>
        </row>
        <row r="11">
          <cell r="C11">
            <v>191156.05</v>
          </cell>
          <cell r="D11">
            <v>97221.1</v>
          </cell>
          <cell r="E11">
            <v>37432.97</v>
          </cell>
          <cell r="F11">
            <v>36631.600000000006</v>
          </cell>
          <cell r="G11">
            <v>36253.700000000004</v>
          </cell>
        </row>
        <row r="12">
          <cell r="C12">
            <v>93804.95</v>
          </cell>
          <cell r="D12">
            <v>620</v>
          </cell>
          <cell r="E12">
            <v>477.9</v>
          </cell>
          <cell r="F12">
            <v>477.9</v>
          </cell>
          <cell r="G12">
            <v>100</v>
          </cell>
        </row>
        <row r="13">
          <cell r="C13">
            <v>97351.1</v>
          </cell>
          <cell r="D13">
            <v>96601.1</v>
          </cell>
          <cell r="E13">
            <v>36955.07</v>
          </cell>
          <cell r="F13">
            <v>36153.700000000004</v>
          </cell>
          <cell r="G13">
            <v>36153.700000000004</v>
          </cell>
        </row>
        <row r="14">
          <cell r="C14">
            <v>0</v>
          </cell>
          <cell r="D14">
            <v>0</v>
          </cell>
          <cell r="E14">
            <v>0</v>
          </cell>
          <cell r="F14">
            <v>0</v>
          </cell>
          <cell r="G14">
            <v>0</v>
          </cell>
        </row>
        <row r="15">
          <cell r="C15">
            <v>7791353.6200000001</v>
          </cell>
          <cell r="D15">
            <v>6027463.6099999994</v>
          </cell>
          <cell r="E15">
            <v>3533228.8200000003</v>
          </cell>
          <cell r="F15">
            <v>3376041.8599999994</v>
          </cell>
          <cell r="G15">
            <v>3512773.3299999996</v>
          </cell>
        </row>
        <row r="16">
          <cell r="C16">
            <v>5998293.2700000005</v>
          </cell>
          <cell r="D16">
            <v>4737473.8299999991</v>
          </cell>
          <cell r="E16">
            <v>2752869.79</v>
          </cell>
          <cell r="F16">
            <v>2723025.8399999994</v>
          </cell>
          <cell r="G16">
            <v>2739836.5899999994</v>
          </cell>
        </row>
        <row r="17">
          <cell r="C17">
            <v>1653712.3499999999</v>
          </cell>
          <cell r="D17">
            <v>1289989.7799999998</v>
          </cell>
          <cell r="E17">
            <v>780020.53000000014</v>
          </cell>
          <cell r="F17">
            <v>652677.52000000014</v>
          </cell>
          <cell r="G17">
            <v>772598.24000000011</v>
          </cell>
        </row>
        <row r="18">
          <cell r="C18">
            <v>139348</v>
          </cell>
          <cell r="D18">
            <v>0</v>
          </cell>
          <cell r="E18">
            <v>338.5</v>
          </cell>
          <cell r="F18">
            <v>338.5</v>
          </cell>
          <cell r="G18">
            <v>338.5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463">
          <cell r="C463">
            <v>0</v>
          </cell>
        </row>
      </sheetData>
      <sheetData sheetId="25">
        <row r="528">
          <cell r="C528">
            <v>0</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theme="3"/>
  </sheetPr>
  <dimension ref="A1:N1263"/>
  <sheetViews>
    <sheetView tabSelected="1" view="pageBreakPreview" zoomScale="77" zoomScaleSheetLayoutView="77" workbookViewId="0">
      <pane ySplit="5" topLeftCell="A6" activePane="bottomLeft" state="frozen"/>
      <selection pane="bottomLeft" activeCell="A1137" sqref="A1137"/>
    </sheetView>
  </sheetViews>
  <sheetFormatPr defaultRowHeight="17.25" customHeight="1"/>
  <cols>
    <col min="1" max="1" width="7.5703125" style="636" customWidth="1"/>
    <col min="2" max="2" width="53.85546875" style="640" customWidth="1"/>
    <col min="3" max="4" width="17.42578125" style="638" customWidth="1"/>
    <col min="5" max="5" width="17.5703125" style="638" customWidth="1"/>
    <col min="6" max="7" width="18.28515625" style="638" customWidth="1"/>
    <col min="8" max="8" width="12" style="638" customWidth="1"/>
    <col min="9" max="9" width="79.42578125" style="640" customWidth="1"/>
    <col min="10" max="10" width="19.85546875" style="69" customWidth="1"/>
    <col min="11" max="11" width="24.7109375" style="69" customWidth="1"/>
    <col min="12" max="12" width="21.28515625" style="69" customWidth="1"/>
    <col min="13" max="13" width="20.42578125" style="69" customWidth="1"/>
    <col min="14" max="256" width="9.140625" style="69"/>
    <col min="257" max="257" width="7.5703125" style="69" customWidth="1"/>
    <col min="258" max="258" width="53.85546875" style="69" customWidth="1"/>
    <col min="259" max="260" width="17.42578125" style="69" customWidth="1"/>
    <col min="261" max="261" width="17.5703125" style="69" customWidth="1"/>
    <col min="262" max="263" width="18.28515625" style="69" customWidth="1"/>
    <col min="264" max="264" width="12" style="69" customWidth="1"/>
    <col min="265" max="265" width="79.42578125" style="69" customWidth="1"/>
    <col min="266" max="266" width="19.85546875" style="69" customWidth="1"/>
    <col min="267" max="267" width="24.7109375" style="69" customWidth="1"/>
    <col min="268" max="268" width="21.28515625" style="69" customWidth="1"/>
    <col min="269" max="269" width="20.42578125" style="69" customWidth="1"/>
    <col min="270" max="512" width="9.140625" style="69"/>
    <col min="513" max="513" width="7.5703125" style="69" customWidth="1"/>
    <col min="514" max="514" width="53.85546875" style="69" customWidth="1"/>
    <col min="515" max="516" width="17.42578125" style="69" customWidth="1"/>
    <col min="517" max="517" width="17.5703125" style="69" customWidth="1"/>
    <col min="518" max="519" width="18.28515625" style="69" customWidth="1"/>
    <col min="520" max="520" width="12" style="69" customWidth="1"/>
    <col min="521" max="521" width="79.42578125" style="69" customWidth="1"/>
    <col min="522" max="522" width="19.85546875" style="69" customWidth="1"/>
    <col min="523" max="523" width="24.7109375" style="69" customWidth="1"/>
    <col min="524" max="524" width="21.28515625" style="69" customWidth="1"/>
    <col min="525" max="525" width="20.42578125" style="69" customWidth="1"/>
    <col min="526" max="768" width="9.140625" style="69"/>
    <col min="769" max="769" width="7.5703125" style="69" customWidth="1"/>
    <col min="770" max="770" width="53.85546875" style="69" customWidth="1"/>
    <col min="771" max="772" width="17.42578125" style="69" customWidth="1"/>
    <col min="773" max="773" width="17.5703125" style="69" customWidth="1"/>
    <col min="774" max="775" width="18.28515625" style="69" customWidth="1"/>
    <col min="776" max="776" width="12" style="69" customWidth="1"/>
    <col min="777" max="777" width="79.42578125" style="69" customWidth="1"/>
    <col min="778" max="778" width="19.85546875" style="69" customWidth="1"/>
    <col min="779" max="779" width="24.7109375" style="69" customWidth="1"/>
    <col min="780" max="780" width="21.28515625" style="69" customWidth="1"/>
    <col min="781" max="781" width="20.42578125" style="69" customWidth="1"/>
    <col min="782" max="1024" width="9.140625" style="69"/>
    <col min="1025" max="1025" width="7.5703125" style="69" customWidth="1"/>
    <col min="1026" max="1026" width="53.85546875" style="69" customWidth="1"/>
    <col min="1027" max="1028" width="17.42578125" style="69" customWidth="1"/>
    <col min="1029" max="1029" width="17.5703125" style="69" customWidth="1"/>
    <col min="1030" max="1031" width="18.28515625" style="69" customWidth="1"/>
    <col min="1032" max="1032" width="12" style="69" customWidth="1"/>
    <col min="1033" max="1033" width="79.42578125" style="69" customWidth="1"/>
    <col min="1034" max="1034" width="19.85546875" style="69" customWidth="1"/>
    <col min="1035" max="1035" width="24.7109375" style="69" customWidth="1"/>
    <col min="1036" max="1036" width="21.28515625" style="69" customWidth="1"/>
    <col min="1037" max="1037" width="20.42578125" style="69" customWidth="1"/>
    <col min="1038" max="1280" width="9.140625" style="69"/>
    <col min="1281" max="1281" width="7.5703125" style="69" customWidth="1"/>
    <col min="1282" max="1282" width="53.85546875" style="69" customWidth="1"/>
    <col min="1283" max="1284" width="17.42578125" style="69" customWidth="1"/>
    <col min="1285" max="1285" width="17.5703125" style="69" customWidth="1"/>
    <col min="1286" max="1287" width="18.28515625" style="69" customWidth="1"/>
    <col min="1288" max="1288" width="12" style="69" customWidth="1"/>
    <col min="1289" max="1289" width="79.42578125" style="69" customWidth="1"/>
    <col min="1290" max="1290" width="19.85546875" style="69" customWidth="1"/>
    <col min="1291" max="1291" width="24.7109375" style="69" customWidth="1"/>
    <col min="1292" max="1292" width="21.28515625" style="69" customWidth="1"/>
    <col min="1293" max="1293" width="20.42578125" style="69" customWidth="1"/>
    <col min="1294" max="1536" width="9.140625" style="69"/>
    <col min="1537" max="1537" width="7.5703125" style="69" customWidth="1"/>
    <col min="1538" max="1538" width="53.85546875" style="69" customWidth="1"/>
    <col min="1539" max="1540" width="17.42578125" style="69" customWidth="1"/>
    <col min="1541" max="1541" width="17.5703125" style="69" customWidth="1"/>
    <col min="1542" max="1543" width="18.28515625" style="69" customWidth="1"/>
    <col min="1544" max="1544" width="12" style="69" customWidth="1"/>
    <col min="1545" max="1545" width="79.42578125" style="69" customWidth="1"/>
    <col min="1546" max="1546" width="19.85546875" style="69" customWidth="1"/>
    <col min="1547" max="1547" width="24.7109375" style="69" customWidth="1"/>
    <col min="1548" max="1548" width="21.28515625" style="69" customWidth="1"/>
    <col min="1549" max="1549" width="20.42578125" style="69" customWidth="1"/>
    <col min="1550" max="1792" width="9.140625" style="69"/>
    <col min="1793" max="1793" width="7.5703125" style="69" customWidth="1"/>
    <col min="1794" max="1794" width="53.85546875" style="69" customWidth="1"/>
    <col min="1795" max="1796" width="17.42578125" style="69" customWidth="1"/>
    <col min="1797" max="1797" width="17.5703125" style="69" customWidth="1"/>
    <col min="1798" max="1799" width="18.28515625" style="69" customWidth="1"/>
    <col min="1800" max="1800" width="12" style="69" customWidth="1"/>
    <col min="1801" max="1801" width="79.42578125" style="69" customWidth="1"/>
    <col min="1802" max="1802" width="19.85546875" style="69" customWidth="1"/>
    <col min="1803" max="1803" width="24.7109375" style="69" customWidth="1"/>
    <col min="1804" max="1804" width="21.28515625" style="69" customWidth="1"/>
    <col min="1805" max="1805" width="20.42578125" style="69" customWidth="1"/>
    <col min="1806" max="2048" width="9.140625" style="69"/>
    <col min="2049" max="2049" width="7.5703125" style="69" customWidth="1"/>
    <col min="2050" max="2050" width="53.85546875" style="69" customWidth="1"/>
    <col min="2051" max="2052" width="17.42578125" style="69" customWidth="1"/>
    <col min="2053" max="2053" width="17.5703125" style="69" customWidth="1"/>
    <col min="2054" max="2055" width="18.28515625" style="69" customWidth="1"/>
    <col min="2056" max="2056" width="12" style="69" customWidth="1"/>
    <col min="2057" max="2057" width="79.42578125" style="69" customWidth="1"/>
    <col min="2058" max="2058" width="19.85546875" style="69" customWidth="1"/>
    <col min="2059" max="2059" width="24.7109375" style="69" customWidth="1"/>
    <col min="2060" max="2060" width="21.28515625" style="69" customWidth="1"/>
    <col min="2061" max="2061" width="20.42578125" style="69" customWidth="1"/>
    <col min="2062" max="2304" width="9.140625" style="69"/>
    <col min="2305" max="2305" width="7.5703125" style="69" customWidth="1"/>
    <col min="2306" max="2306" width="53.85546875" style="69" customWidth="1"/>
    <col min="2307" max="2308" width="17.42578125" style="69" customWidth="1"/>
    <col min="2309" max="2309" width="17.5703125" style="69" customWidth="1"/>
    <col min="2310" max="2311" width="18.28515625" style="69" customWidth="1"/>
    <col min="2312" max="2312" width="12" style="69" customWidth="1"/>
    <col min="2313" max="2313" width="79.42578125" style="69" customWidth="1"/>
    <col min="2314" max="2314" width="19.85546875" style="69" customWidth="1"/>
    <col min="2315" max="2315" width="24.7109375" style="69" customWidth="1"/>
    <col min="2316" max="2316" width="21.28515625" style="69" customWidth="1"/>
    <col min="2317" max="2317" width="20.42578125" style="69" customWidth="1"/>
    <col min="2318" max="2560" width="9.140625" style="69"/>
    <col min="2561" max="2561" width="7.5703125" style="69" customWidth="1"/>
    <col min="2562" max="2562" width="53.85546875" style="69" customWidth="1"/>
    <col min="2563" max="2564" width="17.42578125" style="69" customWidth="1"/>
    <col min="2565" max="2565" width="17.5703125" style="69" customWidth="1"/>
    <col min="2566" max="2567" width="18.28515625" style="69" customWidth="1"/>
    <col min="2568" max="2568" width="12" style="69" customWidth="1"/>
    <col min="2569" max="2569" width="79.42578125" style="69" customWidth="1"/>
    <col min="2570" max="2570" width="19.85546875" style="69" customWidth="1"/>
    <col min="2571" max="2571" width="24.7109375" style="69" customWidth="1"/>
    <col min="2572" max="2572" width="21.28515625" style="69" customWidth="1"/>
    <col min="2573" max="2573" width="20.42578125" style="69" customWidth="1"/>
    <col min="2574" max="2816" width="9.140625" style="69"/>
    <col min="2817" max="2817" width="7.5703125" style="69" customWidth="1"/>
    <col min="2818" max="2818" width="53.85546875" style="69" customWidth="1"/>
    <col min="2819" max="2820" width="17.42578125" style="69" customWidth="1"/>
    <col min="2821" max="2821" width="17.5703125" style="69" customWidth="1"/>
    <col min="2822" max="2823" width="18.28515625" style="69" customWidth="1"/>
    <col min="2824" max="2824" width="12" style="69" customWidth="1"/>
    <col min="2825" max="2825" width="79.42578125" style="69" customWidth="1"/>
    <col min="2826" max="2826" width="19.85546875" style="69" customWidth="1"/>
    <col min="2827" max="2827" width="24.7109375" style="69" customWidth="1"/>
    <col min="2828" max="2828" width="21.28515625" style="69" customWidth="1"/>
    <col min="2829" max="2829" width="20.42578125" style="69" customWidth="1"/>
    <col min="2830" max="3072" width="9.140625" style="69"/>
    <col min="3073" max="3073" width="7.5703125" style="69" customWidth="1"/>
    <col min="3074" max="3074" width="53.85546875" style="69" customWidth="1"/>
    <col min="3075" max="3076" width="17.42578125" style="69" customWidth="1"/>
    <col min="3077" max="3077" width="17.5703125" style="69" customWidth="1"/>
    <col min="3078" max="3079" width="18.28515625" style="69" customWidth="1"/>
    <col min="3080" max="3080" width="12" style="69" customWidth="1"/>
    <col min="3081" max="3081" width="79.42578125" style="69" customWidth="1"/>
    <col min="3082" max="3082" width="19.85546875" style="69" customWidth="1"/>
    <col min="3083" max="3083" width="24.7109375" style="69" customWidth="1"/>
    <col min="3084" max="3084" width="21.28515625" style="69" customWidth="1"/>
    <col min="3085" max="3085" width="20.42578125" style="69" customWidth="1"/>
    <col min="3086" max="3328" width="9.140625" style="69"/>
    <col min="3329" max="3329" width="7.5703125" style="69" customWidth="1"/>
    <col min="3330" max="3330" width="53.85546875" style="69" customWidth="1"/>
    <col min="3331" max="3332" width="17.42578125" style="69" customWidth="1"/>
    <col min="3333" max="3333" width="17.5703125" style="69" customWidth="1"/>
    <col min="3334" max="3335" width="18.28515625" style="69" customWidth="1"/>
    <col min="3336" max="3336" width="12" style="69" customWidth="1"/>
    <col min="3337" max="3337" width="79.42578125" style="69" customWidth="1"/>
    <col min="3338" max="3338" width="19.85546875" style="69" customWidth="1"/>
    <col min="3339" max="3339" width="24.7109375" style="69" customWidth="1"/>
    <col min="3340" max="3340" width="21.28515625" style="69" customWidth="1"/>
    <col min="3341" max="3341" width="20.42578125" style="69" customWidth="1"/>
    <col min="3342" max="3584" width="9.140625" style="69"/>
    <col min="3585" max="3585" width="7.5703125" style="69" customWidth="1"/>
    <col min="3586" max="3586" width="53.85546875" style="69" customWidth="1"/>
    <col min="3587" max="3588" width="17.42578125" style="69" customWidth="1"/>
    <col min="3589" max="3589" width="17.5703125" style="69" customWidth="1"/>
    <col min="3590" max="3591" width="18.28515625" style="69" customWidth="1"/>
    <col min="3592" max="3592" width="12" style="69" customWidth="1"/>
    <col min="3593" max="3593" width="79.42578125" style="69" customWidth="1"/>
    <col min="3594" max="3594" width="19.85546875" style="69" customWidth="1"/>
    <col min="3595" max="3595" width="24.7109375" style="69" customWidth="1"/>
    <col min="3596" max="3596" width="21.28515625" style="69" customWidth="1"/>
    <col min="3597" max="3597" width="20.42578125" style="69" customWidth="1"/>
    <col min="3598" max="3840" width="9.140625" style="69"/>
    <col min="3841" max="3841" width="7.5703125" style="69" customWidth="1"/>
    <col min="3842" max="3842" width="53.85546875" style="69" customWidth="1"/>
    <col min="3843" max="3844" width="17.42578125" style="69" customWidth="1"/>
    <col min="3845" max="3845" width="17.5703125" style="69" customWidth="1"/>
    <col min="3846" max="3847" width="18.28515625" style="69" customWidth="1"/>
    <col min="3848" max="3848" width="12" style="69" customWidth="1"/>
    <col min="3849" max="3849" width="79.42578125" style="69" customWidth="1"/>
    <col min="3850" max="3850" width="19.85546875" style="69" customWidth="1"/>
    <col min="3851" max="3851" width="24.7109375" style="69" customWidth="1"/>
    <col min="3852" max="3852" width="21.28515625" style="69" customWidth="1"/>
    <col min="3853" max="3853" width="20.42578125" style="69" customWidth="1"/>
    <col min="3854" max="4096" width="9.140625" style="69"/>
    <col min="4097" max="4097" width="7.5703125" style="69" customWidth="1"/>
    <col min="4098" max="4098" width="53.85546875" style="69" customWidth="1"/>
    <col min="4099" max="4100" width="17.42578125" style="69" customWidth="1"/>
    <col min="4101" max="4101" width="17.5703125" style="69" customWidth="1"/>
    <col min="4102" max="4103" width="18.28515625" style="69" customWidth="1"/>
    <col min="4104" max="4104" width="12" style="69" customWidth="1"/>
    <col min="4105" max="4105" width="79.42578125" style="69" customWidth="1"/>
    <col min="4106" max="4106" width="19.85546875" style="69" customWidth="1"/>
    <col min="4107" max="4107" width="24.7109375" style="69" customWidth="1"/>
    <col min="4108" max="4108" width="21.28515625" style="69" customWidth="1"/>
    <col min="4109" max="4109" width="20.42578125" style="69" customWidth="1"/>
    <col min="4110" max="4352" width="9.140625" style="69"/>
    <col min="4353" max="4353" width="7.5703125" style="69" customWidth="1"/>
    <col min="4354" max="4354" width="53.85546875" style="69" customWidth="1"/>
    <col min="4355" max="4356" width="17.42578125" style="69" customWidth="1"/>
    <col min="4357" max="4357" width="17.5703125" style="69" customWidth="1"/>
    <col min="4358" max="4359" width="18.28515625" style="69" customWidth="1"/>
    <col min="4360" max="4360" width="12" style="69" customWidth="1"/>
    <col min="4361" max="4361" width="79.42578125" style="69" customWidth="1"/>
    <col min="4362" max="4362" width="19.85546875" style="69" customWidth="1"/>
    <col min="4363" max="4363" width="24.7109375" style="69" customWidth="1"/>
    <col min="4364" max="4364" width="21.28515625" style="69" customWidth="1"/>
    <col min="4365" max="4365" width="20.42578125" style="69" customWidth="1"/>
    <col min="4366" max="4608" width="9.140625" style="69"/>
    <col min="4609" max="4609" width="7.5703125" style="69" customWidth="1"/>
    <col min="4610" max="4610" width="53.85546875" style="69" customWidth="1"/>
    <col min="4611" max="4612" width="17.42578125" style="69" customWidth="1"/>
    <col min="4613" max="4613" width="17.5703125" style="69" customWidth="1"/>
    <col min="4614" max="4615" width="18.28515625" style="69" customWidth="1"/>
    <col min="4616" max="4616" width="12" style="69" customWidth="1"/>
    <col min="4617" max="4617" width="79.42578125" style="69" customWidth="1"/>
    <col min="4618" max="4618" width="19.85546875" style="69" customWidth="1"/>
    <col min="4619" max="4619" width="24.7109375" style="69" customWidth="1"/>
    <col min="4620" max="4620" width="21.28515625" style="69" customWidth="1"/>
    <col min="4621" max="4621" width="20.42578125" style="69" customWidth="1"/>
    <col min="4622" max="4864" width="9.140625" style="69"/>
    <col min="4865" max="4865" width="7.5703125" style="69" customWidth="1"/>
    <col min="4866" max="4866" width="53.85546875" style="69" customWidth="1"/>
    <col min="4867" max="4868" width="17.42578125" style="69" customWidth="1"/>
    <col min="4869" max="4869" width="17.5703125" style="69" customWidth="1"/>
    <col min="4870" max="4871" width="18.28515625" style="69" customWidth="1"/>
    <col min="4872" max="4872" width="12" style="69" customWidth="1"/>
    <col min="4873" max="4873" width="79.42578125" style="69" customWidth="1"/>
    <col min="4874" max="4874" width="19.85546875" style="69" customWidth="1"/>
    <col min="4875" max="4875" width="24.7109375" style="69" customWidth="1"/>
    <col min="4876" max="4876" width="21.28515625" style="69" customWidth="1"/>
    <col min="4877" max="4877" width="20.42578125" style="69" customWidth="1"/>
    <col min="4878" max="5120" width="9.140625" style="69"/>
    <col min="5121" max="5121" width="7.5703125" style="69" customWidth="1"/>
    <col min="5122" max="5122" width="53.85546875" style="69" customWidth="1"/>
    <col min="5123" max="5124" width="17.42578125" style="69" customWidth="1"/>
    <col min="5125" max="5125" width="17.5703125" style="69" customWidth="1"/>
    <col min="5126" max="5127" width="18.28515625" style="69" customWidth="1"/>
    <col min="5128" max="5128" width="12" style="69" customWidth="1"/>
    <col min="5129" max="5129" width="79.42578125" style="69" customWidth="1"/>
    <col min="5130" max="5130" width="19.85546875" style="69" customWidth="1"/>
    <col min="5131" max="5131" width="24.7109375" style="69" customWidth="1"/>
    <col min="5132" max="5132" width="21.28515625" style="69" customWidth="1"/>
    <col min="5133" max="5133" width="20.42578125" style="69" customWidth="1"/>
    <col min="5134" max="5376" width="9.140625" style="69"/>
    <col min="5377" max="5377" width="7.5703125" style="69" customWidth="1"/>
    <col min="5378" max="5378" width="53.85546875" style="69" customWidth="1"/>
    <col min="5379" max="5380" width="17.42578125" style="69" customWidth="1"/>
    <col min="5381" max="5381" width="17.5703125" style="69" customWidth="1"/>
    <col min="5382" max="5383" width="18.28515625" style="69" customWidth="1"/>
    <col min="5384" max="5384" width="12" style="69" customWidth="1"/>
    <col min="5385" max="5385" width="79.42578125" style="69" customWidth="1"/>
    <col min="5386" max="5386" width="19.85546875" style="69" customWidth="1"/>
    <col min="5387" max="5387" width="24.7109375" style="69" customWidth="1"/>
    <col min="5388" max="5388" width="21.28515625" style="69" customWidth="1"/>
    <col min="5389" max="5389" width="20.42578125" style="69" customWidth="1"/>
    <col min="5390" max="5632" width="9.140625" style="69"/>
    <col min="5633" max="5633" width="7.5703125" style="69" customWidth="1"/>
    <col min="5634" max="5634" width="53.85546875" style="69" customWidth="1"/>
    <col min="5635" max="5636" width="17.42578125" style="69" customWidth="1"/>
    <col min="5637" max="5637" width="17.5703125" style="69" customWidth="1"/>
    <col min="5638" max="5639" width="18.28515625" style="69" customWidth="1"/>
    <col min="5640" max="5640" width="12" style="69" customWidth="1"/>
    <col min="5641" max="5641" width="79.42578125" style="69" customWidth="1"/>
    <col min="5642" max="5642" width="19.85546875" style="69" customWidth="1"/>
    <col min="5643" max="5643" width="24.7109375" style="69" customWidth="1"/>
    <col min="5644" max="5644" width="21.28515625" style="69" customWidth="1"/>
    <col min="5645" max="5645" width="20.42578125" style="69" customWidth="1"/>
    <col min="5646" max="5888" width="9.140625" style="69"/>
    <col min="5889" max="5889" width="7.5703125" style="69" customWidth="1"/>
    <col min="5890" max="5890" width="53.85546875" style="69" customWidth="1"/>
    <col min="5891" max="5892" width="17.42578125" style="69" customWidth="1"/>
    <col min="5893" max="5893" width="17.5703125" style="69" customWidth="1"/>
    <col min="5894" max="5895" width="18.28515625" style="69" customWidth="1"/>
    <col min="5896" max="5896" width="12" style="69" customWidth="1"/>
    <col min="5897" max="5897" width="79.42578125" style="69" customWidth="1"/>
    <col min="5898" max="5898" width="19.85546875" style="69" customWidth="1"/>
    <col min="5899" max="5899" width="24.7109375" style="69" customWidth="1"/>
    <col min="5900" max="5900" width="21.28515625" style="69" customWidth="1"/>
    <col min="5901" max="5901" width="20.42578125" style="69" customWidth="1"/>
    <col min="5902" max="6144" width="9.140625" style="69"/>
    <col min="6145" max="6145" width="7.5703125" style="69" customWidth="1"/>
    <col min="6146" max="6146" width="53.85546875" style="69" customWidth="1"/>
    <col min="6147" max="6148" width="17.42578125" style="69" customWidth="1"/>
    <col min="6149" max="6149" width="17.5703125" style="69" customWidth="1"/>
    <col min="6150" max="6151" width="18.28515625" style="69" customWidth="1"/>
    <col min="6152" max="6152" width="12" style="69" customWidth="1"/>
    <col min="6153" max="6153" width="79.42578125" style="69" customWidth="1"/>
    <col min="6154" max="6154" width="19.85546875" style="69" customWidth="1"/>
    <col min="6155" max="6155" width="24.7109375" style="69" customWidth="1"/>
    <col min="6156" max="6156" width="21.28515625" style="69" customWidth="1"/>
    <col min="6157" max="6157" width="20.42578125" style="69" customWidth="1"/>
    <col min="6158" max="6400" width="9.140625" style="69"/>
    <col min="6401" max="6401" width="7.5703125" style="69" customWidth="1"/>
    <col min="6402" max="6402" width="53.85546875" style="69" customWidth="1"/>
    <col min="6403" max="6404" width="17.42578125" style="69" customWidth="1"/>
    <col min="6405" max="6405" width="17.5703125" style="69" customWidth="1"/>
    <col min="6406" max="6407" width="18.28515625" style="69" customWidth="1"/>
    <col min="6408" max="6408" width="12" style="69" customWidth="1"/>
    <col min="6409" max="6409" width="79.42578125" style="69" customWidth="1"/>
    <col min="6410" max="6410" width="19.85546875" style="69" customWidth="1"/>
    <col min="6411" max="6411" width="24.7109375" style="69" customWidth="1"/>
    <col min="6412" max="6412" width="21.28515625" style="69" customWidth="1"/>
    <col min="6413" max="6413" width="20.42578125" style="69" customWidth="1"/>
    <col min="6414" max="6656" width="9.140625" style="69"/>
    <col min="6657" max="6657" width="7.5703125" style="69" customWidth="1"/>
    <col min="6658" max="6658" width="53.85546875" style="69" customWidth="1"/>
    <col min="6659" max="6660" width="17.42578125" style="69" customWidth="1"/>
    <col min="6661" max="6661" width="17.5703125" style="69" customWidth="1"/>
    <col min="6662" max="6663" width="18.28515625" style="69" customWidth="1"/>
    <col min="6664" max="6664" width="12" style="69" customWidth="1"/>
    <col min="6665" max="6665" width="79.42578125" style="69" customWidth="1"/>
    <col min="6666" max="6666" width="19.85546875" style="69" customWidth="1"/>
    <col min="6667" max="6667" width="24.7109375" style="69" customWidth="1"/>
    <col min="6668" max="6668" width="21.28515625" style="69" customWidth="1"/>
    <col min="6669" max="6669" width="20.42578125" style="69" customWidth="1"/>
    <col min="6670" max="6912" width="9.140625" style="69"/>
    <col min="6913" max="6913" width="7.5703125" style="69" customWidth="1"/>
    <col min="6914" max="6914" width="53.85546875" style="69" customWidth="1"/>
    <col min="6915" max="6916" width="17.42578125" style="69" customWidth="1"/>
    <col min="6917" max="6917" width="17.5703125" style="69" customWidth="1"/>
    <col min="6918" max="6919" width="18.28515625" style="69" customWidth="1"/>
    <col min="6920" max="6920" width="12" style="69" customWidth="1"/>
    <col min="6921" max="6921" width="79.42578125" style="69" customWidth="1"/>
    <col min="6922" max="6922" width="19.85546875" style="69" customWidth="1"/>
    <col min="6923" max="6923" width="24.7109375" style="69" customWidth="1"/>
    <col min="6924" max="6924" width="21.28515625" style="69" customWidth="1"/>
    <col min="6925" max="6925" width="20.42578125" style="69" customWidth="1"/>
    <col min="6926" max="7168" width="9.140625" style="69"/>
    <col min="7169" max="7169" width="7.5703125" style="69" customWidth="1"/>
    <col min="7170" max="7170" width="53.85546875" style="69" customWidth="1"/>
    <col min="7171" max="7172" width="17.42578125" style="69" customWidth="1"/>
    <col min="7173" max="7173" width="17.5703125" style="69" customWidth="1"/>
    <col min="7174" max="7175" width="18.28515625" style="69" customWidth="1"/>
    <col min="7176" max="7176" width="12" style="69" customWidth="1"/>
    <col min="7177" max="7177" width="79.42578125" style="69" customWidth="1"/>
    <col min="7178" max="7178" width="19.85546875" style="69" customWidth="1"/>
    <col min="7179" max="7179" width="24.7109375" style="69" customWidth="1"/>
    <col min="7180" max="7180" width="21.28515625" style="69" customWidth="1"/>
    <col min="7181" max="7181" width="20.42578125" style="69" customWidth="1"/>
    <col min="7182" max="7424" width="9.140625" style="69"/>
    <col min="7425" max="7425" width="7.5703125" style="69" customWidth="1"/>
    <col min="7426" max="7426" width="53.85546875" style="69" customWidth="1"/>
    <col min="7427" max="7428" width="17.42578125" style="69" customWidth="1"/>
    <col min="7429" max="7429" width="17.5703125" style="69" customWidth="1"/>
    <col min="7430" max="7431" width="18.28515625" style="69" customWidth="1"/>
    <col min="7432" max="7432" width="12" style="69" customWidth="1"/>
    <col min="7433" max="7433" width="79.42578125" style="69" customWidth="1"/>
    <col min="7434" max="7434" width="19.85546875" style="69" customWidth="1"/>
    <col min="7435" max="7435" width="24.7109375" style="69" customWidth="1"/>
    <col min="7436" max="7436" width="21.28515625" style="69" customWidth="1"/>
    <col min="7437" max="7437" width="20.42578125" style="69" customWidth="1"/>
    <col min="7438" max="7680" width="9.140625" style="69"/>
    <col min="7681" max="7681" width="7.5703125" style="69" customWidth="1"/>
    <col min="7682" max="7682" width="53.85546875" style="69" customWidth="1"/>
    <col min="7683" max="7684" width="17.42578125" style="69" customWidth="1"/>
    <col min="7685" max="7685" width="17.5703125" style="69" customWidth="1"/>
    <col min="7686" max="7687" width="18.28515625" style="69" customWidth="1"/>
    <col min="7688" max="7688" width="12" style="69" customWidth="1"/>
    <col min="7689" max="7689" width="79.42578125" style="69" customWidth="1"/>
    <col min="7690" max="7690" width="19.85546875" style="69" customWidth="1"/>
    <col min="7691" max="7691" width="24.7109375" style="69" customWidth="1"/>
    <col min="7692" max="7692" width="21.28515625" style="69" customWidth="1"/>
    <col min="7693" max="7693" width="20.42578125" style="69" customWidth="1"/>
    <col min="7694" max="7936" width="9.140625" style="69"/>
    <col min="7937" max="7937" width="7.5703125" style="69" customWidth="1"/>
    <col min="7938" max="7938" width="53.85546875" style="69" customWidth="1"/>
    <col min="7939" max="7940" width="17.42578125" style="69" customWidth="1"/>
    <col min="7941" max="7941" width="17.5703125" style="69" customWidth="1"/>
    <col min="7942" max="7943" width="18.28515625" style="69" customWidth="1"/>
    <col min="7944" max="7944" width="12" style="69" customWidth="1"/>
    <col min="7945" max="7945" width="79.42578125" style="69" customWidth="1"/>
    <col min="7946" max="7946" width="19.85546875" style="69" customWidth="1"/>
    <col min="7947" max="7947" width="24.7109375" style="69" customWidth="1"/>
    <col min="7948" max="7948" width="21.28515625" style="69" customWidth="1"/>
    <col min="7949" max="7949" width="20.42578125" style="69" customWidth="1"/>
    <col min="7950" max="8192" width="9.140625" style="69"/>
    <col min="8193" max="8193" width="7.5703125" style="69" customWidth="1"/>
    <col min="8194" max="8194" width="53.85546875" style="69" customWidth="1"/>
    <col min="8195" max="8196" width="17.42578125" style="69" customWidth="1"/>
    <col min="8197" max="8197" width="17.5703125" style="69" customWidth="1"/>
    <col min="8198" max="8199" width="18.28515625" style="69" customWidth="1"/>
    <col min="8200" max="8200" width="12" style="69" customWidth="1"/>
    <col min="8201" max="8201" width="79.42578125" style="69" customWidth="1"/>
    <col min="8202" max="8202" width="19.85546875" style="69" customWidth="1"/>
    <col min="8203" max="8203" width="24.7109375" style="69" customWidth="1"/>
    <col min="8204" max="8204" width="21.28515625" style="69" customWidth="1"/>
    <col min="8205" max="8205" width="20.42578125" style="69" customWidth="1"/>
    <col min="8206" max="8448" width="9.140625" style="69"/>
    <col min="8449" max="8449" width="7.5703125" style="69" customWidth="1"/>
    <col min="8450" max="8450" width="53.85546875" style="69" customWidth="1"/>
    <col min="8451" max="8452" width="17.42578125" style="69" customWidth="1"/>
    <col min="8453" max="8453" width="17.5703125" style="69" customWidth="1"/>
    <col min="8454" max="8455" width="18.28515625" style="69" customWidth="1"/>
    <col min="8456" max="8456" width="12" style="69" customWidth="1"/>
    <col min="8457" max="8457" width="79.42578125" style="69" customWidth="1"/>
    <col min="8458" max="8458" width="19.85546875" style="69" customWidth="1"/>
    <col min="8459" max="8459" width="24.7109375" style="69" customWidth="1"/>
    <col min="8460" max="8460" width="21.28515625" style="69" customWidth="1"/>
    <col min="8461" max="8461" width="20.42578125" style="69" customWidth="1"/>
    <col min="8462" max="8704" width="9.140625" style="69"/>
    <col min="8705" max="8705" width="7.5703125" style="69" customWidth="1"/>
    <col min="8706" max="8706" width="53.85546875" style="69" customWidth="1"/>
    <col min="8707" max="8708" width="17.42578125" style="69" customWidth="1"/>
    <col min="8709" max="8709" width="17.5703125" style="69" customWidth="1"/>
    <col min="8710" max="8711" width="18.28515625" style="69" customWidth="1"/>
    <col min="8712" max="8712" width="12" style="69" customWidth="1"/>
    <col min="8713" max="8713" width="79.42578125" style="69" customWidth="1"/>
    <col min="8714" max="8714" width="19.85546875" style="69" customWidth="1"/>
    <col min="8715" max="8715" width="24.7109375" style="69" customWidth="1"/>
    <col min="8716" max="8716" width="21.28515625" style="69" customWidth="1"/>
    <col min="8717" max="8717" width="20.42578125" style="69" customWidth="1"/>
    <col min="8718" max="8960" width="9.140625" style="69"/>
    <col min="8961" max="8961" width="7.5703125" style="69" customWidth="1"/>
    <col min="8962" max="8962" width="53.85546875" style="69" customWidth="1"/>
    <col min="8963" max="8964" width="17.42578125" style="69" customWidth="1"/>
    <col min="8965" max="8965" width="17.5703125" style="69" customWidth="1"/>
    <col min="8966" max="8967" width="18.28515625" style="69" customWidth="1"/>
    <col min="8968" max="8968" width="12" style="69" customWidth="1"/>
    <col min="8969" max="8969" width="79.42578125" style="69" customWidth="1"/>
    <col min="8970" max="8970" width="19.85546875" style="69" customWidth="1"/>
    <col min="8971" max="8971" width="24.7109375" style="69" customWidth="1"/>
    <col min="8972" max="8972" width="21.28515625" style="69" customWidth="1"/>
    <col min="8973" max="8973" width="20.42578125" style="69" customWidth="1"/>
    <col min="8974" max="9216" width="9.140625" style="69"/>
    <col min="9217" max="9217" width="7.5703125" style="69" customWidth="1"/>
    <col min="9218" max="9218" width="53.85546875" style="69" customWidth="1"/>
    <col min="9219" max="9220" width="17.42578125" style="69" customWidth="1"/>
    <col min="9221" max="9221" width="17.5703125" style="69" customWidth="1"/>
    <col min="9222" max="9223" width="18.28515625" style="69" customWidth="1"/>
    <col min="9224" max="9224" width="12" style="69" customWidth="1"/>
    <col min="9225" max="9225" width="79.42578125" style="69" customWidth="1"/>
    <col min="9226" max="9226" width="19.85546875" style="69" customWidth="1"/>
    <col min="9227" max="9227" width="24.7109375" style="69" customWidth="1"/>
    <col min="9228" max="9228" width="21.28515625" style="69" customWidth="1"/>
    <col min="9229" max="9229" width="20.42578125" style="69" customWidth="1"/>
    <col min="9230" max="9472" width="9.140625" style="69"/>
    <col min="9473" max="9473" width="7.5703125" style="69" customWidth="1"/>
    <col min="9474" max="9474" width="53.85546875" style="69" customWidth="1"/>
    <col min="9475" max="9476" width="17.42578125" style="69" customWidth="1"/>
    <col min="9477" max="9477" width="17.5703125" style="69" customWidth="1"/>
    <col min="9478" max="9479" width="18.28515625" style="69" customWidth="1"/>
    <col min="9480" max="9480" width="12" style="69" customWidth="1"/>
    <col min="9481" max="9481" width="79.42578125" style="69" customWidth="1"/>
    <col min="9482" max="9482" width="19.85546875" style="69" customWidth="1"/>
    <col min="9483" max="9483" width="24.7109375" style="69" customWidth="1"/>
    <col min="9484" max="9484" width="21.28515625" style="69" customWidth="1"/>
    <col min="9485" max="9485" width="20.42578125" style="69" customWidth="1"/>
    <col min="9486" max="9728" width="9.140625" style="69"/>
    <col min="9729" max="9729" width="7.5703125" style="69" customWidth="1"/>
    <col min="9730" max="9730" width="53.85546875" style="69" customWidth="1"/>
    <col min="9731" max="9732" width="17.42578125" style="69" customWidth="1"/>
    <col min="9733" max="9733" width="17.5703125" style="69" customWidth="1"/>
    <col min="9734" max="9735" width="18.28515625" style="69" customWidth="1"/>
    <col min="9736" max="9736" width="12" style="69" customWidth="1"/>
    <col min="9737" max="9737" width="79.42578125" style="69" customWidth="1"/>
    <col min="9738" max="9738" width="19.85546875" style="69" customWidth="1"/>
    <col min="9739" max="9739" width="24.7109375" style="69" customWidth="1"/>
    <col min="9740" max="9740" width="21.28515625" style="69" customWidth="1"/>
    <col min="9741" max="9741" width="20.42578125" style="69" customWidth="1"/>
    <col min="9742" max="9984" width="9.140625" style="69"/>
    <col min="9985" max="9985" width="7.5703125" style="69" customWidth="1"/>
    <col min="9986" max="9986" width="53.85546875" style="69" customWidth="1"/>
    <col min="9987" max="9988" width="17.42578125" style="69" customWidth="1"/>
    <col min="9989" max="9989" width="17.5703125" style="69" customWidth="1"/>
    <col min="9990" max="9991" width="18.28515625" style="69" customWidth="1"/>
    <col min="9992" max="9992" width="12" style="69" customWidth="1"/>
    <col min="9993" max="9993" width="79.42578125" style="69" customWidth="1"/>
    <col min="9994" max="9994" width="19.85546875" style="69" customWidth="1"/>
    <col min="9995" max="9995" width="24.7109375" style="69" customWidth="1"/>
    <col min="9996" max="9996" width="21.28515625" style="69" customWidth="1"/>
    <col min="9997" max="9997" width="20.42578125" style="69" customWidth="1"/>
    <col min="9998" max="10240" width="9.140625" style="69"/>
    <col min="10241" max="10241" width="7.5703125" style="69" customWidth="1"/>
    <col min="10242" max="10242" width="53.85546875" style="69" customWidth="1"/>
    <col min="10243" max="10244" width="17.42578125" style="69" customWidth="1"/>
    <col min="10245" max="10245" width="17.5703125" style="69" customWidth="1"/>
    <col min="10246" max="10247" width="18.28515625" style="69" customWidth="1"/>
    <col min="10248" max="10248" width="12" style="69" customWidth="1"/>
    <col min="10249" max="10249" width="79.42578125" style="69" customWidth="1"/>
    <col min="10250" max="10250" width="19.85546875" style="69" customWidth="1"/>
    <col min="10251" max="10251" width="24.7109375" style="69" customWidth="1"/>
    <col min="10252" max="10252" width="21.28515625" style="69" customWidth="1"/>
    <col min="10253" max="10253" width="20.42578125" style="69" customWidth="1"/>
    <col min="10254" max="10496" width="9.140625" style="69"/>
    <col min="10497" max="10497" width="7.5703125" style="69" customWidth="1"/>
    <col min="10498" max="10498" width="53.85546875" style="69" customWidth="1"/>
    <col min="10499" max="10500" width="17.42578125" style="69" customWidth="1"/>
    <col min="10501" max="10501" width="17.5703125" style="69" customWidth="1"/>
    <col min="10502" max="10503" width="18.28515625" style="69" customWidth="1"/>
    <col min="10504" max="10504" width="12" style="69" customWidth="1"/>
    <col min="10505" max="10505" width="79.42578125" style="69" customWidth="1"/>
    <col min="10506" max="10506" width="19.85546875" style="69" customWidth="1"/>
    <col min="10507" max="10507" width="24.7109375" style="69" customWidth="1"/>
    <col min="10508" max="10508" width="21.28515625" style="69" customWidth="1"/>
    <col min="10509" max="10509" width="20.42578125" style="69" customWidth="1"/>
    <col min="10510" max="10752" width="9.140625" style="69"/>
    <col min="10753" max="10753" width="7.5703125" style="69" customWidth="1"/>
    <col min="10754" max="10754" width="53.85546875" style="69" customWidth="1"/>
    <col min="10755" max="10756" width="17.42578125" style="69" customWidth="1"/>
    <col min="10757" max="10757" width="17.5703125" style="69" customWidth="1"/>
    <col min="10758" max="10759" width="18.28515625" style="69" customWidth="1"/>
    <col min="10760" max="10760" width="12" style="69" customWidth="1"/>
    <col min="10761" max="10761" width="79.42578125" style="69" customWidth="1"/>
    <col min="10762" max="10762" width="19.85546875" style="69" customWidth="1"/>
    <col min="10763" max="10763" width="24.7109375" style="69" customWidth="1"/>
    <col min="10764" max="10764" width="21.28515625" style="69" customWidth="1"/>
    <col min="10765" max="10765" width="20.42578125" style="69" customWidth="1"/>
    <col min="10766" max="11008" width="9.140625" style="69"/>
    <col min="11009" max="11009" width="7.5703125" style="69" customWidth="1"/>
    <col min="11010" max="11010" width="53.85546875" style="69" customWidth="1"/>
    <col min="11011" max="11012" width="17.42578125" style="69" customWidth="1"/>
    <col min="11013" max="11013" width="17.5703125" style="69" customWidth="1"/>
    <col min="11014" max="11015" width="18.28515625" style="69" customWidth="1"/>
    <col min="11016" max="11016" width="12" style="69" customWidth="1"/>
    <col min="11017" max="11017" width="79.42578125" style="69" customWidth="1"/>
    <col min="11018" max="11018" width="19.85546875" style="69" customWidth="1"/>
    <col min="11019" max="11019" width="24.7109375" style="69" customWidth="1"/>
    <col min="11020" max="11020" width="21.28515625" style="69" customWidth="1"/>
    <col min="11021" max="11021" width="20.42578125" style="69" customWidth="1"/>
    <col min="11022" max="11264" width="9.140625" style="69"/>
    <col min="11265" max="11265" width="7.5703125" style="69" customWidth="1"/>
    <col min="11266" max="11266" width="53.85546875" style="69" customWidth="1"/>
    <col min="11267" max="11268" width="17.42578125" style="69" customWidth="1"/>
    <col min="11269" max="11269" width="17.5703125" style="69" customWidth="1"/>
    <col min="11270" max="11271" width="18.28515625" style="69" customWidth="1"/>
    <col min="11272" max="11272" width="12" style="69" customWidth="1"/>
    <col min="11273" max="11273" width="79.42578125" style="69" customWidth="1"/>
    <col min="11274" max="11274" width="19.85546875" style="69" customWidth="1"/>
    <col min="11275" max="11275" width="24.7109375" style="69" customWidth="1"/>
    <col min="11276" max="11276" width="21.28515625" style="69" customWidth="1"/>
    <col min="11277" max="11277" width="20.42578125" style="69" customWidth="1"/>
    <col min="11278" max="11520" width="9.140625" style="69"/>
    <col min="11521" max="11521" width="7.5703125" style="69" customWidth="1"/>
    <col min="11522" max="11522" width="53.85546875" style="69" customWidth="1"/>
    <col min="11523" max="11524" width="17.42578125" style="69" customWidth="1"/>
    <col min="11525" max="11525" width="17.5703125" style="69" customWidth="1"/>
    <col min="11526" max="11527" width="18.28515625" style="69" customWidth="1"/>
    <col min="11528" max="11528" width="12" style="69" customWidth="1"/>
    <col min="11529" max="11529" width="79.42578125" style="69" customWidth="1"/>
    <col min="11530" max="11530" width="19.85546875" style="69" customWidth="1"/>
    <col min="11531" max="11531" width="24.7109375" style="69" customWidth="1"/>
    <col min="11532" max="11532" width="21.28515625" style="69" customWidth="1"/>
    <col min="11533" max="11533" width="20.42578125" style="69" customWidth="1"/>
    <col min="11534" max="11776" width="9.140625" style="69"/>
    <col min="11777" max="11777" width="7.5703125" style="69" customWidth="1"/>
    <col min="11778" max="11778" width="53.85546875" style="69" customWidth="1"/>
    <col min="11779" max="11780" width="17.42578125" style="69" customWidth="1"/>
    <col min="11781" max="11781" width="17.5703125" style="69" customWidth="1"/>
    <col min="11782" max="11783" width="18.28515625" style="69" customWidth="1"/>
    <col min="11784" max="11784" width="12" style="69" customWidth="1"/>
    <col min="11785" max="11785" width="79.42578125" style="69" customWidth="1"/>
    <col min="11786" max="11786" width="19.85546875" style="69" customWidth="1"/>
    <col min="11787" max="11787" width="24.7109375" style="69" customWidth="1"/>
    <col min="11788" max="11788" width="21.28515625" style="69" customWidth="1"/>
    <col min="11789" max="11789" width="20.42578125" style="69" customWidth="1"/>
    <col min="11790" max="12032" width="9.140625" style="69"/>
    <col min="12033" max="12033" width="7.5703125" style="69" customWidth="1"/>
    <col min="12034" max="12034" width="53.85546875" style="69" customWidth="1"/>
    <col min="12035" max="12036" width="17.42578125" style="69" customWidth="1"/>
    <col min="12037" max="12037" width="17.5703125" style="69" customWidth="1"/>
    <col min="12038" max="12039" width="18.28515625" style="69" customWidth="1"/>
    <col min="12040" max="12040" width="12" style="69" customWidth="1"/>
    <col min="12041" max="12041" width="79.42578125" style="69" customWidth="1"/>
    <col min="12042" max="12042" width="19.85546875" style="69" customWidth="1"/>
    <col min="12043" max="12043" width="24.7109375" style="69" customWidth="1"/>
    <col min="12044" max="12044" width="21.28515625" style="69" customWidth="1"/>
    <col min="12045" max="12045" width="20.42578125" style="69" customWidth="1"/>
    <col min="12046" max="12288" width="9.140625" style="69"/>
    <col min="12289" max="12289" width="7.5703125" style="69" customWidth="1"/>
    <col min="12290" max="12290" width="53.85546875" style="69" customWidth="1"/>
    <col min="12291" max="12292" width="17.42578125" style="69" customWidth="1"/>
    <col min="12293" max="12293" width="17.5703125" style="69" customWidth="1"/>
    <col min="12294" max="12295" width="18.28515625" style="69" customWidth="1"/>
    <col min="12296" max="12296" width="12" style="69" customWidth="1"/>
    <col min="12297" max="12297" width="79.42578125" style="69" customWidth="1"/>
    <col min="12298" max="12298" width="19.85546875" style="69" customWidth="1"/>
    <col min="12299" max="12299" width="24.7109375" style="69" customWidth="1"/>
    <col min="12300" max="12300" width="21.28515625" style="69" customWidth="1"/>
    <col min="12301" max="12301" width="20.42578125" style="69" customWidth="1"/>
    <col min="12302" max="12544" width="9.140625" style="69"/>
    <col min="12545" max="12545" width="7.5703125" style="69" customWidth="1"/>
    <col min="12546" max="12546" width="53.85546875" style="69" customWidth="1"/>
    <col min="12547" max="12548" width="17.42578125" style="69" customWidth="1"/>
    <col min="12549" max="12549" width="17.5703125" style="69" customWidth="1"/>
    <col min="12550" max="12551" width="18.28515625" style="69" customWidth="1"/>
    <col min="12552" max="12552" width="12" style="69" customWidth="1"/>
    <col min="12553" max="12553" width="79.42578125" style="69" customWidth="1"/>
    <col min="12554" max="12554" width="19.85546875" style="69" customWidth="1"/>
    <col min="12555" max="12555" width="24.7109375" style="69" customWidth="1"/>
    <col min="12556" max="12556" width="21.28515625" style="69" customWidth="1"/>
    <col min="12557" max="12557" width="20.42578125" style="69" customWidth="1"/>
    <col min="12558" max="12800" width="9.140625" style="69"/>
    <col min="12801" max="12801" width="7.5703125" style="69" customWidth="1"/>
    <col min="12802" max="12802" width="53.85546875" style="69" customWidth="1"/>
    <col min="12803" max="12804" width="17.42578125" style="69" customWidth="1"/>
    <col min="12805" max="12805" width="17.5703125" style="69" customWidth="1"/>
    <col min="12806" max="12807" width="18.28515625" style="69" customWidth="1"/>
    <col min="12808" max="12808" width="12" style="69" customWidth="1"/>
    <col min="12809" max="12809" width="79.42578125" style="69" customWidth="1"/>
    <col min="12810" max="12810" width="19.85546875" style="69" customWidth="1"/>
    <col min="12811" max="12811" width="24.7109375" style="69" customWidth="1"/>
    <col min="12812" max="12812" width="21.28515625" style="69" customWidth="1"/>
    <col min="12813" max="12813" width="20.42578125" style="69" customWidth="1"/>
    <col min="12814" max="13056" width="9.140625" style="69"/>
    <col min="13057" max="13057" width="7.5703125" style="69" customWidth="1"/>
    <col min="13058" max="13058" width="53.85546875" style="69" customWidth="1"/>
    <col min="13059" max="13060" width="17.42578125" style="69" customWidth="1"/>
    <col min="13061" max="13061" width="17.5703125" style="69" customWidth="1"/>
    <col min="13062" max="13063" width="18.28515625" style="69" customWidth="1"/>
    <col min="13064" max="13064" width="12" style="69" customWidth="1"/>
    <col min="13065" max="13065" width="79.42578125" style="69" customWidth="1"/>
    <col min="13066" max="13066" width="19.85546875" style="69" customWidth="1"/>
    <col min="13067" max="13067" width="24.7109375" style="69" customWidth="1"/>
    <col min="13068" max="13068" width="21.28515625" style="69" customWidth="1"/>
    <col min="13069" max="13069" width="20.42578125" style="69" customWidth="1"/>
    <col min="13070" max="13312" width="9.140625" style="69"/>
    <col min="13313" max="13313" width="7.5703125" style="69" customWidth="1"/>
    <col min="13314" max="13314" width="53.85546875" style="69" customWidth="1"/>
    <col min="13315" max="13316" width="17.42578125" style="69" customWidth="1"/>
    <col min="13317" max="13317" width="17.5703125" style="69" customWidth="1"/>
    <col min="13318" max="13319" width="18.28515625" style="69" customWidth="1"/>
    <col min="13320" max="13320" width="12" style="69" customWidth="1"/>
    <col min="13321" max="13321" width="79.42578125" style="69" customWidth="1"/>
    <col min="13322" max="13322" width="19.85546875" style="69" customWidth="1"/>
    <col min="13323" max="13323" width="24.7109375" style="69" customWidth="1"/>
    <col min="13324" max="13324" width="21.28515625" style="69" customWidth="1"/>
    <col min="13325" max="13325" width="20.42578125" style="69" customWidth="1"/>
    <col min="13326" max="13568" width="9.140625" style="69"/>
    <col min="13569" max="13569" width="7.5703125" style="69" customWidth="1"/>
    <col min="13570" max="13570" width="53.85546875" style="69" customWidth="1"/>
    <col min="13571" max="13572" width="17.42578125" style="69" customWidth="1"/>
    <col min="13573" max="13573" width="17.5703125" style="69" customWidth="1"/>
    <col min="13574" max="13575" width="18.28515625" style="69" customWidth="1"/>
    <col min="13576" max="13576" width="12" style="69" customWidth="1"/>
    <col min="13577" max="13577" width="79.42578125" style="69" customWidth="1"/>
    <col min="13578" max="13578" width="19.85546875" style="69" customWidth="1"/>
    <col min="13579" max="13579" width="24.7109375" style="69" customWidth="1"/>
    <col min="13580" max="13580" width="21.28515625" style="69" customWidth="1"/>
    <col min="13581" max="13581" width="20.42578125" style="69" customWidth="1"/>
    <col min="13582" max="13824" width="9.140625" style="69"/>
    <col min="13825" max="13825" width="7.5703125" style="69" customWidth="1"/>
    <col min="13826" max="13826" width="53.85546875" style="69" customWidth="1"/>
    <col min="13827" max="13828" width="17.42578125" style="69" customWidth="1"/>
    <col min="13829" max="13829" width="17.5703125" style="69" customWidth="1"/>
    <col min="13830" max="13831" width="18.28515625" style="69" customWidth="1"/>
    <col min="13832" max="13832" width="12" style="69" customWidth="1"/>
    <col min="13833" max="13833" width="79.42578125" style="69" customWidth="1"/>
    <col min="13834" max="13834" width="19.85546875" style="69" customWidth="1"/>
    <col min="13835" max="13835" width="24.7109375" style="69" customWidth="1"/>
    <col min="13836" max="13836" width="21.28515625" style="69" customWidth="1"/>
    <col min="13837" max="13837" width="20.42578125" style="69" customWidth="1"/>
    <col min="13838" max="14080" width="9.140625" style="69"/>
    <col min="14081" max="14081" width="7.5703125" style="69" customWidth="1"/>
    <col min="14082" max="14082" width="53.85546875" style="69" customWidth="1"/>
    <col min="14083" max="14084" width="17.42578125" style="69" customWidth="1"/>
    <col min="14085" max="14085" width="17.5703125" style="69" customWidth="1"/>
    <col min="14086" max="14087" width="18.28515625" style="69" customWidth="1"/>
    <col min="14088" max="14088" width="12" style="69" customWidth="1"/>
    <col min="14089" max="14089" width="79.42578125" style="69" customWidth="1"/>
    <col min="14090" max="14090" width="19.85546875" style="69" customWidth="1"/>
    <col min="14091" max="14091" width="24.7109375" style="69" customWidth="1"/>
    <col min="14092" max="14092" width="21.28515625" style="69" customWidth="1"/>
    <col min="14093" max="14093" width="20.42578125" style="69" customWidth="1"/>
    <col min="14094" max="14336" width="9.140625" style="69"/>
    <col min="14337" max="14337" width="7.5703125" style="69" customWidth="1"/>
    <col min="14338" max="14338" width="53.85546875" style="69" customWidth="1"/>
    <col min="14339" max="14340" width="17.42578125" style="69" customWidth="1"/>
    <col min="14341" max="14341" width="17.5703125" style="69" customWidth="1"/>
    <col min="14342" max="14343" width="18.28515625" style="69" customWidth="1"/>
    <col min="14344" max="14344" width="12" style="69" customWidth="1"/>
    <col min="14345" max="14345" width="79.42578125" style="69" customWidth="1"/>
    <col min="14346" max="14346" width="19.85546875" style="69" customWidth="1"/>
    <col min="14347" max="14347" width="24.7109375" style="69" customWidth="1"/>
    <col min="14348" max="14348" width="21.28515625" style="69" customWidth="1"/>
    <col min="14349" max="14349" width="20.42578125" style="69" customWidth="1"/>
    <col min="14350" max="14592" width="9.140625" style="69"/>
    <col min="14593" max="14593" width="7.5703125" style="69" customWidth="1"/>
    <col min="14594" max="14594" width="53.85546875" style="69" customWidth="1"/>
    <col min="14595" max="14596" width="17.42578125" style="69" customWidth="1"/>
    <col min="14597" max="14597" width="17.5703125" style="69" customWidth="1"/>
    <col min="14598" max="14599" width="18.28515625" style="69" customWidth="1"/>
    <col min="14600" max="14600" width="12" style="69" customWidth="1"/>
    <col min="14601" max="14601" width="79.42578125" style="69" customWidth="1"/>
    <col min="14602" max="14602" width="19.85546875" style="69" customWidth="1"/>
    <col min="14603" max="14603" width="24.7109375" style="69" customWidth="1"/>
    <col min="14604" max="14604" width="21.28515625" style="69" customWidth="1"/>
    <col min="14605" max="14605" width="20.42578125" style="69" customWidth="1"/>
    <col min="14606" max="14848" width="9.140625" style="69"/>
    <col min="14849" max="14849" width="7.5703125" style="69" customWidth="1"/>
    <col min="14850" max="14850" width="53.85546875" style="69" customWidth="1"/>
    <col min="14851" max="14852" width="17.42578125" style="69" customWidth="1"/>
    <col min="14853" max="14853" width="17.5703125" style="69" customWidth="1"/>
    <col min="14854" max="14855" width="18.28515625" style="69" customWidth="1"/>
    <col min="14856" max="14856" width="12" style="69" customWidth="1"/>
    <col min="14857" max="14857" width="79.42578125" style="69" customWidth="1"/>
    <col min="14858" max="14858" width="19.85546875" style="69" customWidth="1"/>
    <col min="14859" max="14859" width="24.7109375" style="69" customWidth="1"/>
    <col min="14860" max="14860" width="21.28515625" style="69" customWidth="1"/>
    <col min="14861" max="14861" width="20.42578125" style="69" customWidth="1"/>
    <col min="14862" max="15104" width="9.140625" style="69"/>
    <col min="15105" max="15105" width="7.5703125" style="69" customWidth="1"/>
    <col min="15106" max="15106" width="53.85546875" style="69" customWidth="1"/>
    <col min="15107" max="15108" width="17.42578125" style="69" customWidth="1"/>
    <col min="15109" max="15109" width="17.5703125" style="69" customWidth="1"/>
    <col min="15110" max="15111" width="18.28515625" style="69" customWidth="1"/>
    <col min="15112" max="15112" width="12" style="69" customWidth="1"/>
    <col min="15113" max="15113" width="79.42578125" style="69" customWidth="1"/>
    <col min="15114" max="15114" width="19.85546875" style="69" customWidth="1"/>
    <col min="15115" max="15115" width="24.7109375" style="69" customWidth="1"/>
    <col min="15116" max="15116" width="21.28515625" style="69" customWidth="1"/>
    <col min="15117" max="15117" width="20.42578125" style="69" customWidth="1"/>
    <col min="15118" max="15360" width="9.140625" style="69"/>
    <col min="15361" max="15361" width="7.5703125" style="69" customWidth="1"/>
    <col min="15362" max="15362" width="53.85546875" style="69" customWidth="1"/>
    <col min="15363" max="15364" width="17.42578125" style="69" customWidth="1"/>
    <col min="15365" max="15365" width="17.5703125" style="69" customWidth="1"/>
    <col min="15366" max="15367" width="18.28515625" style="69" customWidth="1"/>
    <col min="15368" max="15368" width="12" style="69" customWidth="1"/>
    <col min="15369" max="15369" width="79.42578125" style="69" customWidth="1"/>
    <col min="15370" max="15370" width="19.85546875" style="69" customWidth="1"/>
    <col min="15371" max="15371" width="24.7109375" style="69" customWidth="1"/>
    <col min="15372" max="15372" width="21.28515625" style="69" customWidth="1"/>
    <col min="15373" max="15373" width="20.42578125" style="69" customWidth="1"/>
    <col min="15374" max="15616" width="9.140625" style="69"/>
    <col min="15617" max="15617" width="7.5703125" style="69" customWidth="1"/>
    <col min="15618" max="15618" width="53.85546875" style="69" customWidth="1"/>
    <col min="15619" max="15620" width="17.42578125" style="69" customWidth="1"/>
    <col min="15621" max="15621" width="17.5703125" style="69" customWidth="1"/>
    <col min="15622" max="15623" width="18.28515625" style="69" customWidth="1"/>
    <col min="15624" max="15624" width="12" style="69" customWidth="1"/>
    <col min="15625" max="15625" width="79.42578125" style="69" customWidth="1"/>
    <col min="15626" max="15626" width="19.85546875" style="69" customWidth="1"/>
    <col min="15627" max="15627" width="24.7109375" style="69" customWidth="1"/>
    <col min="15628" max="15628" width="21.28515625" style="69" customWidth="1"/>
    <col min="15629" max="15629" width="20.42578125" style="69" customWidth="1"/>
    <col min="15630" max="15872" width="9.140625" style="69"/>
    <col min="15873" max="15873" width="7.5703125" style="69" customWidth="1"/>
    <col min="15874" max="15874" width="53.85546875" style="69" customWidth="1"/>
    <col min="15875" max="15876" width="17.42578125" style="69" customWidth="1"/>
    <col min="15877" max="15877" width="17.5703125" style="69" customWidth="1"/>
    <col min="15878" max="15879" width="18.28515625" style="69" customWidth="1"/>
    <col min="15880" max="15880" width="12" style="69" customWidth="1"/>
    <col min="15881" max="15881" width="79.42578125" style="69" customWidth="1"/>
    <col min="15882" max="15882" width="19.85546875" style="69" customWidth="1"/>
    <col min="15883" max="15883" width="24.7109375" style="69" customWidth="1"/>
    <col min="15884" max="15884" width="21.28515625" style="69" customWidth="1"/>
    <col min="15885" max="15885" width="20.42578125" style="69" customWidth="1"/>
    <col min="15886" max="16128" width="9.140625" style="69"/>
    <col min="16129" max="16129" width="7.5703125" style="69" customWidth="1"/>
    <col min="16130" max="16130" width="53.85546875" style="69" customWidth="1"/>
    <col min="16131" max="16132" width="17.42578125" style="69" customWidth="1"/>
    <col min="16133" max="16133" width="17.5703125" style="69" customWidth="1"/>
    <col min="16134" max="16135" width="18.28515625" style="69" customWidth="1"/>
    <col min="16136" max="16136" width="12" style="69" customWidth="1"/>
    <col min="16137" max="16137" width="79.42578125" style="69" customWidth="1"/>
    <col min="16138" max="16138" width="19.85546875" style="69" customWidth="1"/>
    <col min="16139" max="16139" width="24.7109375" style="69" customWidth="1"/>
    <col min="16140" max="16140" width="21.28515625" style="69" customWidth="1"/>
    <col min="16141" max="16141" width="20.42578125" style="69" customWidth="1"/>
    <col min="16142" max="16384" width="9.140625" style="69"/>
  </cols>
  <sheetData>
    <row r="1" spans="1:14" s="7" customFormat="1" ht="21" customHeight="1">
      <c r="A1" s="1"/>
      <c r="B1" s="2"/>
      <c r="C1" s="3"/>
      <c r="D1" s="3"/>
      <c r="E1" s="4"/>
      <c r="F1" s="3"/>
      <c r="G1" s="5"/>
      <c r="H1" s="5"/>
      <c r="I1" s="6"/>
    </row>
    <row r="2" spans="1:14" s="10" customFormat="1" ht="37.15" customHeight="1">
      <c r="A2" s="8" t="s">
        <v>0</v>
      </c>
      <c r="B2" s="9"/>
      <c r="C2" s="9"/>
      <c r="D2" s="9"/>
      <c r="E2" s="9"/>
      <c r="F2" s="9"/>
      <c r="G2" s="9"/>
      <c r="H2" s="9"/>
      <c r="I2" s="9"/>
    </row>
    <row r="3" spans="1:14" s="10" customFormat="1" ht="13.15" customHeight="1">
      <c r="A3" s="11"/>
      <c r="B3" s="11"/>
      <c r="C3" s="11"/>
      <c r="D3" s="11"/>
      <c r="E3" s="11"/>
      <c r="F3" s="11"/>
      <c r="G3" s="11"/>
      <c r="H3" s="11"/>
      <c r="I3" s="11"/>
    </row>
    <row r="4" spans="1:14" s="10" customFormat="1" ht="17.25" customHeight="1">
      <c r="A4" s="12" t="s">
        <v>1</v>
      </c>
      <c r="B4" s="13" t="s">
        <v>2</v>
      </c>
      <c r="C4" s="14" t="s">
        <v>3</v>
      </c>
      <c r="D4" s="15" t="s">
        <v>4</v>
      </c>
      <c r="E4" s="16" t="s">
        <v>5</v>
      </c>
      <c r="F4" s="16"/>
      <c r="G4" s="16"/>
      <c r="H4" s="17" t="s">
        <v>6</v>
      </c>
      <c r="I4" s="18" t="s">
        <v>7</v>
      </c>
    </row>
    <row r="5" spans="1:14" s="10" customFormat="1" ht="52.15" customHeight="1">
      <c r="A5" s="19"/>
      <c r="B5" s="20"/>
      <c r="C5" s="21"/>
      <c r="D5" s="15"/>
      <c r="E5" s="22" t="s">
        <v>8</v>
      </c>
      <c r="F5" s="22" t="s">
        <v>9</v>
      </c>
      <c r="G5" s="22" t="s">
        <v>10</v>
      </c>
      <c r="H5" s="23"/>
      <c r="I5" s="24"/>
    </row>
    <row r="6" spans="1:14" s="7" customFormat="1" ht="18" customHeight="1">
      <c r="A6" s="25">
        <v>1</v>
      </c>
      <c r="B6" s="26">
        <v>2</v>
      </c>
      <c r="C6" s="27">
        <v>3</v>
      </c>
      <c r="D6" s="27">
        <v>4</v>
      </c>
      <c r="E6" s="27">
        <v>5</v>
      </c>
      <c r="F6" s="27">
        <v>6</v>
      </c>
      <c r="G6" s="27">
        <v>7</v>
      </c>
      <c r="H6" s="27">
        <v>8</v>
      </c>
      <c r="I6" s="28">
        <v>9</v>
      </c>
    </row>
    <row r="7" spans="1:14" s="7" customFormat="1" ht="17.25" hidden="1" customHeight="1">
      <c r="A7" s="29"/>
      <c r="B7" s="30" t="s">
        <v>11</v>
      </c>
      <c r="C7" s="31"/>
      <c r="D7" s="31"/>
      <c r="E7" s="32"/>
      <c r="F7" s="31"/>
      <c r="G7" s="31"/>
      <c r="H7" s="31"/>
      <c r="I7" s="33"/>
    </row>
    <row r="8" spans="1:14" s="7" customFormat="1" ht="18" hidden="1" customHeight="1">
      <c r="A8" s="34"/>
      <c r="B8" s="35" t="s">
        <v>12</v>
      </c>
      <c r="C8" s="36">
        <f>SUM(C9:C11)</f>
        <v>0</v>
      </c>
      <c r="D8" s="36"/>
      <c r="E8" s="37">
        <f>SUM(E9:E11)</f>
        <v>0</v>
      </c>
      <c r="F8" s="36">
        <f>SUM(F9:F11)</f>
        <v>0</v>
      </c>
      <c r="G8" s="36">
        <f>SUM(G9:G11)</f>
        <v>0</v>
      </c>
      <c r="H8" s="36"/>
      <c r="I8" s="38"/>
    </row>
    <row r="9" spans="1:14" s="7" customFormat="1" ht="17.25" hidden="1" customHeight="1">
      <c r="A9" s="34"/>
      <c r="B9" s="39" t="s">
        <v>13</v>
      </c>
      <c r="C9" s="31"/>
      <c r="D9" s="31"/>
      <c r="E9" s="32"/>
      <c r="F9" s="31"/>
      <c r="G9" s="31"/>
      <c r="H9" s="31"/>
      <c r="I9" s="38"/>
    </row>
    <row r="10" spans="1:14" s="7" customFormat="1" ht="17.25" hidden="1" customHeight="1">
      <c r="A10" s="34"/>
      <c r="B10" s="39" t="s">
        <v>14</v>
      </c>
      <c r="C10" s="31"/>
      <c r="D10" s="31"/>
      <c r="E10" s="32"/>
      <c r="F10" s="31"/>
      <c r="G10" s="31"/>
      <c r="H10" s="31"/>
      <c r="I10" s="38"/>
    </row>
    <row r="11" spans="1:14" s="7" customFormat="1" ht="15.75" hidden="1" customHeight="1">
      <c r="A11" s="34"/>
      <c r="B11" s="39" t="s">
        <v>15</v>
      </c>
      <c r="C11" s="31"/>
      <c r="D11" s="31"/>
      <c r="E11" s="32"/>
      <c r="F11" s="31"/>
      <c r="G11" s="31"/>
      <c r="H11" s="31"/>
      <c r="I11" s="38"/>
    </row>
    <row r="12" spans="1:14" s="7" customFormat="1" ht="17.25" hidden="1" customHeight="1">
      <c r="A12" s="34"/>
      <c r="B12" s="39"/>
      <c r="C12" s="31"/>
      <c r="D12" s="31"/>
      <c r="E12" s="32"/>
      <c r="F12" s="31"/>
      <c r="G12" s="31"/>
      <c r="H12" s="31"/>
      <c r="I12" s="38"/>
    </row>
    <row r="13" spans="1:14" s="7" customFormat="1" ht="15.75" hidden="1">
      <c r="A13" s="40"/>
      <c r="B13" s="41"/>
      <c r="C13" s="42"/>
      <c r="D13" s="42"/>
      <c r="E13" s="43"/>
      <c r="F13" s="42"/>
      <c r="G13" s="42"/>
      <c r="H13" s="42"/>
      <c r="I13" s="44"/>
    </row>
    <row r="14" spans="1:14" s="7" customFormat="1" ht="15.75">
      <c r="A14" s="45"/>
      <c r="B14" s="46" t="s">
        <v>16</v>
      </c>
      <c r="C14" s="47">
        <f>C18+C22</f>
        <v>33172024.714000005</v>
      </c>
      <c r="D14" s="47">
        <f>D18+D22</f>
        <v>31091523.454</v>
      </c>
      <c r="E14" s="47">
        <f>E18+E22</f>
        <v>25779187.233999997</v>
      </c>
      <c r="F14" s="47">
        <f>F18+F22</f>
        <v>7483254.8220000006</v>
      </c>
      <c r="G14" s="47">
        <f>G18+G22</f>
        <v>22686871.047000002</v>
      </c>
      <c r="H14" s="48">
        <f>G14/C14%</f>
        <v>68.391577670039467</v>
      </c>
      <c r="I14" s="49"/>
    </row>
    <row r="15" spans="1:14" s="7" customFormat="1" ht="15.75">
      <c r="A15" s="34"/>
      <c r="B15" s="50" t="s">
        <v>17</v>
      </c>
      <c r="C15" s="51">
        <f>'[1]1 полугодие 2016 без МО'!C9+'[1]1 полугодие 2016 МО'!C8</f>
        <v>31281613.263999999</v>
      </c>
      <c r="D15" s="51">
        <f>'[1]1 полугодие 2016 без МО'!D9+'[1]1 полугодие 2016 МО'!D8</f>
        <v>29704932.574000001</v>
      </c>
      <c r="E15" s="51">
        <f>'[1]1 полугодие 2016 без МО'!E9+'[1]1 полугодие 2016 МО'!E8</f>
        <v>24961873.134000003</v>
      </c>
      <c r="F15" s="51">
        <f>'[1]1 полугодие 2016 без МО'!F9+'[1]1 полугодие 2016 МО'!F8</f>
        <v>6750511.102</v>
      </c>
      <c r="G15" s="51">
        <f>'[1]1 полугодие 2016 без МО'!G9+'[1]1 полугодие 2016 МО'!G8</f>
        <v>21877780.607000001</v>
      </c>
      <c r="H15" s="52">
        <f>G15/C15%</f>
        <v>69.938146803246028</v>
      </c>
      <c r="I15" s="53"/>
    </row>
    <row r="16" spans="1:14" s="7" customFormat="1" ht="15.75">
      <c r="A16" s="54"/>
      <c r="B16" s="55" t="s">
        <v>18</v>
      </c>
      <c r="C16" s="51">
        <f>'[1]1 полугодие 2016 без МО'!C10+'[1]1 полугодие 2016 МО'!C9</f>
        <v>1751063.4499999997</v>
      </c>
      <c r="D16" s="51">
        <f>'[1]1 полугодие 2016 без МО'!D10+'[1]1 полугодие 2016 МО'!D9</f>
        <v>1386590.88</v>
      </c>
      <c r="E16" s="51">
        <f>'[1]1 полугодие 2016 без МО'!E10+'[1]1 полугодие 2016 МО'!E9</f>
        <v>816975.59999999986</v>
      </c>
      <c r="F16" s="51">
        <f>'[1]1 полугодие 2016 без МО'!F10+'[1]1 полугодие 2016 МО'!F9</f>
        <v>688831.22</v>
      </c>
      <c r="G16" s="51">
        <f>'[1]1 полугодие 2016 без МО'!G10+'[1]1 полугодие 2016 МО'!G9</f>
        <v>808751.94</v>
      </c>
      <c r="H16" s="52">
        <f>G16/C16%</f>
        <v>46.186329798614672</v>
      </c>
      <c r="I16" s="53"/>
      <c r="J16" s="53"/>
      <c r="K16" s="53"/>
      <c r="L16" s="53"/>
      <c r="M16" s="53"/>
      <c r="N16" s="53"/>
    </row>
    <row r="17" spans="1:12" s="7" customFormat="1" ht="15.75">
      <c r="A17" s="34"/>
      <c r="B17" s="50" t="s">
        <v>19</v>
      </c>
      <c r="C17" s="51">
        <f>'[1]1 полугодие 2016 без МО'!C11+'[1]1 полугодие 2016 МО'!C10</f>
        <v>139348</v>
      </c>
      <c r="D17" s="51">
        <f>'[1]1 полугодие 2016 без МО'!D11+'[1]1 полугодие 2016 МО'!D10</f>
        <v>0</v>
      </c>
      <c r="E17" s="51">
        <f>'[1]1 полугодие 2016 без МО'!E11+'[1]1 полугодие 2016 МО'!E10</f>
        <v>338.5</v>
      </c>
      <c r="F17" s="51">
        <f>'[1]1 полугодие 2016 без МО'!F11+'[1]1 полугодие 2016 МО'!F10</f>
        <v>43912.5</v>
      </c>
      <c r="G17" s="51">
        <f>'[1]1 полугодие 2016 без МО'!G11+'[1]1 полугодие 2016 МО'!G10</f>
        <v>338.5</v>
      </c>
      <c r="H17" s="52">
        <f>G17/C17%</f>
        <v>0.24291701352010792</v>
      </c>
      <c r="I17" s="53"/>
      <c r="J17" s="56"/>
      <c r="K17" s="56"/>
      <c r="L17" s="57"/>
    </row>
    <row r="18" spans="1:12" s="61" customFormat="1" ht="15.75">
      <c r="A18" s="40"/>
      <c r="B18" s="58" t="s">
        <v>20</v>
      </c>
      <c r="C18" s="51">
        <f>'[1]1 полугодие 2016 без МО'!C12+'[1]1 полугодие 2016 МО'!C11</f>
        <v>23511719.350000005</v>
      </c>
      <c r="D18" s="51">
        <f>'[1]1 полугодие 2016 без МО'!D12+'[1]1 полугодие 2016 МО'!D11</f>
        <v>23195108.100000001</v>
      </c>
      <c r="E18" s="51">
        <f>'[1]1 полугодие 2016 без МО'!E12+'[1]1 полугодие 2016 МО'!E11</f>
        <v>20377006.669999998</v>
      </c>
      <c r="F18" s="51">
        <f>'[1]1 полугодие 2016 без МО'!F12+'[1]1 полугодие 2016 МО'!F11</f>
        <v>3335014.0720000006</v>
      </c>
      <c r="G18" s="51">
        <f>'[1]1 полугодие 2016 без МО'!G12+'[1]1 полугодие 2016 МО'!G11</f>
        <v>18459612.975000001</v>
      </c>
      <c r="H18" s="59">
        <f>G18/C18%</f>
        <v>78.512390779281731</v>
      </c>
      <c r="I18" s="53"/>
      <c r="J18" s="60"/>
      <c r="K18" s="60"/>
      <c r="L18" s="60"/>
    </row>
    <row r="19" spans="1:12" s="7" customFormat="1" ht="15.75">
      <c r="A19" s="40"/>
      <c r="B19" s="62" t="s">
        <v>17</v>
      </c>
      <c r="C19" s="51">
        <f>'[1]1 полугодие 2016 без МО'!C13+'[1]1 полугодие 2016 МО'!C12</f>
        <v>23414368.250000004</v>
      </c>
      <c r="D19" s="51">
        <f>'[1]1 полугодие 2016 без МО'!D13+'[1]1 полугодие 2016 МО'!D12</f>
        <v>23098507</v>
      </c>
      <c r="E19" s="51">
        <f>'[1]1 полугодие 2016 без МО'!E13+'[1]1 полугодие 2016 МО'!E12</f>
        <v>20340051.599999998</v>
      </c>
      <c r="F19" s="51">
        <f>'[1]1 полугодие 2016 без МО'!F13+'[1]1 полугодие 2016 МО'!F12</f>
        <v>3255286.3720000004</v>
      </c>
      <c r="G19" s="51">
        <f>'[1]1 полугодие 2016 без МО'!G13+'[1]1 полугодие 2016 МО'!G12</f>
        <v>18423459.275000002</v>
      </c>
      <c r="H19" s="52">
        <f t="shared" ref="H19:H25" si="0">G19/C19%</f>
        <v>78.684417526404971</v>
      </c>
      <c r="I19" s="53"/>
    </row>
    <row r="20" spans="1:12" s="7" customFormat="1" ht="15.75">
      <c r="A20" s="40"/>
      <c r="B20" s="62" t="s">
        <v>18</v>
      </c>
      <c r="C20" s="51">
        <f>'[1]1 полугодие 2016 без МО'!C14+'[1]1 полугодие 2016 МО'!C13</f>
        <v>97351.1</v>
      </c>
      <c r="D20" s="51">
        <f>'[1]1 полугодие 2016 без МО'!D14+'[1]1 полугодие 2016 МО'!D13</f>
        <v>96601.1</v>
      </c>
      <c r="E20" s="51">
        <f>'[1]1 полугодие 2016 без МО'!E14+'[1]1 полугодие 2016 МО'!E13</f>
        <v>36955.07</v>
      </c>
      <c r="F20" s="51">
        <f>'[1]1 полугодие 2016 без МО'!F14+'[1]1 полугодие 2016 МО'!F13</f>
        <v>36153.700000000004</v>
      </c>
      <c r="G20" s="51">
        <f>'[1]1 полугодие 2016 без МО'!G14+'[1]1 полугодие 2016 МО'!G13</f>
        <v>36153.700000000004</v>
      </c>
      <c r="H20" s="52">
        <f t="shared" si="0"/>
        <v>37.137433475327967</v>
      </c>
      <c r="I20" s="53"/>
    </row>
    <row r="21" spans="1:12" s="7" customFormat="1" ht="15.75">
      <c r="A21" s="40"/>
      <c r="B21" s="62" t="s">
        <v>19</v>
      </c>
      <c r="C21" s="51">
        <f>'[1]1 полугодие 2016 без МО'!C15+'[1]1 полугодие 2016 МО'!C14</f>
        <v>0</v>
      </c>
      <c r="D21" s="51">
        <f>'[1]1 полугодие 2016 без МО'!D15+'[1]1 полугодие 2016 МО'!D14</f>
        <v>0</v>
      </c>
      <c r="E21" s="51">
        <f>'[1]1 полугодие 2016 без МО'!E15+'[1]1 полугодие 2016 МО'!E14</f>
        <v>0</v>
      </c>
      <c r="F21" s="51">
        <f>'[1]1 полугодие 2016 без МО'!F15+'[1]1 полугодие 2016 МО'!F14</f>
        <v>43574</v>
      </c>
      <c r="G21" s="51">
        <f>'[1]1 полугодие 2016 без МО'!G15+'[1]1 полугодие 2016 МО'!G14</f>
        <v>0</v>
      </c>
      <c r="H21" s="52" t="s">
        <v>21</v>
      </c>
      <c r="I21" s="53"/>
    </row>
    <row r="22" spans="1:12" s="61" customFormat="1" ht="15.75">
      <c r="A22" s="40"/>
      <c r="B22" s="58" t="s">
        <v>22</v>
      </c>
      <c r="C22" s="51">
        <f>'[1]1 полугодие 2016 без МО'!C16+'[1]1 полугодие 2016 МО'!C15</f>
        <v>9660305.3640000001</v>
      </c>
      <c r="D22" s="51">
        <f>'[1]1 полугодие 2016 без МО'!D16+'[1]1 полугодие 2016 МО'!D15</f>
        <v>7896415.3539999994</v>
      </c>
      <c r="E22" s="51">
        <f>'[1]1 полугодие 2016 без МО'!E16+'[1]1 полугодие 2016 МО'!E15</f>
        <v>5402180.5640000002</v>
      </c>
      <c r="F22" s="51">
        <f>'[1]1 полугодие 2016 без МО'!F16+'[1]1 полугодие 2016 МО'!F15</f>
        <v>4148240.7499999995</v>
      </c>
      <c r="G22" s="51">
        <f>'[1]1 полугодие 2016 без МО'!G16+'[1]1 полугодие 2016 МО'!G15</f>
        <v>4227258.0719999997</v>
      </c>
      <c r="H22" s="59">
        <f t="shared" si="0"/>
        <v>43.75905225266748</v>
      </c>
      <c r="I22" s="63"/>
    </row>
    <row r="23" spans="1:12" s="7" customFormat="1" ht="15.75">
      <c r="A23" s="40"/>
      <c r="B23" s="62" t="s">
        <v>17</v>
      </c>
      <c r="C23" s="51">
        <f>'[1]1 полугодие 2016 без МО'!C17+'[1]1 полугодие 2016 МО'!C16</f>
        <v>7867245.0140000004</v>
      </c>
      <c r="D23" s="51">
        <f>'[1]1 полугодие 2016 без МО'!D17+'[1]1 полугодие 2016 МО'!D16</f>
        <v>6606425.5739999991</v>
      </c>
      <c r="E23" s="51">
        <f>'[1]1 полугодие 2016 без МО'!E17+'[1]1 полугодие 2016 МО'!E16</f>
        <v>4621821.534</v>
      </c>
      <c r="F23" s="51">
        <f>'[1]1 полугодие 2016 без МО'!F17+'[1]1 полугодие 2016 МО'!F16</f>
        <v>3495224.7299999995</v>
      </c>
      <c r="G23" s="51">
        <f>'[1]1 полугодие 2016 без МО'!G17+'[1]1 полугодие 2016 МО'!G16</f>
        <v>3454321.3319999995</v>
      </c>
      <c r="H23" s="52">
        <f t="shared" si="0"/>
        <v>43.907636356220387</v>
      </c>
      <c r="I23" s="63"/>
    </row>
    <row r="24" spans="1:12" s="7" customFormat="1" ht="15.75">
      <c r="A24" s="40"/>
      <c r="B24" s="62" t="s">
        <v>18</v>
      </c>
      <c r="C24" s="51">
        <f>'[1]1 полугодие 2016 без МО'!C18+'[1]1 полугодие 2016 МО'!C17</f>
        <v>1653712.3499999999</v>
      </c>
      <c r="D24" s="51">
        <f>'[1]1 полугодие 2016 без МО'!D18+'[1]1 полугодие 2016 МО'!D17</f>
        <v>1289989.7799999998</v>
      </c>
      <c r="E24" s="51">
        <f>'[1]1 полугодие 2016 без МО'!E18+'[1]1 полугодие 2016 МО'!E17</f>
        <v>780020.53000000014</v>
      </c>
      <c r="F24" s="51">
        <f>'[1]1 полугодие 2016 без МО'!F18+'[1]1 полугодие 2016 МО'!F17</f>
        <v>652677.52000000014</v>
      </c>
      <c r="G24" s="51">
        <f>'[1]1 полугодие 2016 без МО'!G18+'[1]1 полугодие 2016 МО'!G17</f>
        <v>772598.24000000011</v>
      </c>
      <c r="H24" s="52">
        <f t="shared" si="0"/>
        <v>46.719022204798812</v>
      </c>
      <c r="I24" s="63"/>
    </row>
    <row r="25" spans="1:12" s="7" customFormat="1" ht="15.75">
      <c r="A25" s="40"/>
      <c r="B25" s="62" t="s">
        <v>19</v>
      </c>
      <c r="C25" s="51">
        <f>'[1]1 полугодие 2016 без МО'!C19+'[1]1 полугодие 2016 МО'!C18</f>
        <v>139348</v>
      </c>
      <c r="D25" s="51">
        <f>'[1]1 полугодие 2016 без МО'!D19+'[1]1 полугодие 2016 МО'!D18</f>
        <v>0</v>
      </c>
      <c r="E25" s="51">
        <f>'[1]1 полугодие 2016 без МО'!E19+'[1]1 полугодие 2016 МО'!E18</f>
        <v>338.5</v>
      </c>
      <c r="F25" s="51">
        <f>'[1]1 полугодие 2016 без МО'!F19+'[1]1 полугодие 2016 МО'!F18</f>
        <v>338.5</v>
      </c>
      <c r="G25" s="51">
        <f>'[1]1 полугодие 2016 без МО'!G19+'[1]1 полугодие 2016 МО'!G18</f>
        <v>338.5</v>
      </c>
      <c r="H25" s="52">
        <f t="shared" si="0"/>
        <v>0.24291701352010792</v>
      </c>
      <c r="I25" s="63"/>
    </row>
    <row r="26" spans="1:12" ht="17.25" customHeight="1">
      <c r="A26" s="64"/>
      <c r="B26" s="65"/>
      <c r="C26" s="66"/>
      <c r="D26" s="66"/>
      <c r="E26" s="66"/>
      <c r="F26" s="66"/>
      <c r="G26" s="66"/>
      <c r="H26" s="67"/>
      <c r="I26" s="68"/>
    </row>
    <row r="27" spans="1:12" s="7" customFormat="1" ht="21.75" customHeight="1">
      <c r="A27" s="70" t="s">
        <v>23</v>
      </c>
      <c r="B27" s="71" t="s">
        <v>24</v>
      </c>
      <c r="C27" s="72">
        <f>C32+C46+C107</f>
        <v>9389209.7239999995</v>
      </c>
      <c r="D27" s="72">
        <f>D32+D46+D107</f>
        <v>9389209.743999999</v>
      </c>
      <c r="E27" s="72">
        <f>E32+E46+E107</f>
        <v>6404130.8140000002</v>
      </c>
      <c r="F27" s="72">
        <f>F32+F46+F107</f>
        <v>3002839.3420000002</v>
      </c>
      <c r="G27" s="72">
        <f>G32+G46+G107</f>
        <v>3353150.6269999999</v>
      </c>
      <c r="H27" s="72">
        <f>G27/C27*100</f>
        <v>35.712809976210522</v>
      </c>
      <c r="I27" s="73"/>
    </row>
    <row r="28" spans="1:12" s="7" customFormat="1" ht="21.75" customHeight="1">
      <c r="A28" s="74"/>
      <c r="B28" s="75" t="s">
        <v>25</v>
      </c>
      <c r="C28" s="76">
        <f>C29+C30+C31</f>
        <v>9389209.7239999995</v>
      </c>
      <c r="D28" s="76">
        <f>D29+D30+D31</f>
        <v>9389209.7440000009</v>
      </c>
      <c r="E28" s="76">
        <f>E29+E30+E31</f>
        <v>6404130.8140000002</v>
      </c>
      <c r="F28" s="76">
        <f>F29+F30+F31</f>
        <v>3002839.3420000002</v>
      </c>
      <c r="G28" s="76">
        <f>G29+G30+G31</f>
        <v>3353150.6269999999</v>
      </c>
      <c r="H28" s="76">
        <f>G28/C28*100</f>
        <v>35.712809976210522</v>
      </c>
      <c r="I28" s="77"/>
    </row>
    <row r="29" spans="1:12" s="7" customFormat="1" ht="21.75" customHeight="1">
      <c r="A29" s="74"/>
      <c r="B29" s="78" t="s">
        <v>17</v>
      </c>
      <c r="C29" s="79">
        <f>C34+C50+C80+C95+C110</f>
        <v>9389209.7239999995</v>
      </c>
      <c r="D29" s="79">
        <f>D34+D50+D80+D95+D110</f>
        <v>9389209.7440000009</v>
      </c>
      <c r="E29" s="79">
        <f>E34+E50+E80+E95+E110</f>
        <v>6404130.8140000002</v>
      </c>
      <c r="F29" s="79">
        <f>F34+F50+F80+F95+F110</f>
        <v>3002839.3420000002</v>
      </c>
      <c r="G29" s="79">
        <f>G34+G50+G80+G95+G110</f>
        <v>3353150.6269999999</v>
      </c>
      <c r="H29" s="79">
        <f>G29/C29*100</f>
        <v>35.712809976210522</v>
      </c>
      <c r="I29" s="77"/>
    </row>
    <row r="30" spans="1:12" s="7" customFormat="1" ht="21.75" customHeight="1">
      <c r="A30" s="74"/>
      <c r="B30" s="78" t="s">
        <v>18</v>
      </c>
      <c r="C30" s="79">
        <f t="shared" ref="C30:G31" si="1">C35+C51+C81+C96+C111</f>
        <v>0</v>
      </c>
      <c r="D30" s="79">
        <f t="shared" si="1"/>
        <v>0</v>
      </c>
      <c r="E30" s="79">
        <f t="shared" si="1"/>
        <v>0</v>
      </c>
      <c r="F30" s="79">
        <f t="shared" si="1"/>
        <v>0</v>
      </c>
      <c r="G30" s="79">
        <f t="shared" si="1"/>
        <v>0</v>
      </c>
      <c r="H30" s="79" t="s">
        <v>21</v>
      </c>
      <c r="I30" s="77"/>
    </row>
    <row r="31" spans="1:12" s="7" customFormat="1" ht="21.75" customHeight="1">
      <c r="A31" s="74"/>
      <c r="B31" s="78" t="s">
        <v>19</v>
      </c>
      <c r="C31" s="79">
        <f t="shared" si="1"/>
        <v>0</v>
      </c>
      <c r="D31" s="79">
        <f t="shared" si="1"/>
        <v>0</v>
      </c>
      <c r="E31" s="79">
        <f t="shared" si="1"/>
        <v>0</v>
      </c>
      <c r="F31" s="79">
        <f t="shared" si="1"/>
        <v>0</v>
      </c>
      <c r="G31" s="79">
        <f t="shared" si="1"/>
        <v>0</v>
      </c>
      <c r="H31" s="76" t="s">
        <v>21</v>
      </c>
      <c r="I31" s="77"/>
    </row>
    <row r="32" spans="1:12" s="7" customFormat="1" ht="21.75" customHeight="1">
      <c r="A32" s="80" t="s">
        <v>26</v>
      </c>
      <c r="B32" s="81" t="s">
        <v>27</v>
      </c>
      <c r="C32" s="82">
        <f>C34+C35+C36</f>
        <v>321688.38</v>
      </c>
      <c r="D32" s="82">
        <f>D34+D35+D36</f>
        <v>321688.40000000002</v>
      </c>
      <c r="E32" s="82">
        <f>E34+E35+E36</f>
        <v>92494.67</v>
      </c>
      <c r="F32" s="82">
        <f>F34+F35+F36</f>
        <v>92494.67</v>
      </c>
      <c r="G32" s="82">
        <f>G34+G35+G36</f>
        <v>92494.67</v>
      </c>
      <c r="H32" s="82" t="s">
        <v>21</v>
      </c>
      <c r="I32" s="83"/>
    </row>
    <row r="33" spans="1:9" s="7" customFormat="1" ht="36" customHeight="1">
      <c r="A33" s="74"/>
      <c r="B33" s="84" t="s">
        <v>28</v>
      </c>
      <c r="C33" s="85"/>
      <c r="D33" s="85"/>
      <c r="E33" s="85"/>
      <c r="F33" s="85"/>
      <c r="G33" s="85"/>
      <c r="H33" s="86"/>
      <c r="I33" s="87" t="s">
        <v>29</v>
      </c>
    </row>
    <row r="34" spans="1:9" s="7" customFormat="1" ht="20.25" customHeight="1">
      <c r="A34" s="74"/>
      <c r="B34" s="88" t="s">
        <v>17</v>
      </c>
      <c r="C34" s="89">
        <f>C43</f>
        <v>321688.38</v>
      </c>
      <c r="D34" s="89">
        <f>D43</f>
        <v>321688.40000000002</v>
      </c>
      <c r="E34" s="89">
        <f>E43</f>
        <v>92494.67</v>
      </c>
      <c r="F34" s="89">
        <f>F43</f>
        <v>92494.67</v>
      </c>
      <c r="G34" s="89">
        <f>G43</f>
        <v>92494.67</v>
      </c>
      <c r="H34" s="90" t="s">
        <v>21</v>
      </c>
      <c r="I34" s="87"/>
    </row>
    <row r="35" spans="1:9" s="7" customFormat="1" ht="21" customHeight="1">
      <c r="A35" s="74"/>
      <c r="B35" s="88" t="s">
        <v>18</v>
      </c>
      <c r="C35" s="89">
        <f t="shared" ref="C35:G36" si="2">C40+C44</f>
        <v>0</v>
      </c>
      <c r="D35" s="89">
        <f t="shared" si="2"/>
        <v>0</v>
      </c>
      <c r="E35" s="89">
        <f>E40+E44</f>
        <v>0</v>
      </c>
      <c r="F35" s="89">
        <f t="shared" si="2"/>
        <v>0</v>
      </c>
      <c r="G35" s="89">
        <f t="shared" si="2"/>
        <v>0</v>
      </c>
      <c r="H35" s="90" t="s">
        <v>21</v>
      </c>
      <c r="I35" s="87"/>
    </row>
    <row r="36" spans="1:9" s="7" customFormat="1" ht="17.25" customHeight="1">
      <c r="A36" s="74"/>
      <c r="B36" s="88" t="s">
        <v>19</v>
      </c>
      <c r="C36" s="89">
        <f t="shared" si="2"/>
        <v>0</v>
      </c>
      <c r="D36" s="89">
        <f t="shared" si="2"/>
        <v>0</v>
      </c>
      <c r="E36" s="89">
        <f t="shared" si="2"/>
        <v>0</v>
      </c>
      <c r="F36" s="89">
        <f t="shared" si="2"/>
        <v>0</v>
      </c>
      <c r="G36" s="89">
        <f t="shared" si="2"/>
        <v>0</v>
      </c>
      <c r="H36" s="90" t="s">
        <v>21</v>
      </c>
      <c r="I36" s="87"/>
    </row>
    <row r="37" spans="1:9" s="7" customFormat="1" ht="21.75" customHeight="1">
      <c r="A37" s="74"/>
      <c r="B37" s="91" t="s">
        <v>30</v>
      </c>
      <c r="C37" s="89"/>
      <c r="D37" s="89"/>
      <c r="E37" s="89"/>
      <c r="F37" s="89"/>
      <c r="G37" s="89"/>
      <c r="H37" s="92"/>
      <c r="I37" s="87"/>
    </row>
    <row r="38" spans="1:9" s="7" customFormat="1" ht="17.25" customHeight="1">
      <c r="A38" s="74"/>
      <c r="B38" s="91" t="s">
        <v>20</v>
      </c>
      <c r="C38" s="93">
        <f>SUM(C39:C41)</f>
        <v>0</v>
      </c>
      <c r="D38" s="93">
        <f>SUM(D39:D41)</f>
        <v>0</v>
      </c>
      <c r="E38" s="93">
        <f>SUM(E39:E41)</f>
        <v>0</v>
      </c>
      <c r="F38" s="93">
        <f>SUM(F39:F41)</f>
        <v>0</v>
      </c>
      <c r="G38" s="93">
        <f>SUM(G39:G41)</f>
        <v>0</v>
      </c>
      <c r="H38" s="94" t="s">
        <v>21</v>
      </c>
      <c r="I38" s="87"/>
    </row>
    <row r="39" spans="1:9" s="7" customFormat="1" ht="18.75" customHeight="1">
      <c r="A39" s="74"/>
      <c r="B39" s="88" t="s">
        <v>17</v>
      </c>
      <c r="C39" s="89">
        <v>0</v>
      </c>
      <c r="D39" s="89">
        <v>0</v>
      </c>
      <c r="E39" s="89">
        <v>0</v>
      </c>
      <c r="F39" s="89">
        <v>0</v>
      </c>
      <c r="G39" s="89">
        <v>0</v>
      </c>
      <c r="H39" s="90" t="s">
        <v>21</v>
      </c>
      <c r="I39" s="87"/>
    </row>
    <row r="40" spans="1:9" s="7" customFormat="1" ht="17.25" customHeight="1">
      <c r="A40" s="74"/>
      <c r="B40" s="88" t="s">
        <v>18</v>
      </c>
      <c r="C40" s="89">
        <v>0</v>
      </c>
      <c r="D40" s="89">
        <v>0</v>
      </c>
      <c r="E40" s="89">
        <v>0</v>
      </c>
      <c r="F40" s="89">
        <v>0</v>
      </c>
      <c r="G40" s="89">
        <v>0</v>
      </c>
      <c r="H40" s="90" t="s">
        <v>21</v>
      </c>
      <c r="I40" s="87"/>
    </row>
    <row r="41" spans="1:9" s="7" customFormat="1" ht="20.25" customHeight="1">
      <c r="A41" s="74"/>
      <c r="B41" s="88" t="s">
        <v>19</v>
      </c>
      <c r="C41" s="89">
        <v>0</v>
      </c>
      <c r="D41" s="89">
        <v>0</v>
      </c>
      <c r="E41" s="89">
        <v>0</v>
      </c>
      <c r="F41" s="89">
        <v>0</v>
      </c>
      <c r="G41" s="89">
        <v>0</v>
      </c>
      <c r="H41" s="90" t="s">
        <v>21</v>
      </c>
      <c r="I41" s="87"/>
    </row>
    <row r="42" spans="1:9" s="7" customFormat="1" ht="18" customHeight="1">
      <c r="A42" s="74"/>
      <c r="B42" s="91" t="s">
        <v>22</v>
      </c>
      <c r="C42" s="93">
        <f>C43+C44+C45</f>
        <v>321688.38</v>
      </c>
      <c r="D42" s="93">
        <f>D43+D44+D45</f>
        <v>321688.40000000002</v>
      </c>
      <c r="E42" s="93">
        <f>E43+E44+E45</f>
        <v>92494.67</v>
      </c>
      <c r="F42" s="93">
        <f>F43+F44+F45</f>
        <v>92494.67</v>
      </c>
      <c r="G42" s="93">
        <f>G43+G44+G45</f>
        <v>92494.67</v>
      </c>
      <c r="H42" s="94" t="s">
        <v>21</v>
      </c>
      <c r="I42" s="87"/>
    </row>
    <row r="43" spans="1:9" s="7" customFormat="1" ht="18.75" customHeight="1">
      <c r="A43" s="74"/>
      <c r="B43" s="88" t="s">
        <v>17</v>
      </c>
      <c r="C43" s="89">
        <v>321688.38</v>
      </c>
      <c r="D43" s="89">
        <v>321688.40000000002</v>
      </c>
      <c r="E43" s="89">
        <v>92494.67</v>
      </c>
      <c r="F43" s="89">
        <v>92494.67</v>
      </c>
      <c r="G43" s="89">
        <v>92494.67</v>
      </c>
      <c r="H43" s="90" t="s">
        <v>21</v>
      </c>
      <c r="I43" s="87"/>
    </row>
    <row r="44" spans="1:9" s="7" customFormat="1" ht="18.75" customHeight="1">
      <c r="A44" s="74"/>
      <c r="B44" s="88" t="s">
        <v>18</v>
      </c>
      <c r="C44" s="89">
        <v>0</v>
      </c>
      <c r="D44" s="89">
        <v>0</v>
      </c>
      <c r="E44" s="89">
        <v>0</v>
      </c>
      <c r="F44" s="89">
        <v>0</v>
      </c>
      <c r="G44" s="89">
        <v>0</v>
      </c>
      <c r="H44" s="90" t="s">
        <v>21</v>
      </c>
      <c r="I44" s="87"/>
    </row>
    <row r="45" spans="1:9" s="7" customFormat="1" ht="18.75" customHeight="1">
      <c r="A45" s="74"/>
      <c r="B45" s="88" t="s">
        <v>19</v>
      </c>
      <c r="C45" s="89">
        <v>0</v>
      </c>
      <c r="D45" s="89">
        <v>0</v>
      </c>
      <c r="E45" s="89">
        <v>0</v>
      </c>
      <c r="F45" s="89">
        <v>0</v>
      </c>
      <c r="G45" s="89">
        <v>0</v>
      </c>
      <c r="H45" s="90" t="s">
        <v>21</v>
      </c>
      <c r="I45" s="87"/>
    </row>
    <row r="46" spans="1:9" s="7" customFormat="1" ht="33.75" customHeight="1">
      <c r="A46" s="80" t="s">
        <v>31</v>
      </c>
      <c r="B46" s="95" t="s">
        <v>32</v>
      </c>
      <c r="C46" s="96">
        <f>C49+C79+C94</f>
        <v>9067521.3439999986</v>
      </c>
      <c r="D46" s="96">
        <f>D49+D79+D94</f>
        <v>9067521.3439999986</v>
      </c>
      <c r="E46" s="96">
        <f>E49+E79+E94</f>
        <v>6311636.1440000003</v>
      </c>
      <c r="F46" s="96">
        <f>F49+F79+F94</f>
        <v>2910344.6720000003</v>
      </c>
      <c r="G46" s="96">
        <f>G49+G79+G94</f>
        <v>3260655.9569999999</v>
      </c>
      <c r="H46" s="96">
        <f>G46/C46*100</f>
        <v>35.959727397361839</v>
      </c>
      <c r="I46" s="97"/>
    </row>
    <row r="47" spans="1:9" s="7" customFormat="1" ht="19.5" customHeight="1">
      <c r="A47" s="98" t="s">
        <v>33</v>
      </c>
      <c r="B47" s="99" t="s">
        <v>34</v>
      </c>
      <c r="C47" s="100"/>
      <c r="D47" s="100"/>
      <c r="E47" s="100"/>
      <c r="F47" s="100"/>
      <c r="G47" s="100"/>
      <c r="H47" s="100"/>
      <c r="I47" s="101"/>
    </row>
    <row r="48" spans="1:9" s="7" customFormat="1" ht="63">
      <c r="A48" s="74"/>
      <c r="B48" s="102" t="s">
        <v>35</v>
      </c>
      <c r="C48" s="103"/>
      <c r="D48" s="103"/>
      <c r="E48" s="103"/>
      <c r="F48" s="103"/>
      <c r="G48" s="103"/>
      <c r="H48" s="103"/>
      <c r="I48" s="104"/>
    </row>
    <row r="49" spans="1:9" s="7" customFormat="1" ht="15.6" customHeight="1">
      <c r="A49" s="105"/>
      <c r="B49" s="75" t="s">
        <v>25</v>
      </c>
      <c r="C49" s="106">
        <f>C50+C51+C52</f>
        <v>4317702.4440000001</v>
      </c>
      <c r="D49" s="106">
        <f>D50+D51+D52</f>
        <v>4317702.4440000001</v>
      </c>
      <c r="E49" s="106">
        <f>E50+E51+E52</f>
        <v>4317702.4440000001</v>
      </c>
      <c r="F49" s="106">
        <f>F50+F51+F52</f>
        <v>1409586.4720000001</v>
      </c>
      <c r="G49" s="106">
        <f>G50+G51+G52</f>
        <v>1321984.8569999998</v>
      </c>
      <c r="H49" s="76">
        <f>G49/C49*100</f>
        <v>30.617785133319387</v>
      </c>
      <c r="I49" s="87" t="s">
        <v>36</v>
      </c>
    </row>
    <row r="50" spans="1:9" s="7" customFormat="1" ht="15.75">
      <c r="A50" s="105"/>
      <c r="B50" s="78" t="s">
        <v>17</v>
      </c>
      <c r="C50" s="79">
        <f>C55+C59</f>
        <v>4317702.4440000001</v>
      </c>
      <c r="D50" s="79">
        <f>D55+D59</f>
        <v>4317702.4440000001</v>
      </c>
      <c r="E50" s="79">
        <f t="shared" ref="C50:I52" si="3">E55+E59</f>
        <v>4317702.4440000001</v>
      </c>
      <c r="F50" s="79">
        <f t="shared" si="3"/>
        <v>1409586.4720000001</v>
      </c>
      <c r="G50" s="79">
        <f t="shared" si="3"/>
        <v>1321984.8569999998</v>
      </c>
      <c r="H50" s="79">
        <f t="shared" ref="H50:H59" si="4">G50/C50*100</f>
        <v>30.617785133319387</v>
      </c>
      <c r="I50" s="87"/>
    </row>
    <row r="51" spans="1:9" s="7" customFormat="1" ht="17.25" customHeight="1">
      <c r="A51" s="105"/>
      <c r="B51" s="78" t="s">
        <v>18</v>
      </c>
      <c r="C51" s="79">
        <f t="shared" si="3"/>
        <v>0</v>
      </c>
      <c r="D51" s="79">
        <f t="shared" si="3"/>
        <v>0</v>
      </c>
      <c r="E51" s="79">
        <f t="shared" si="3"/>
        <v>0</v>
      </c>
      <c r="F51" s="79">
        <f t="shared" si="3"/>
        <v>0</v>
      </c>
      <c r="G51" s="79">
        <f t="shared" si="3"/>
        <v>0</v>
      </c>
      <c r="H51" s="76" t="s">
        <v>21</v>
      </c>
      <c r="I51" s="87"/>
    </row>
    <row r="52" spans="1:9" s="7" customFormat="1" ht="15.75">
      <c r="A52" s="105"/>
      <c r="B52" s="78" t="s">
        <v>19</v>
      </c>
      <c r="C52" s="79">
        <f t="shared" si="3"/>
        <v>0</v>
      </c>
      <c r="D52" s="79">
        <f t="shared" si="3"/>
        <v>0</v>
      </c>
      <c r="E52" s="79">
        <f t="shared" si="3"/>
        <v>0</v>
      </c>
      <c r="F52" s="79">
        <f t="shared" si="3"/>
        <v>0</v>
      </c>
      <c r="G52" s="79">
        <f t="shared" si="3"/>
        <v>0</v>
      </c>
      <c r="H52" s="76" t="s">
        <v>21</v>
      </c>
      <c r="I52" s="87"/>
    </row>
    <row r="53" spans="1:9" s="7" customFormat="1" ht="15.75">
      <c r="A53" s="107"/>
      <c r="B53" s="91" t="s">
        <v>30</v>
      </c>
      <c r="C53" s="103"/>
      <c r="D53" s="103"/>
      <c r="E53" s="103"/>
      <c r="F53" s="103"/>
      <c r="G53" s="103"/>
      <c r="H53" s="76"/>
      <c r="I53" s="87"/>
    </row>
    <row r="54" spans="1:9" s="7" customFormat="1" ht="15.75">
      <c r="A54" s="105"/>
      <c r="B54" s="91" t="s">
        <v>20</v>
      </c>
      <c r="C54" s="106">
        <f>C55+C56+C57</f>
        <v>2448864.7000000002</v>
      </c>
      <c r="D54" s="106">
        <f>D55+D56+D57</f>
        <v>2448864.7000000002</v>
      </c>
      <c r="E54" s="106">
        <f>E55+E56+E57</f>
        <v>2448864.7000000002</v>
      </c>
      <c r="F54" s="106">
        <f>F55+F56+F57</f>
        <v>637468.58200000005</v>
      </c>
      <c r="G54" s="106">
        <f>G55+G56+G57</f>
        <v>607581.11499999999</v>
      </c>
      <c r="H54" s="76">
        <f t="shared" si="4"/>
        <v>24.810726170376011</v>
      </c>
      <c r="I54" s="87"/>
    </row>
    <row r="55" spans="1:9" s="7" customFormat="1" ht="17.25" customHeight="1">
      <c r="A55" s="105"/>
      <c r="B55" s="78" t="s">
        <v>17</v>
      </c>
      <c r="C55" s="79">
        <v>2448864.7000000002</v>
      </c>
      <c r="D55" s="79">
        <v>2448864.7000000002</v>
      </c>
      <c r="E55" s="79">
        <v>2448864.7000000002</v>
      </c>
      <c r="F55" s="79">
        <v>637468.58200000005</v>
      </c>
      <c r="G55" s="79">
        <v>607581.11499999999</v>
      </c>
      <c r="H55" s="79">
        <f t="shared" si="4"/>
        <v>24.810726170376011</v>
      </c>
      <c r="I55" s="87"/>
    </row>
    <row r="56" spans="1:9" s="7" customFormat="1" ht="17.25" customHeight="1">
      <c r="A56" s="105"/>
      <c r="B56" s="78" t="s">
        <v>18</v>
      </c>
      <c r="C56" s="79">
        <f t="shared" ref="C56:G57" si="5">C61+C65</f>
        <v>0</v>
      </c>
      <c r="D56" s="79">
        <f t="shared" si="5"/>
        <v>0</v>
      </c>
      <c r="E56" s="79">
        <f t="shared" si="5"/>
        <v>0</v>
      </c>
      <c r="F56" s="79">
        <f t="shared" si="5"/>
        <v>0</v>
      </c>
      <c r="G56" s="79">
        <f t="shared" si="5"/>
        <v>0</v>
      </c>
      <c r="H56" s="76" t="s">
        <v>21</v>
      </c>
      <c r="I56" s="87"/>
    </row>
    <row r="57" spans="1:9" s="7" customFormat="1" ht="15.75" customHeight="1">
      <c r="A57" s="105"/>
      <c r="B57" s="78" t="s">
        <v>19</v>
      </c>
      <c r="C57" s="79">
        <f t="shared" si="5"/>
        <v>0</v>
      </c>
      <c r="D57" s="79">
        <f t="shared" si="5"/>
        <v>0</v>
      </c>
      <c r="E57" s="79">
        <f t="shared" si="5"/>
        <v>0</v>
      </c>
      <c r="F57" s="79">
        <f t="shared" si="5"/>
        <v>0</v>
      </c>
      <c r="G57" s="79">
        <f t="shared" si="5"/>
        <v>0</v>
      </c>
      <c r="H57" s="76" t="s">
        <v>21</v>
      </c>
      <c r="I57" s="87"/>
    </row>
    <row r="58" spans="1:9" s="7" customFormat="1" ht="15.75">
      <c r="A58" s="105"/>
      <c r="B58" s="108" t="s">
        <v>22</v>
      </c>
      <c r="C58" s="106">
        <f>C59+C60+C61</f>
        <v>1868837.7439999999</v>
      </c>
      <c r="D58" s="106">
        <f>D59+D60+D61</f>
        <v>1868837.7439999999</v>
      </c>
      <c r="E58" s="106">
        <f>E59+E60+E61</f>
        <v>1868837.7439999999</v>
      </c>
      <c r="F58" s="106">
        <f>F59+F60+F61</f>
        <v>772117.89</v>
      </c>
      <c r="G58" s="106">
        <f>G59+G60+G61</f>
        <v>714403.74199999997</v>
      </c>
      <c r="H58" s="76">
        <f t="shared" si="4"/>
        <v>38.227167890504674</v>
      </c>
      <c r="I58" s="87"/>
    </row>
    <row r="59" spans="1:9" s="7" customFormat="1" ht="15.75">
      <c r="A59" s="105"/>
      <c r="B59" s="78" t="s">
        <v>17</v>
      </c>
      <c r="C59" s="79">
        <v>1868837.7439999999</v>
      </c>
      <c r="D59" s="79">
        <v>1868837.7439999999</v>
      </c>
      <c r="E59" s="79">
        <v>1868837.7439999999</v>
      </c>
      <c r="F59" s="79">
        <v>772117.89</v>
      </c>
      <c r="G59" s="79">
        <v>714403.74199999997</v>
      </c>
      <c r="H59" s="79">
        <f t="shared" si="4"/>
        <v>38.227167890504674</v>
      </c>
      <c r="I59" s="87"/>
    </row>
    <row r="60" spans="1:9" s="7" customFormat="1" ht="17.25" customHeight="1">
      <c r="A60" s="105"/>
      <c r="B60" s="78" t="s">
        <v>18</v>
      </c>
      <c r="C60" s="79">
        <f t="shared" ref="C60:G61" si="6">C65+C69</f>
        <v>0</v>
      </c>
      <c r="D60" s="79">
        <f t="shared" si="6"/>
        <v>0</v>
      </c>
      <c r="E60" s="79">
        <f t="shared" si="6"/>
        <v>0</v>
      </c>
      <c r="F60" s="79">
        <f t="shared" si="6"/>
        <v>0</v>
      </c>
      <c r="G60" s="79">
        <f t="shared" si="6"/>
        <v>0</v>
      </c>
      <c r="H60" s="76" t="s">
        <v>21</v>
      </c>
      <c r="I60" s="87"/>
    </row>
    <row r="61" spans="1:9" s="7" customFormat="1" ht="19.5" customHeight="1">
      <c r="A61" s="105"/>
      <c r="B61" s="78" t="s">
        <v>19</v>
      </c>
      <c r="C61" s="79">
        <f t="shared" si="6"/>
        <v>0</v>
      </c>
      <c r="D61" s="79">
        <f t="shared" si="6"/>
        <v>0</v>
      </c>
      <c r="E61" s="79">
        <f t="shared" si="6"/>
        <v>0</v>
      </c>
      <c r="F61" s="79">
        <f t="shared" si="6"/>
        <v>0</v>
      </c>
      <c r="G61" s="79">
        <f t="shared" si="6"/>
        <v>0</v>
      </c>
      <c r="H61" s="76" t="s">
        <v>21</v>
      </c>
      <c r="I61" s="87"/>
    </row>
    <row r="62" spans="1:9" s="7" customFormat="1" ht="39" hidden="1" customHeight="1">
      <c r="A62" s="74" t="s">
        <v>37</v>
      </c>
      <c r="B62" s="102" t="s">
        <v>28</v>
      </c>
      <c r="C62" s="103"/>
      <c r="D62" s="103"/>
      <c r="E62" s="103"/>
      <c r="F62" s="103"/>
      <c r="G62" s="103"/>
      <c r="H62" s="76"/>
      <c r="I62" s="109"/>
    </row>
    <row r="63" spans="1:9" s="7" customFormat="1" ht="21.75" hidden="1" customHeight="1">
      <c r="A63" s="105"/>
      <c r="B63" s="75" t="s">
        <v>25</v>
      </c>
      <c r="C63" s="106">
        <f>C64+C65+C66</f>
        <v>0</v>
      </c>
      <c r="D63" s="106">
        <f>D64+D65+D66</f>
        <v>0</v>
      </c>
      <c r="E63" s="106">
        <f>E64+E65+E66</f>
        <v>0</v>
      </c>
      <c r="F63" s="106">
        <f>F64+F65+F66</f>
        <v>0</v>
      </c>
      <c r="G63" s="106">
        <f>G64+G65+G66</f>
        <v>0</v>
      </c>
      <c r="H63" s="76" t="e">
        <f>G63/C63*100</f>
        <v>#DIV/0!</v>
      </c>
      <c r="I63" s="110" t="s">
        <v>38</v>
      </c>
    </row>
    <row r="64" spans="1:9" s="7" customFormat="1" ht="21.75" hidden="1" customHeight="1">
      <c r="A64" s="105"/>
      <c r="B64" s="78" t="s">
        <v>17</v>
      </c>
      <c r="C64" s="79">
        <f t="shared" ref="C64:G66" si="7">C69+C73</f>
        <v>0</v>
      </c>
      <c r="D64" s="79">
        <f t="shared" si="7"/>
        <v>0</v>
      </c>
      <c r="E64" s="79">
        <f t="shared" si="7"/>
        <v>0</v>
      </c>
      <c r="F64" s="79">
        <f t="shared" si="7"/>
        <v>0</v>
      </c>
      <c r="G64" s="79">
        <f t="shared" si="7"/>
        <v>0</v>
      </c>
      <c r="H64" s="79" t="e">
        <f>G64/C64*100</f>
        <v>#DIV/0!</v>
      </c>
      <c r="I64" s="110"/>
    </row>
    <row r="65" spans="1:9" s="7" customFormat="1" ht="21.75" hidden="1" customHeight="1">
      <c r="A65" s="105"/>
      <c r="B65" s="78" t="s">
        <v>18</v>
      </c>
      <c r="C65" s="103">
        <f t="shared" si="7"/>
        <v>0</v>
      </c>
      <c r="D65" s="103">
        <f t="shared" si="7"/>
        <v>0</v>
      </c>
      <c r="E65" s="103">
        <f t="shared" si="7"/>
        <v>0</v>
      </c>
      <c r="F65" s="103">
        <f t="shared" si="7"/>
        <v>0</v>
      </c>
      <c r="G65" s="103">
        <f t="shared" si="7"/>
        <v>0</v>
      </c>
      <c r="H65" s="79">
        <v>0</v>
      </c>
      <c r="I65" s="110"/>
    </row>
    <row r="66" spans="1:9" s="7" customFormat="1" ht="21.75" hidden="1" customHeight="1">
      <c r="A66" s="105"/>
      <c r="B66" s="78" t="s">
        <v>19</v>
      </c>
      <c r="C66" s="103">
        <f t="shared" si="7"/>
        <v>0</v>
      </c>
      <c r="D66" s="103">
        <f t="shared" si="7"/>
        <v>0</v>
      </c>
      <c r="E66" s="103">
        <f t="shared" si="7"/>
        <v>0</v>
      </c>
      <c r="F66" s="103">
        <f t="shared" si="7"/>
        <v>0</v>
      </c>
      <c r="G66" s="103">
        <f t="shared" si="7"/>
        <v>0</v>
      </c>
      <c r="H66" s="79">
        <v>0</v>
      </c>
      <c r="I66" s="110"/>
    </row>
    <row r="67" spans="1:9" s="7" customFormat="1" ht="21.75" hidden="1" customHeight="1">
      <c r="A67" s="105"/>
      <c r="B67" s="91" t="s">
        <v>30</v>
      </c>
      <c r="C67" s="103"/>
      <c r="D67" s="103"/>
      <c r="E67" s="103"/>
      <c r="F67" s="103"/>
      <c r="G67" s="103"/>
      <c r="H67" s="76"/>
      <c r="I67" s="110"/>
    </row>
    <row r="68" spans="1:9" s="7" customFormat="1" ht="21.75" hidden="1" customHeight="1">
      <c r="A68" s="105"/>
      <c r="B68" s="91" t="s">
        <v>39</v>
      </c>
      <c r="C68" s="106">
        <f>C69+C70+C71</f>
        <v>0</v>
      </c>
      <c r="D68" s="106">
        <f>D69+D70+D71</f>
        <v>0</v>
      </c>
      <c r="E68" s="106">
        <f>E69+E70+E71</f>
        <v>0</v>
      </c>
      <c r="F68" s="106">
        <f>F69+F70+F71</f>
        <v>0</v>
      </c>
      <c r="G68" s="106">
        <f>G69+G70+G71</f>
        <v>0</v>
      </c>
      <c r="H68" s="76" t="e">
        <f>G68/C68*100</f>
        <v>#DIV/0!</v>
      </c>
      <c r="I68" s="110"/>
    </row>
    <row r="69" spans="1:9" s="7" customFormat="1" ht="21.75" hidden="1" customHeight="1">
      <c r="A69" s="105"/>
      <c r="B69" s="78" t="s">
        <v>17</v>
      </c>
      <c r="C69" s="111">
        <v>0</v>
      </c>
      <c r="D69" s="111">
        <v>0</v>
      </c>
      <c r="E69" s="103">
        <v>0</v>
      </c>
      <c r="F69" s="103">
        <v>0</v>
      </c>
      <c r="G69" s="103">
        <v>0</v>
      </c>
      <c r="H69" s="79" t="e">
        <f>G69/C69*100</f>
        <v>#DIV/0!</v>
      </c>
      <c r="I69" s="110"/>
    </row>
    <row r="70" spans="1:9" s="7" customFormat="1" ht="21.75" hidden="1" customHeight="1">
      <c r="A70" s="105"/>
      <c r="B70" s="78" t="s">
        <v>18</v>
      </c>
      <c r="C70" s="112">
        <v>0</v>
      </c>
      <c r="D70" s="112">
        <v>0</v>
      </c>
      <c r="E70" s="103">
        <v>0</v>
      </c>
      <c r="F70" s="103">
        <v>0</v>
      </c>
      <c r="G70" s="103">
        <v>0</v>
      </c>
      <c r="H70" s="79">
        <v>0</v>
      </c>
      <c r="I70" s="110"/>
    </row>
    <row r="71" spans="1:9" s="7" customFormat="1" ht="21.75" hidden="1" customHeight="1">
      <c r="A71" s="105"/>
      <c r="B71" s="78" t="s">
        <v>19</v>
      </c>
      <c r="C71" s="103"/>
      <c r="D71" s="103"/>
      <c r="E71" s="103"/>
      <c r="F71" s="103"/>
      <c r="G71" s="103"/>
      <c r="H71" s="76"/>
      <c r="I71" s="110"/>
    </row>
    <row r="72" spans="1:9" s="7" customFormat="1" ht="21.75" hidden="1" customHeight="1">
      <c r="A72" s="105"/>
      <c r="B72" s="108" t="s">
        <v>22</v>
      </c>
      <c r="C72" s="106">
        <f>C73+C74+C75</f>
        <v>0</v>
      </c>
      <c r="D72" s="106">
        <f>D73+D74+D75</f>
        <v>0</v>
      </c>
      <c r="E72" s="106">
        <f>E73+E74+E75</f>
        <v>0</v>
      </c>
      <c r="F72" s="106">
        <f>F73+F74+F75</f>
        <v>0</v>
      </c>
      <c r="G72" s="106">
        <f>G73+G74+G75</f>
        <v>0</v>
      </c>
      <c r="H72" s="76">
        <v>0</v>
      </c>
      <c r="I72" s="110"/>
    </row>
    <row r="73" spans="1:9" s="7" customFormat="1" ht="21.75" hidden="1" customHeight="1">
      <c r="A73" s="105"/>
      <c r="B73" s="78" t="s">
        <v>17</v>
      </c>
      <c r="C73" s="79"/>
      <c r="D73" s="79"/>
      <c r="E73" s="79"/>
      <c r="F73" s="79"/>
      <c r="G73" s="79"/>
      <c r="H73" s="76"/>
      <c r="I73" s="110"/>
    </row>
    <row r="74" spans="1:9" s="7" customFormat="1" ht="21.75" hidden="1" customHeight="1">
      <c r="A74" s="105"/>
      <c r="B74" s="78" t="s">
        <v>18</v>
      </c>
      <c r="C74" s="103"/>
      <c r="D74" s="103"/>
      <c r="E74" s="103"/>
      <c r="F74" s="103"/>
      <c r="G74" s="103"/>
      <c r="H74" s="76"/>
      <c r="I74" s="110"/>
    </row>
    <row r="75" spans="1:9" s="7" customFormat="1" ht="66.75" hidden="1" customHeight="1">
      <c r="A75" s="105"/>
      <c r="B75" s="88" t="s">
        <v>19</v>
      </c>
      <c r="C75" s="103"/>
      <c r="D75" s="103"/>
      <c r="E75" s="103"/>
      <c r="F75" s="103"/>
      <c r="G75" s="103"/>
      <c r="H75" s="76"/>
      <c r="I75" s="110"/>
    </row>
    <row r="76" spans="1:9" s="7" customFormat="1" ht="33.75" customHeight="1">
      <c r="A76" s="98" t="s">
        <v>40</v>
      </c>
      <c r="B76" s="99" t="s">
        <v>41</v>
      </c>
      <c r="C76" s="113"/>
      <c r="D76" s="113"/>
      <c r="E76" s="113"/>
      <c r="F76" s="113"/>
      <c r="G76" s="113"/>
      <c r="H76" s="114"/>
      <c r="I76" s="115"/>
    </row>
    <row r="77" spans="1:9" s="7" customFormat="1" ht="15.75">
      <c r="A77" s="105"/>
      <c r="B77" s="102" t="s">
        <v>42</v>
      </c>
      <c r="C77" s="116"/>
      <c r="D77" s="116"/>
      <c r="E77" s="116"/>
      <c r="F77" s="116"/>
      <c r="G77" s="116"/>
      <c r="H77" s="117"/>
      <c r="I77" s="77"/>
    </row>
    <row r="78" spans="1:9" s="7" customFormat="1" ht="33.75" customHeight="1">
      <c r="A78" s="105"/>
      <c r="B78" s="118" t="s">
        <v>43</v>
      </c>
      <c r="C78" s="116"/>
      <c r="D78" s="116"/>
      <c r="E78" s="116"/>
      <c r="F78" s="116"/>
      <c r="G78" s="116"/>
      <c r="H78" s="117"/>
      <c r="I78" s="119"/>
    </row>
    <row r="79" spans="1:9" s="7" customFormat="1" ht="15.75" customHeight="1">
      <c r="A79" s="105"/>
      <c r="B79" s="75" t="s">
        <v>25</v>
      </c>
      <c r="C79" s="117">
        <f>C80+C81+C82</f>
        <v>4430312.8</v>
      </c>
      <c r="D79" s="117">
        <f>D80+D81+D82</f>
        <v>4430312.8</v>
      </c>
      <c r="E79" s="117">
        <f>E80+E81+E82</f>
        <v>1802006.9</v>
      </c>
      <c r="F79" s="117">
        <f>F80+F81+F82</f>
        <v>1364094</v>
      </c>
      <c r="G79" s="117">
        <f>G80+G81+G82</f>
        <v>1802006.9</v>
      </c>
      <c r="H79" s="76">
        <f>G79/C79*100</f>
        <v>40.674484654898407</v>
      </c>
      <c r="I79" s="120" t="s">
        <v>44</v>
      </c>
    </row>
    <row r="80" spans="1:9" s="7" customFormat="1" ht="17.25" customHeight="1">
      <c r="A80" s="105"/>
      <c r="B80" s="78" t="s">
        <v>17</v>
      </c>
      <c r="C80" s="116">
        <f>C85+C89</f>
        <v>4430312.8</v>
      </c>
      <c r="D80" s="116">
        <f>D85+D89</f>
        <v>4430312.8</v>
      </c>
      <c r="E80" s="116">
        <f>E85+E89</f>
        <v>1802006.9</v>
      </c>
      <c r="F80" s="116">
        <f>F85+F89</f>
        <v>1364094</v>
      </c>
      <c r="G80" s="116">
        <f>G85+G89</f>
        <v>1802006.9</v>
      </c>
      <c r="H80" s="79">
        <f>G80/C80*100</f>
        <v>40.674484654898407</v>
      </c>
      <c r="I80" s="121"/>
    </row>
    <row r="81" spans="1:9" s="7" customFormat="1" ht="15" customHeight="1">
      <c r="A81" s="105"/>
      <c r="B81" s="78" t="s">
        <v>18</v>
      </c>
      <c r="C81" s="116">
        <f t="shared" ref="C81:G82" si="8">C86</f>
        <v>0</v>
      </c>
      <c r="D81" s="116">
        <f t="shared" si="8"/>
        <v>0</v>
      </c>
      <c r="E81" s="116">
        <f t="shared" si="8"/>
        <v>0</v>
      </c>
      <c r="F81" s="116">
        <f t="shared" si="8"/>
        <v>0</v>
      </c>
      <c r="G81" s="116">
        <f t="shared" si="8"/>
        <v>0</v>
      </c>
      <c r="H81" s="116" t="s">
        <v>21</v>
      </c>
      <c r="I81" s="121"/>
    </row>
    <row r="82" spans="1:9" s="7" customFormat="1" ht="15" customHeight="1">
      <c r="A82" s="105"/>
      <c r="B82" s="78" t="s">
        <v>19</v>
      </c>
      <c r="C82" s="116">
        <f t="shared" si="8"/>
        <v>0</v>
      </c>
      <c r="D82" s="116">
        <f t="shared" si="8"/>
        <v>0</v>
      </c>
      <c r="E82" s="116">
        <f t="shared" si="8"/>
        <v>0</v>
      </c>
      <c r="F82" s="116">
        <f t="shared" si="8"/>
        <v>0</v>
      </c>
      <c r="G82" s="116">
        <f t="shared" si="8"/>
        <v>0</v>
      </c>
      <c r="H82" s="116" t="s">
        <v>21</v>
      </c>
      <c r="I82" s="121"/>
    </row>
    <row r="83" spans="1:9" s="7" customFormat="1" ht="15.75">
      <c r="A83" s="105"/>
      <c r="B83" s="91" t="s">
        <v>30</v>
      </c>
      <c r="C83" s="116"/>
      <c r="D83" s="116"/>
      <c r="E83" s="116"/>
      <c r="F83" s="116"/>
      <c r="G83" s="116"/>
      <c r="H83" s="116"/>
      <c r="I83" s="121"/>
    </row>
    <row r="84" spans="1:9" s="7" customFormat="1" ht="15.75">
      <c r="A84" s="105"/>
      <c r="B84" s="91" t="s">
        <v>20</v>
      </c>
      <c r="C84" s="117">
        <f>C85+C86+C87</f>
        <v>4430312.8</v>
      </c>
      <c r="D84" s="117">
        <f>D85+D86+D87</f>
        <v>4430312.8</v>
      </c>
      <c r="E84" s="117">
        <f>E85+E86+E87</f>
        <v>1802006.9</v>
      </c>
      <c r="F84" s="117">
        <f>F85+F86+F87</f>
        <v>1364094</v>
      </c>
      <c r="G84" s="117">
        <f>G85+G86+G87</f>
        <v>1802006.9</v>
      </c>
      <c r="H84" s="76">
        <f>G84/C84*100</f>
        <v>40.674484654898407</v>
      </c>
      <c r="I84" s="121"/>
    </row>
    <row r="85" spans="1:9" s="7" customFormat="1" ht="15" customHeight="1">
      <c r="A85" s="105"/>
      <c r="B85" s="78" t="s">
        <v>17</v>
      </c>
      <c r="C85" s="116">
        <v>4430312.8</v>
      </c>
      <c r="D85" s="116">
        <v>4430312.8</v>
      </c>
      <c r="E85" s="116">
        <v>1802006.9</v>
      </c>
      <c r="F85" s="116">
        <v>1364094</v>
      </c>
      <c r="G85" s="116">
        <v>1802006.9</v>
      </c>
      <c r="H85" s="79">
        <f>G85/C85*100</f>
        <v>40.674484654898407</v>
      </c>
      <c r="I85" s="121"/>
    </row>
    <row r="86" spans="1:9" s="7" customFormat="1" ht="15" customHeight="1">
      <c r="A86" s="105"/>
      <c r="B86" s="78" t="s">
        <v>18</v>
      </c>
      <c r="C86" s="116">
        <v>0</v>
      </c>
      <c r="D86" s="116">
        <v>0</v>
      </c>
      <c r="E86" s="116">
        <v>0</v>
      </c>
      <c r="F86" s="116">
        <v>0</v>
      </c>
      <c r="G86" s="116">
        <v>0</v>
      </c>
      <c r="H86" s="116" t="s">
        <v>21</v>
      </c>
      <c r="I86" s="122"/>
    </row>
    <row r="87" spans="1:9" s="7" customFormat="1" ht="151.5" customHeight="1">
      <c r="A87" s="123"/>
      <c r="B87" s="88" t="s">
        <v>19</v>
      </c>
      <c r="C87" s="116">
        <v>0</v>
      </c>
      <c r="D87" s="116">
        <v>0</v>
      </c>
      <c r="E87" s="116">
        <v>0</v>
      </c>
      <c r="F87" s="116">
        <v>0</v>
      </c>
      <c r="G87" s="116">
        <v>0</v>
      </c>
      <c r="H87" s="116" t="s">
        <v>21</v>
      </c>
      <c r="I87" s="124"/>
    </row>
    <row r="88" spans="1:9" s="7" customFormat="1" ht="15" hidden="1" customHeight="1">
      <c r="A88" s="123"/>
      <c r="B88" s="108" t="s">
        <v>22</v>
      </c>
      <c r="C88" s="125"/>
      <c r="D88" s="125"/>
      <c r="E88" s="125"/>
      <c r="F88" s="125"/>
      <c r="G88" s="125"/>
      <c r="H88" s="125"/>
      <c r="I88" s="126"/>
    </row>
    <row r="89" spans="1:9" s="7" customFormat="1" ht="15" hidden="1" customHeight="1">
      <c r="A89" s="123"/>
      <c r="B89" s="78" t="s">
        <v>17</v>
      </c>
      <c r="C89" s="125"/>
      <c r="D89" s="125"/>
      <c r="E89" s="125"/>
      <c r="F89" s="125"/>
      <c r="G89" s="125"/>
      <c r="H89" s="125"/>
      <c r="I89" s="126"/>
    </row>
    <row r="90" spans="1:9" s="7" customFormat="1" ht="15.6" hidden="1" customHeight="1">
      <c r="A90" s="123"/>
      <c r="B90" s="78" t="s">
        <v>18</v>
      </c>
      <c r="C90" s="125"/>
      <c r="D90" s="125"/>
      <c r="E90" s="125"/>
      <c r="F90" s="125"/>
      <c r="G90" s="125"/>
      <c r="H90" s="125"/>
      <c r="I90" s="126"/>
    </row>
    <row r="91" spans="1:9" s="7" customFormat="1" ht="10.5" hidden="1" customHeight="1">
      <c r="A91" s="123"/>
      <c r="B91" s="78" t="s">
        <v>19</v>
      </c>
      <c r="C91" s="125"/>
      <c r="D91" s="125"/>
      <c r="E91" s="125"/>
      <c r="F91" s="125"/>
      <c r="G91" s="125"/>
      <c r="H91" s="127"/>
      <c r="I91" s="119"/>
    </row>
    <row r="92" spans="1:9" s="7" customFormat="1" ht="18.75" customHeight="1">
      <c r="A92" s="98" t="s">
        <v>45</v>
      </c>
      <c r="B92" s="128" t="s">
        <v>46</v>
      </c>
      <c r="C92" s="129"/>
      <c r="D92" s="129"/>
      <c r="E92" s="129"/>
      <c r="F92" s="129"/>
      <c r="G92" s="129"/>
      <c r="H92" s="130"/>
      <c r="I92" s="131"/>
    </row>
    <row r="93" spans="1:9" s="7" customFormat="1" ht="35.25" customHeight="1">
      <c r="A93" s="105"/>
      <c r="B93" s="132" t="s">
        <v>47</v>
      </c>
      <c r="C93" s="103"/>
      <c r="D93" s="103"/>
      <c r="E93" s="103"/>
      <c r="F93" s="103"/>
      <c r="G93" s="103"/>
      <c r="H93" s="106"/>
      <c r="I93" s="120" t="s">
        <v>48</v>
      </c>
    </row>
    <row r="94" spans="1:9" s="7" customFormat="1" ht="15" customHeight="1">
      <c r="A94" s="105"/>
      <c r="B94" s="75" t="s">
        <v>25</v>
      </c>
      <c r="C94" s="106">
        <f>SUM(C95:C97)</f>
        <v>319506.09999999998</v>
      </c>
      <c r="D94" s="106">
        <f>SUM(D95:D97)</f>
        <v>319506.09999999998</v>
      </c>
      <c r="E94" s="106">
        <f>SUM(E95:E97)</f>
        <v>191926.8</v>
      </c>
      <c r="F94" s="106">
        <f>SUM(F95:F97)</f>
        <v>136664.20000000001</v>
      </c>
      <c r="G94" s="106">
        <f>SUM(G95:G97)</f>
        <v>136664.20000000001</v>
      </c>
      <c r="H94" s="76">
        <f>G94/C94*100</f>
        <v>42.773580848691154</v>
      </c>
      <c r="I94" s="121"/>
    </row>
    <row r="95" spans="1:9" s="7" customFormat="1" ht="15" customHeight="1">
      <c r="A95" s="105"/>
      <c r="B95" s="78" t="s">
        <v>17</v>
      </c>
      <c r="C95" s="103">
        <f>C100+C104</f>
        <v>319506.09999999998</v>
      </c>
      <c r="D95" s="103">
        <f>D100+D104</f>
        <v>319506.09999999998</v>
      </c>
      <c r="E95" s="103">
        <f>E100+E104</f>
        <v>191926.8</v>
      </c>
      <c r="F95" s="103">
        <f>F100+F104</f>
        <v>136664.20000000001</v>
      </c>
      <c r="G95" s="103">
        <f>G100+G104</f>
        <v>136664.20000000001</v>
      </c>
      <c r="H95" s="79">
        <f>G95/C95*100</f>
        <v>42.773580848691154</v>
      </c>
      <c r="I95" s="121"/>
    </row>
    <row r="96" spans="1:9" s="7" customFormat="1" ht="19.5" customHeight="1">
      <c r="A96" s="105"/>
      <c r="B96" s="78" t="s">
        <v>18</v>
      </c>
      <c r="C96" s="103">
        <f t="shared" ref="C96:G97" si="9">C101+C105</f>
        <v>0</v>
      </c>
      <c r="D96" s="103">
        <f t="shared" si="9"/>
        <v>0</v>
      </c>
      <c r="E96" s="103">
        <f t="shared" si="9"/>
        <v>0</v>
      </c>
      <c r="F96" s="103">
        <f t="shared" si="9"/>
        <v>0</v>
      </c>
      <c r="G96" s="103">
        <f t="shared" si="9"/>
        <v>0</v>
      </c>
      <c r="H96" s="103" t="s">
        <v>21</v>
      </c>
      <c r="I96" s="121"/>
    </row>
    <row r="97" spans="1:9" s="7" customFormat="1" ht="15" customHeight="1">
      <c r="A97" s="105"/>
      <c r="B97" s="78" t="s">
        <v>19</v>
      </c>
      <c r="C97" s="103">
        <f t="shared" si="9"/>
        <v>0</v>
      </c>
      <c r="D97" s="103">
        <f t="shared" si="9"/>
        <v>0</v>
      </c>
      <c r="E97" s="103">
        <f t="shared" si="9"/>
        <v>0</v>
      </c>
      <c r="F97" s="103">
        <f t="shared" si="9"/>
        <v>0</v>
      </c>
      <c r="G97" s="103">
        <f t="shared" si="9"/>
        <v>0</v>
      </c>
      <c r="H97" s="103" t="s">
        <v>21</v>
      </c>
      <c r="I97" s="121"/>
    </row>
    <row r="98" spans="1:9" s="7" customFormat="1" ht="15" customHeight="1">
      <c r="A98" s="105"/>
      <c r="B98" s="91" t="s">
        <v>30</v>
      </c>
      <c r="C98" s="103"/>
      <c r="D98" s="103"/>
      <c r="E98" s="103"/>
      <c r="F98" s="103"/>
      <c r="G98" s="103"/>
      <c r="H98" s="106"/>
      <c r="I98" s="121"/>
    </row>
    <row r="99" spans="1:9" s="7" customFormat="1" ht="15" customHeight="1">
      <c r="A99" s="105"/>
      <c r="B99" s="91" t="s">
        <v>39</v>
      </c>
      <c r="C99" s="106">
        <f>SUM(C100:C102)</f>
        <v>319506.09999999998</v>
      </c>
      <c r="D99" s="106">
        <f>SUM(D100:D102)</f>
        <v>319506.09999999998</v>
      </c>
      <c r="E99" s="106">
        <f>SUM(E100:E102)</f>
        <v>191926.8</v>
      </c>
      <c r="F99" s="106">
        <f>SUM(F100:F102)</f>
        <v>136664.20000000001</v>
      </c>
      <c r="G99" s="106">
        <f>SUM(G100:G102)</f>
        <v>136664.20000000001</v>
      </c>
      <c r="H99" s="76">
        <f>G99/C99*100</f>
        <v>42.773580848691154</v>
      </c>
      <c r="I99" s="121"/>
    </row>
    <row r="100" spans="1:9" s="7" customFormat="1" ht="15" customHeight="1">
      <c r="A100" s="105"/>
      <c r="B100" s="78" t="s">
        <v>17</v>
      </c>
      <c r="C100" s="103">
        <v>319506.09999999998</v>
      </c>
      <c r="D100" s="103">
        <v>319506.09999999998</v>
      </c>
      <c r="E100" s="103">
        <v>191926.8</v>
      </c>
      <c r="F100" s="103">
        <v>136664.20000000001</v>
      </c>
      <c r="G100" s="103">
        <v>136664.20000000001</v>
      </c>
      <c r="H100" s="79">
        <f>G100/C100*100</f>
        <v>42.773580848691154</v>
      </c>
      <c r="I100" s="121"/>
    </row>
    <row r="101" spans="1:9" s="7" customFormat="1" ht="15" customHeight="1">
      <c r="A101" s="105"/>
      <c r="B101" s="78" t="s">
        <v>18</v>
      </c>
      <c r="C101" s="103">
        <v>0</v>
      </c>
      <c r="D101" s="103">
        <v>0</v>
      </c>
      <c r="E101" s="103">
        <v>0</v>
      </c>
      <c r="F101" s="103">
        <v>0</v>
      </c>
      <c r="G101" s="103">
        <v>0</v>
      </c>
      <c r="H101" s="106" t="s">
        <v>21</v>
      </c>
      <c r="I101" s="121"/>
    </row>
    <row r="102" spans="1:9" s="7" customFormat="1" ht="15" customHeight="1">
      <c r="A102" s="105"/>
      <c r="B102" s="88" t="s">
        <v>19</v>
      </c>
      <c r="C102" s="103">
        <v>0</v>
      </c>
      <c r="D102" s="103">
        <v>0</v>
      </c>
      <c r="E102" s="103">
        <v>0</v>
      </c>
      <c r="F102" s="103">
        <v>0</v>
      </c>
      <c r="G102" s="103">
        <v>0</v>
      </c>
      <c r="H102" s="106" t="s">
        <v>21</v>
      </c>
      <c r="I102" s="121"/>
    </row>
    <row r="103" spans="1:9" s="7" customFormat="1" ht="15" customHeight="1">
      <c r="A103" s="105"/>
      <c r="B103" s="108" t="s">
        <v>22</v>
      </c>
      <c r="C103" s="106">
        <f>SUM(C104:C106)</f>
        <v>0</v>
      </c>
      <c r="D103" s="106">
        <f>SUM(D104:D106)</f>
        <v>0</v>
      </c>
      <c r="E103" s="106">
        <f>SUM(E104:E106)</f>
        <v>0</v>
      </c>
      <c r="F103" s="106">
        <f>SUM(F104:F106)</f>
        <v>0</v>
      </c>
      <c r="G103" s="106">
        <f>SUM(G104:G106)</f>
        <v>0</v>
      </c>
      <c r="H103" s="106" t="s">
        <v>21</v>
      </c>
      <c r="I103" s="121"/>
    </row>
    <row r="104" spans="1:9" s="7" customFormat="1" ht="15" customHeight="1">
      <c r="A104" s="105"/>
      <c r="B104" s="78" t="s">
        <v>17</v>
      </c>
      <c r="C104" s="103">
        <v>0</v>
      </c>
      <c r="D104" s="103">
        <v>0</v>
      </c>
      <c r="E104" s="103">
        <v>0</v>
      </c>
      <c r="F104" s="103">
        <v>0</v>
      </c>
      <c r="G104" s="103">
        <v>0</v>
      </c>
      <c r="H104" s="106" t="s">
        <v>21</v>
      </c>
      <c r="I104" s="121"/>
    </row>
    <row r="105" spans="1:9" s="7" customFormat="1" ht="20.25" customHeight="1">
      <c r="A105" s="105"/>
      <c r="B105" s="78" t="s">
        <v>18</v>
      </c>
      <c r="C105" s="103">
        <v>0</v>
      </c>
      <c r="D105" s="103">
        <v>0</v>
      </c>
      <c r="E105" s="103">
        <v>0</v>
      </c>
      <c r="F105" s="103">
        <v>0</v>
      </c>
      <c r="G105" s="103">
        <v>0</v>
      </c>
      <c r="H105" s="106" t="s">
        <v>21</v>
      </c>
      <c r="I105" s="121"/>
    </row>
    <row r="106" spans="1:9" s="7" customFormat="1" ht="160.5" customHeight="1">
      <c r="A106" s="105"/>
      <c r="B106" s="88" t="s">
        <v>19</v>
      </c>
      <c r="C106" s="116">
        <v>0</v>
      </c>
      <c r="D106" s="116">
        <v>0</v>
      </c>
      <c r="E106" s="116">
        <v>0</v>
      </c>
      <c r="F106" s="116">
        <v>0</v>
      </c>
      <c r="G106" s="116">
        <v>0</v>
      </c>
      <c r="H106" s="133" t="s">
        <v>21</v>
      </c>
      <c r="I106" s="134"/>
    </row>
    <row r="107" spans="1:9" s="7" customFormat="1" ht="57" hidden="1" customHeight="1">
      <c r="A107" s="135" t="s">
        <v>49</v>
      </c>
      <c r="B107" s="136" t="s">
        <v>50</v>
      </c>
      <c r="C107" s="137">
        <f>C109</f>
        <v>0</v>
      </c>
      <c r="D107" s="137">
        <f>D109</f>
        <v>0</v>
      </c>
      <c r="E107" s="137">
        <f>E109</f>
        <v>0</v>
      </c>
      <c r="F107" s="137">
        <f>F109</f>
        <v>0</v>
      </c>
      <c r="G107" s="137">
        <f>G109</f>
        <v>0</v>
      </c>
      <c r="H107" s="138"/>
      <c r="I107" s="139"/>
    </row>
    <row r="108" spans="1:9" s="7" customFormat="1" ht="47.25" hidden="1" customHeight="1">
      <c r="A108" s="140"/>
      <c r="B108" s="141" t="s">
        <v>51</v>
      </c>
      <c r="C108" s="142"/>
      <c r="D108" s="142"/>
      <c r="E108" s="142"/>
      <c r="F108" s="142"/>
      <c r="G108" s="142"/>
      <c r="H108" s="143"/>
      <c r="I108" s="144" t="s">
        <v>52</v>
      </c>
    </row>
    <row r="109" spans="1:9" s="7" customFormat="1" ht="15.6" hidden="1" customHeight="1">
      <c r="A109" s="140"/>
      <c r="B109" s="145" t="s">
        <v>25</v>
      </c>
      <c r="C109" s="143">
        <f t="shared" ref="C109:G110" si="10">C114+C118</f>
        <v>0</v>
      </c>
      <c r="D109" s="143">
        <f t="shared" si="10"/>
        <v>0</v>
      </c>
      <c r="E109" s="143">
        <f t="shared" si="10"/>
        <v>0</v>
      </c>
      <c r="F109" s="143">
        <f t="shared" si="10"/>
        <v>0</v>
      </c>
      <c r="G109" s="143">
        <f t="shared" si="10"/>
        <v>0</v>
      </c>
      <c r="H109" s="143"/>
      <c r="I109" s="146"/>
    </row>
    <row r="110" spans="1:9" s="7" customFormat="1" ht="15.6" hidden="1" customHeight="1">
      <c r="A110" s="140"/>
      <c r="B110" s="147" t="s">
        <v>17</v>
      </c>
      <c r="C110" s="142">
        <f t="shared" si="10"/>
        <v>0</v>
      </c>
      <c r="D110" s="142">
        <f t="shared" si="10"/>
        <v>0</v>
      </c>
      <c r="E110" s="142">
        <f t="shared" si="10"/>
        <v>0</v>
      </c>
      <c r="F110" s="142">
        <f t="shared" si="10"/>
        <v>0</v>
      </c>
      <c r="G110" s="142">
        <f t="shared" si="10"/>
        <v>0</v>
      </c>
      <c r="H110" s="148"/>
      <c r="I110" s="146"/>
    </row>
    <row r="111" spans="1:9" s="7" customFormat="1" ht="15.6" hidden="1" customHeight="1">
      <c r="A111" s="140"/>
      <c r="B111" s="147" t="s">
        <v>18</v>
      </c>
      <c r="C111" s="142"/>
      <c r="D111" s="142"/>
      <c r="E111" s="142"/>
      <c r="F111" s="142"/>
      <c r="G111" s="142"/>
      <c r="H111" s="148"/>
      <c r="I111" s="146"/>
    </row>
    <row r="112" spans="1:9" s="7" customFormat="1" ht="15.6" hidden="1" customHeight="1">
      <c r="A112" s="140"/>
      <c r="B112" s="147" t="s">
        <v>19</v>
      </c>
      <c r="C112" s="142"/>
      <c r="D112" s="142"/>
      <c r="E112" s="142"/>
      <c r="F112" s="142"/>
      <c r="G112" s="142"/>
      <c r="H112" s="148"/>
      <c r="I112" s="146"/>
    </row>
    <row r="113" spans="1:9" s="7" customFormat="1" ht="15.6" hidden="1" customHeight="1">
      <c r="A113" s="140"/>
      <c r="B113" s="149" t="s">
        <v>30</v>
      </c>
      <c r="C113" s="142"/>
      <c r="D113" s="142"/>
      <c r="E113" s="142"/>
      <c r="F113" s="142"/>
      <c r="G113" s="142"/>
      <c r="H113" s="143"/>
      <c r="I113" s="146"/>
    </row>
    <row r="114" spans="1:9" s="7" customFormat="1" ht="15.6" hidden="1" customHeight="1">
      <c r="A114" s="140"/>
      <c r="B114" s="149" t="s">
        <v>53</v>
      </c>
      <c r="C114" s="143">
        <f>C115+C116+C117</f>
        <v>0</v>
      </c>
      <c r="D114" s="143">
        <f>D115+D116+D117</f>
        <v>0</v>
      </c>
      <c r="E114" s="143">
        <f>E115+E116+E117</f>
        <v>0</v>
      </c>
      <c r="F114" s="143">
        <f>F115+F116+F117</f>
        <v>0</v>
      </c>
      <c r="G114" s="143">
        <f>G115+G116+G117</f>
        <v>0</v>
      </c>
      <c r="H114" s="143"/>
      <c r="I114" s="146"/>
    </row>
    <row r="115" spans="1:9" s="7" customFormat="1" ht="15.6" hidden="1" customHeight="1">
      <c r="A115" s="140"/>
      <c r="B115" s="147" t="s">
        <v>17</v>
      </c>
      <c r="C115" s="142"/>
      <c r="D115" s="142"/>
      <c r="E115" s="142"/>
      <c r="F115" s="142">
        <v>0</v>
      </c>
      <c r="G115" s="142">
        <v>0</v>
      </c>
      <c r="H115" s="148"/>
      <c r="I115" s="146"/>
    </row>
    <row r="116" spans="1:9" s="7" customFormat="1" ht="15.6" hidden="1" customHeight="1">
      <c r="A116" s="140"/>
      <c r="B116" s="147" t="s">
        <v>18</v>
      </c>
      <c r="C116" s="142"/>
      <c r="D116" s="142"/>
      <c r="E116" s="142"/>
      <c r="F116" s="142"/>
      <c r="G116" s="142"/>
      <c r="H116" s="143"/>
      <c r="I116" s="150"/>
    </row>
    <row r="117" spans="1:9" s="7" customFormat="1" ht="15.6" hidden="1" customHeight="1">
      <c r="A117" s="105"/>
      <c r="B117" s="88"/>
      <c r="C117" s="125"/>
      <c r="D117" s="125"/>
      <c r="E117" s="125"/>
      <c r="F117" s="125"/>
      <c r="G117" s="125"/>
      <c r="H117" s="127"/>
      <c r="I117" s="151"/>
    </row>
    <row r="118" spans="1:9" s="7" customFormat="1" ht="15.6" hidden="1" customHeight="1">
      <c r="A118" s="105"/>
      <c r="B118" s="88"/>
      <c r="C118" s="125"/>
      <c r="D118" s="125"/>
      <c r="E118" s="125"/>
      <c r="F118" s="125"/>
      <c r="G118" s="125"/>
      <c r="H118" s="127"/>
      <c r="I118" s="151"/>
    </row>
    <row r="119" spans="1:9" s="7" customFormat="1" ht="15.6" hidden="1" customHeight="1">
      <c r="A119" s="105"/>
      <c r="B119" s="88"/>
      <c r="C119" s="125"/>
      <c r="D119" s="125"/>
      <c r="E119" s="125"/>
      <c r="F119" s="125"/>
      <c r="G119" s="125"/>
      <c r="H119" s="127"/>
      <c r="I119" s="151"/>
    </row>
    <row r="120" spans="1:9" s="7" customFormat="1" ht="15.6" hidden="1" customHeight="1">
      <c r="A120" s="105"/>
      <c r="B120" s="88"/>
      <c r="C120" s="125"/>
      <c r="D120" s="125"/>
      <c r="E120" s="125"/>
      <c r="F120" s="125"/>
      <c r="G120" s="125"/>
      <c r="H120" s="127"/>
      <c r="I120" s="151"/>
    </row>
    <row r="121" spans="1:9" s="7" customFormat="1" ht="15.6" hidden="1" customHeight="1">
      <c r="A121" s="105"/>
      <c r="B121" s="88"/>
      <c r="C121" s="125"/>
      <c r="D121" s="125"/>
      <c r="E121" s="125"/>
      <c r="F121" s="125"/>
      <c r="G121" s="125"/>
      <c r="H121" s="127"/>
      <c r="I121" s="151"/>
    </row>
    <row r="122" spans="1:9" s="7" customFormat="1" ht="34.5" hidden="1" customHeight="1">
      <c r="A122" s="152" t="s">
        <v>54</v>
      </c>
      <c r="B122" s="153" t="s">
        <v>55</v>
      </c>
      <c r="C122" s="154">
        <f>C124+C138</f>
        <v>0</v>
      </c>
      <c r="D122" s="154">
        <f>D124+D138</f>
        <v>0</v>
      </c>
      <c r="E122" s="154">
        <f>E124+E138</f>
        <v>0</v>
      </c>
      <c r="F122" s="154">
        <f>F124+F138</f>
        <v>0</v>
      </c>
      <c r="G122" s="154">
        <f>G124+G138</f>
        <v>0</v>
      </c>
      <c r="H122" s="155" t="e">
        <f>G122/C122*100</f>
        <v>#DIV/0!</v>
      </c>
      <c r="I122" s="156"/>
    </row>
    <row r="123" spans="1:9" s="7" customFormat="1" ht="66" hidden="1" customHeight="1">
      <c r="A123" s="98" t="s">
        <v>56</v>
      </c>
      <c r="B123" s="157" t="s">
        <v>57</v>
      </c>
      <c r="C123" s="158" t="s">
        <v>58</v>
      </c>
      <c r="D123" s="158"/>
      <c r="E123" s="158" t="s">
        <v>58</v>
      </c>
      <c r="F123" s="158" t="s">
        <v>58</v>
      </c>
      <c r="G123" s="158" t="s">
        <v>58</v>
      </c>
      <c r="H123" s="159"/>
      <c r="I123" s="160"/>
    </row>
    <row r="124" spans="1:9" s="7" customFormat="1" ht="17.25" hidden="1" customHeight="1">
      <c r="A124" s="123"/>
      <c r="B124" s="75" t="s">
        <v>25</v>
      </c>
      <c r="C124" s="161">
        <f>C125+C126+C127</f>
        <v>0</v>
      </c>
      <c r="D124" s="161">
        <f>D125+D126+D127</f>
        <v>0</v>
      </c>
      <c r="E124" s="161">
        <f>E125+E126+E127</f>
        <v>0</v>
      </c>
      <c r="F124" s="161">
        <f>F125+F126+F127</f>
        <v>0</v>
      </c>
      <c r="G124" s="161">
        <f>G125+G126+G127</f>
        <v>0</v>
      </c>
      <c r="H124" s="127" t="e">
        <f>G124/C124*100</f>
        <v>#DIV/0!</v>
      </c>
      <c r="I124" s="87" t="s">
        <v>59</v>
      </c>
    </row>
    <row r="125" spans="1:9" s="7" customFormat="1" ht="17.25" hidden="1" customHeight="1">
      <c r="A125" s="123"/>
      <c r="B125" s="78" t="s">
        <v>17</v>
      </c>
      <c r="C125" s="125">
        <f t="shared" ref="C125:G126" si="11">C130+C134</f>
        <v>0</v>
      </c>
      <c r="D125" s="125">
        <f t="shared" si="11"/>
        <v>0</v>
      </c>
      <c r="E125" s="125">
        <f t="shared" si="11"/>
        <v>0</v>
      </c>
      <c r="F125" s="125">
        <f t="shared" si="11"/>
        <v>0</v>
      </c>
      <c r="G125" s="125">
        <f t="shared" si="11"/>
        <v>0</v>
      </c>
      <c r="H125" s="162" t="e">
        <f>G125/C125*100</f>
        <v>#DIV/0!</v>
      </c>
      <c r="I125" s="163"/>
    </row>
    <row r="126" spans="1:9" s="7" customFormat="1" ht="17.25" hidden="1" customHeight="1">
      <c r="A126" s="123"/>
      <c r="B126" s="78" t="s">
        <v>18</v>
      </c>
      <c r="C126" s="125">
        <f t="shared" si="11"/>
        <v>0</v>
      </c>
      <c r="D126" s="125">
        <f t="shared" si="11"/>
        <v>0</v>
      </c>
      <c r="E126" s="125">
        <f t="shared" si="11"/>
        <v>0</v>
      </c>
      <c r="F126" s="125">
        <f t="shared" si="11"/>
        <v>0</v>
      </c>
      <c r="G126" s="125">
        <f t="shared" si="11"/>
        <v>0</v>
      </c>
      <c r="H126" s="162">
        <v>0</v>
      </c>
      <c r="I126" s="163"/>
    </row>
    <row r="127" spans="1:9" s="7" customFormat="1" ht="17.25" hidden="1" customHeight="1">
      <c r="A127" s="123"/>
      <c r="B127" s="78" t="s">
        <v>19</v>
      </c>
      <c r="C127" s="125">
        <f>C132+C150</f>
        <v>0</v>
      </c>
      <c r="D127" s="125">
        <f>D132+D150</f>
        <v>0</v>
      </c>
      <c r="E127" s="125">
        <f>E132+E150</f>
        <v>0</v>
      </c>
      <c r="F127" s="125">
        <f>F132+F150</f>
        <v>0</v>
      </c>
      <c r="G127" s="125">
        <f>G132+G150</f>
        <v>0</v>
      </c>
      <c r="H127" s="162">
        <v>0</v>
      </c>
      <c r="I127" s="164"/>
    </row>
    <row r="128" spans="1:9" s="7" customFormat="1" ht="17.25" hidden="1" customHeight="1">
      <c r="A128" s="123"/>
      <c r="B128" s="91" t="s">
        <v>30</v>
      </c>
      <c r="C128" s="125"/>
      <c r="D128" s="125"/>
      <c r="E128" s="125"/>
      <c r="F128" s="125"/>
      <c r="G128" s="125"/>
      <c r="H128" s="127"/>
      <c r="I128" s="164"/>
    </row>
    <row r="129" spans="1:9" s="7" customFormat="1" ht="17.25" hidden="1" customHeight="1">
      <c r="A129" s="123"/>
      <c r="B129" s="91" t="s">
        <v>60</v>
      </c>
      <c r="C129" s="161">
        <f>C130+C131+C132</f>
        <v>0</v>
      </c>
      <c r="D129" s="161">
        <f>D130+D131+D132</f>
        <v>0</v>
      </c>
      <c r="E129" s="161">
        <f>E130+E131+E132</f>
        <v>0</v>
      </c>
      <c r="F129" s="161">
        <f>F130+F131+F132</f>
        <v>0</v>
      </c>
      <c r="G129" s="161">
        <f>G130+G131+G132</f>
        <v>0</v>
      </c>
      <c r="H129" s="127" t="e">
        <f>G129/C129*100</f>
        <v>#DIV/0!</v>
      </c>
      <c r="I129" s="77"/>
    </row>
    <row r="130" spans="1:9" s="7" customFormat="1" ht="17.25" hidden="1" customHeight="1">
      <c r="A130" s="123"/>
      <c r="B130" s="78" t="s">
        <v>17</v>
      </c>
      <c r="C130" s="125">
        <v>0</v>
      </c>
      <c r="D130" s="125">
        <v>0</v>
      </c>
      <c r="E130" s="162">
        <v>0</v>
      </c>
      <c r="F130" s="162">
        <v>0</v>
      </c>
      <c r="G130" s="162">
        <v>0</v>
      </c>
      <c r="H130" s="162" t="e">
        <f>G130/C130*100</f>
        <v>#DIV/0!</v>
      </c>
      <c r="I130" s="77"/>
    </row>
    <row r="131" spans="1:9" s="7" customFormat="1" ht="17.25" hidden="1" customHeight="1">
      <c r="A131" s="123"/>
      <c r="B131" s="78" t="s">
        <v>18</v>
      </c>
      <c r="C131" s="125"/>
      <c r="D131" s="125"/>
      <c r="E131" s="125"/>
      <c r="F131" s="125"/>
      <c r="G131" s="125"/>
      <c r="H131" s="127"/>
      <c r="I131" s="77"/>
    </row>
    <row r="132" spans="1:9" s="7" customFormat="1" ht="17.25" hidden="1" customHeight="1">
      <c r="A132" s="123"/>
      <c r="B132" s="78" t="s">
        <v>19</v>
      </c>
      <c r="C132" s="125"/>
      <c r="D132" s="125"/>
      <c r="E132" s="125"/>
      <c r="F132" s="125"/>
      <c r="G132" s="125"/>
      <c r="H132" s="127"/>
      <c r="I132" s="77"/>
    </row>
    <row r="133" spans="1:9" s="7" customFormat="1" ht="18" hidden="1" customHeight="1">
      <c r="A133" s="123"/>
      <c r="B133" s="108" t="s">
        <v>61</v>
      </c>
      <c r="C133" s="161">
        <f>C134+C135+C150</f>
        <v>0</v>
      </c>
      <c r="D133" s="161">
        <f>D134+D135+D150</f>
        <v>0</v>
      </c>
      <c r="E133" s="161">
        <f>E134+E135+E150</f>
        <v>0</v>
      </c>
      <c r="F133" s="161">
        <f>F134+F135+F150</f>
        <v>0</v>
      </c>
      <c r="G133" s="161">
        <f>G134+G135+G150</f>
        <v>0</v>
      </c>
      <c r="H133" s="127">
        <v>0</v>
      </c>
      <c r="I133" s="77"/>
    </row>
    <row r="134" spans="1:9" s="7" customFormat="1" ht="17.25" hidden="1" customHeight="1">
      <c r="A134" s="123"/>
      <c r="B134" s="78" t="s">
        <v>17</v>
      </c>
      <c r="C134" s="125"/>
      <c r="D134" s="125"/>
      <c r="E134" s="125"/>
      <c r="F134" s="125"/>
      <c r="G134" s="125"/>
      <c r="H134" s="127"/>
      <c r="I134" s="77"/>
    </row>
    <row r="135" spans="1:9" s="7" customFormat="1" ht="17.25" hidden="1" customHeight="1">
      <c r="A135" s="123"/>
      <c r="B135" s="78" t="s">
        <v>18</v>
      </c>
      <c r="C135" s="125"/>
      <c r="D135" s="125"/>
      <c r="E135" s="125"/>
      <c r="F135" s="125"/>
      <c r="G135" s="125"/>
      <c r="H135" s="127"/>
      <c r="I135" s="77"/>
    </row>
    <row r="136" spans="1:9" s="7" customFormat="1" ht="17.25" hidden="1" customHeight="1">
      <c r="A136" s="123"/>
      <c r="B136" s="78" t="s">
        <v>19</v>
      </c>
      <c r="C136" s="125"/>
      <c r="D136" s="125"/>
      <c r="E136" s="125"/>
      <c r="F136" s="125"/>
      <c r="G136" s="125"/>
      <c r="H136" s="127"/>
      <c r="I136" s="77"/>
    </row>
    <row r="137" spans="1:9" s="7" customFormat="1" ht="35.25" hidden="1" customHeight="1">
      <c r="A137" s="98" t="s">
        <v>62</v>
      </c>
      <c r="B137" s="157" t="s">
        <v>63</v>
      </c>
      <c r="C137" s="158" t="s">
        <v>58</v>
      </c>
      <c r="D137" s="158"/>
      <c r="E137" s="158" t="s">
        <v>58</v>
      </c>
      <c r="F137" s="158" t="s">
        <v>58</v>
      </c>
      <c r="G137" s="158" t="s">
        <v>58</v>
      </c>
      <c r="H137" s="159"/>
      <c r="I137" s="115"/>
    </row>
    <row r="138" spans="1:9" s="7" customFormat="1" ht="49.5" hidden="1" customHeight="1">
      <c r="A138" s="123"/>
      <c r="B138" s="75" t="s">
        <v>25</v>
      </c>
      <c r="C138" s="161">
        <f>C139+C140+C141</f>
        <v>0</v>
      </c>
      <c r="D138" s="161">
        <f>D139+D140+D141</f>
        <v>0</v>
      </c>
      <c r="E138" s="161">
        <f>E139+E140+E141</f>
        <v>0</v>
      </c>
      <c r="F138" s="161">
        <f>F139+F140+F141</f>
        <v>0</v>
      </c>
      <c r="G138" s="161">
        <f>G139+G140+G141</f>
        <v>0</v>
      </c>
      <c r="H138" s="127" t="e">
        <f>G138/C138*100</f>
        <v>#DIV/0!</v>
      </c>
      <c r="I138" s="165" t="s">
        <v>64</v>
      </c>
    </row>
    <row r="139" spans="1:9" s="7" customFormat="1" ht="36" hidden="1" customHeight="1">
      <c r="A139" s="123"/>
      <c r="B139" s="78" t="s">
        <v>17</v>
      </c>
      <c r="C139" s="125">
        <f t="shared" ref="C139:G140" si="12">C144+C148</f>
        <v>0</v>
      </c>
      <c r="D139" s="125">
        <f t="shared" si="12"/>
        <v>0</v>
      </c>
      <c r="E139" s="125">
        <f t="shared" si="12"/>
        <v>0</v>
      </c>
      <c r="F139" s="125">
        <f t="shared" si="12"/>
        <v>0</v>
      </c>
      <c r="G139" s="125">
        <f t="shared" si="12"/>
        <v>0</v>
      </c>
      <c r="H139" s="162" t="e">
        <f>G139/C139*100</f>
        <v>#DIV/0!</v>
      </c>
      <c r="I139" s="166" t="s">
        <v>65</v>
      </c>
    </row>
    <row r="140" spans="1:9" s="7" customFormat="1" ht="36" hidden="1" customHeight="1">
      <c r="A140" s="123"/>
      <c r="B140" s="78" t="s">
        <v>18</v>
      </c>
      <c r="C140" s="125">
        <f t="shared" si="12"/>
        <v>0</v>
      </c>
      <c r="D140" s="125">
        <f t="shared" si="12"/>
        <v>0</v>
      </c>
      <c r="E140" s="125">
        <f t="shared" si="12"/>
        <v>0</v>
      </c>
      <c r="F140" s="125">
        <f t="shared" si="12"/>
        <v>0</v>
      </c>
      <c r="G140" s="125">
        <f t="shared" si="12"/>
        <v>0</v>
      </c>
      <c r="H140" s="162">
        <v>0</v>
      </c>
      <c r="I140" s="166"/>
    </row>
    <row r="141" spans="1:9" s="7" customFormat="1" ht="17.25" hidden="1" customHeight="1">
      <c r="A141" s="123"/>
      <c r="B141" s="78" t="s">
        <v>19</v>
      </c>
      <c r="C141" s="125">
        <f>C146+C168</f>
        <v>0</v>
      </c>
      <c r="D141" s="125">
        <f>D146+D168</f>
        <v>0</v>
      </c>
      <c r="E141" s="125">
        <f>E146+E168</f>
        <v>0</v>
      </c>
      <c r="F141" s="125">
        <f>F146+F168</f>
        <v>0</v>
      </c>
      <c r="G141" s="125">
        <f>G146+G168</f>
        <v>0</v>
      </c>
      <c r="H141" s="162">
        <v>0</v>
      </c>
      <c r="I141" s="77"/>
    </row>
    <row r="142" spans="1:9" s="7" customFormat="1" ht="17.25" hidden="1" customHeight="1">
      <c r="A142" s="123"/>
      <c r="B142" s="91" t="s">
        <v>30</v>
      </c>
      <c r="C142" s="125"/>
      <c r="D142" s="125"/>
      <c r="E142" s="125"/>
      <c r="F142" s="125"/>
      <c r="G142" s="125"/>
      <c r="H142" s="127"/>
      <c r="I142" s="77"/>
    </row>
    <row r="143" spans="1:9" s="7" customFormat="1" ht="17.25" hidden="1" customHeight="1">
      <c r="A143" s="123"/>
      <c r="B143" s="91" t="s">
        <v>66</v>
      </c>
      <c r="C143" s="161">
        <f>C144+C145+C146</f>
        <v>0</v>
      </c>
      <c r="D143" s="161">
        <f>D144+D145+D146</f>
        <v>0</v>
      </c>
      <c r="E143" s="161">
        <f>E144+E145+E146</f>
        <v>0</v>
      </c>
      <c r="F143" s="161">
        <f>F144+F145+F146</f>
        <v>0</v>
      </c>
      <c r="G143" s="161">
        <f>G144+G145+G146</f>
        <v>0</v>
      </c>
      <c r="H143" s="127" t="e">
        <f>G143/C143*100</f>
        <v>#DIV/0!</v>
      </c>
      <c r="I143" s="77"/>
    </row>
    <row r="144" spans="1:9" s="7" customFormat="1" ht="17.25" hidden="1" customHeight="1">
      <c r="A144" s="123"/>
      <c r="B144" s="78" t="s">
        <v>17</v>
      </c>
      <c r="C144" s="125">
        <v>0</v>
      </c>
      <c r="D144" s="125">
        <v>0</v>
      </c>
      <c r="E144" s="125">
        <v>0</v>
      </c>
      <c r="F144" s="125">
        <v>0</v>
      </c>
      <c r="G144" s="125">
        <v>0</v>
      </c>
      <c r="H144" s="162" t="e">
        <f>G144/C144*100</f>
        <v>#DIV/0!</v>
      </c>
      <c r="I144" s="77"/>
    </row>
    <row r="145" spans="1:9" s="7" customFormat="1" ht="17.25" hidden="1" customHeight="1">
      <c r="A145" s="123"/>
      <c r="B145" s="78" t="s">
        <v>18</v>
      </c>
      <c r="C145" s="125"/>
      <c r="D145" s="125"/>
      <c r="E145" s="125"/>
      <c r="F145" s="125"/>
      <c r="G145" s="125"/>
      <c r="H145" s="127"/>
      <c r="I145" s="77"/>
    </row>
    <row r="146" spans="1:9" s="7" customFormat="1" ht="17.25" hidden="1" customHeight="1">
      <c r="A146" s="123"/>
      <c r="B146" s="78" t="s">
        <v>19</v>
      </c>
      <c r="C146" s="125"/>
      <c r="D146" s="125"/>
      <c r="E146" s="125"/>
      <c r="F146" s="125"/>
      <c r="G146" s="125"/>
      <c r="H146" s="127"/>
      <c r="I146" s="77"/>
    </row>
    <row r="147" spans="1:9" s="7" customFormat="1" ht="17.25" hidden="1" customHeight="1">
      <c r="A147" s="123"/>
      <c r="B147" s="108" t="s">
        <v>61</v>
      </c>
      <c r="C147" s="161">
        <f>C148+C149+C168</f>
        <v>0</v>
      </c>
      <c r="D147" s="161">
        <f>D148+D149+D168</f>
        <v>0</v>
      </c>
      <c r="E147" s="161">
        <f>E148+E149+E168</f>
        <v>0</v>
      </c>
      <c r="F147" s="161">
        <f>F148+F149+F168</f>
        <v>0</v>
      </c>
      <c r="G147" s="161">
        <f>G148+G149+G168</f>
        <v>0</v>
      </c>
      <c r="H147" s="127">
        <v>0</v>
      </c>
      <c r="I147" s="77"/>
    </row>
    <row r="148" spans="1:9" s="7" customFormat="1" ht="17.25" hidden="1" customHeight="1">
      <c r="A148" s="123"/>
      <c r="B148" s="78" t="s">
        <v>17</v>
      </c>
      <c r="C148" s="125"/>
      <c r="D148" s="125"/>
      <c r="E148" s="125"/>
      <c r="F148" s="125"/>
      <c r="G148" s="125"/>
      <c r="H148" s="127"/>
      <c r="I148" s="77"/>
    </row>
    <row r="149" spans="1:9" s="7" customFormat="1" ht="17.25" hidden="1" customHeight="1">
      <c r="A149" s="123"/>
      <c r="B149" s="78" t="s">
        <v>18</v>
      </c>
      <c r="C149" s="125"/>
      <c r="D149" s="125"/>
      <c r="E149" s="125"/>
      <c r="F149" s="125"/>
      <c r="G149" s="125"/>
      <c r="H149" s="127"/>
      <c r="I149" s="77"/>
    </row>
    <row r="150" spans="1:9" s="7" customFormat="1" ht="14.25" hidden="1" customHeight="1">
      <c r="A150" s="123"/>
      <c r="B150" s="78" t="s">
        <v>19</v>
      </c>
      <c r="C150" s="125"/>
      <c r="D150" s="125"/>
      <c r="E150" s="125"/>
      <c r="F150" s="125"/>
      <c r="G150" s="125"/>
      <c r="H150" s="127"/>
      <c r="I150" s="77"/>
    </row>
    <row r="151" spans="1:9" s="7" customFormat="1" ht="17.25" hidden="1" customHeight="1">
      <c r="A151" s="123"/>
      <c r="B151" s="167" t="s">
        <v>11</v>
      </c>
      <c r="C151" s="168"/>
      <c r="D151" s="168"/>
      <c r="E151" s="168"/>
      <c r="F151" s="168"/>
      <c r="G151" s="168"/>
      <c r="H151" s="168"/>
      <c r="I151" s="169"/>
    </row>
    <row r="152" spans="1:9" s="7" customFormat="1" ht="17.25" hidden="1" customHeight="1">
      <c r="A152" s="123"/>
      <c r="B152" s="170" t="s">
        <v>12</v>
      </c>
      <c r="C152" s="171">
        <f>SUM(C153:C155)</f>
        <v>0</v>
      </c>
      <c r="D152" s="171"/>
      <c r="E152" s="171">
        <f>SUM(E153:E155)</f>
        <v>0</v>
      </c>
      <c r="F152" s="171">
        <f>SUM(F153:F155)</f>
        <v>0</v>
      </c>
      <c r="G152" s="171">
        <f>SUM(G153:G155)</f>
        <v>0</v>
      </c>
      <c r="H152" s="171"/>
      <c r="I152" s="169"/>
    </row>
    <row r="153" spans="1:9" s="7" customFormat="1" ht="17.25" hidden="1" customHeight="1">
      <c r="A153" s="123"/>
      <c r="B153" s="172" t="s">
        <v>13</v>
      </c>
      <c r="C153" s="168"/>
      <c r="D153" s="168"/>
      <c r="E153" s="168"/>
      <c r="F153" s="168"/>
      <c r="G153" s="168"/>
      <c r="H153" s="168"/>
      <c r="I153" s="169"/>
    </row>
    <row r="154" spans="1:9" s="7" customFormat="1" ht="17.25" hidden="1" customHeight="1">
      <c r="A154" s="123"/>
      <c r="B154" s="172" t="s">
        <v>14</v>
      </c>
      <c r="C154" s="168"/>
      <c r="D154" s="168"/>
      <c r="E154" s="168"/>
      <c r="F154" s="168"/>
      <c r="G154" s="168"/>
      <c r="H154" s="168"/>
      <c r="I154" s="169"/>
    </row>
    <row r="155" spans="1:9" s="7" customFormat="1" ht="22.5" hidden="1" customHeight="1">
      <c r="A155" s="123"/>
      <c r="B155" s="172" t="s">
        <v>15</v>
      </c>
      <c r="C155" s="168"/>
      <c r="D155" s="168"/>
      <c r="E155" s="168"/>
      <c r="F155" s="168"/>
      <c r="G155" s="168"/>
      <c r="H155" s="168"/>
      <c r="I155" s="169"/>
    </row>
    <row r="156" spans="1:9" s="7" customFormat="1" ht="17.25" hidden="1" customHeight="1">
      <c r="A156" s="123"/>
      <c r="B156" s="172"/>
      <c r="C156" s="168"/>
      <c r="D156" s="168"/>
      <c r="E156" s="168"/>
      <c r="F156" s="168"/>
      <c r="G156" s="168"/>
      <c r="H156" s="168"/>
      <c r="I156" s="169"/>
    </row>
    <row r="157" spans="1:9" s="7" customFormat="1" ht="81.75" hidden="1" customHeight="1">
      <c r="A157" s="173" t="s">
        <v>67</v>
      </c>
      <c r="B157" s="174" t="s">
        <v>68</v>
      </c>
      <c r="C157" s="175">
        <f>C161</f>
        <v>0</v>
      </c>
      <c r="D157" s="175">
        <f>D161</f>
        <v>0</v>
      </c>
      <c r="E157" s="175">
        <f>E161</f>
        <v>0</v>
      </c>
      <c r="F157" s="175">
        <f>F161</f>
        <v>0</v>
      </c>
      <c r="G157" s="175">
        <f>G161</f>
        <v>0</v>
      </c>
      <c r="H157" s="175" t="e">
        <f>G157/C157*100</f>
        <v>#DIV/0!</v>
      </c>
      <c r="I157" s="176"/>
    </row>
    <row r="158" spans="1:9" s="7" customFormat="1" ht="26.25" hidden="1" customHeight="1">
      <c r="A158" s="177"/>
      <c r="B158" s="178" t="s">
        <v>17</v>
      </c>
      <c r="C158" s="125">
        <f t="shared" ref="C158:G160" si="13">C164</f>
        <v>0</v>
      </c>
      <c r="D158" s="125">
        <f t="shared" si="13"/>
        <v>0</v>
      </c>
      <c r="E158" s="125">
        <f t="shared" si="13"/>
        <v>0</v>
      </c>
      <c r="F158" s="125">
        <f t="shared" si="13"/>
        <v>0</v>
      </c>
      <c r="G158" s="125">
        <f t="shared" si="13"/>
        <v>0</v>
      </c>
      <c r="H158" s="162" t="e">
        <f>G158/C158*100</f>
        <v>#DIV/0!</v>
      </c>
      <c r="I158" s="77"/>
    </row>
    <row r="159" spans="1:9" s="7" customFormat="1" ht="21.75" hidden="1" customHeight="1">
      <c r="A159" s="177"/>
      <c r="B159" s="178" t="s">
        <v>18</v>
      </c>
      <c r="C159" s="125">
        <f t="shared" si="13"/>
        <v>0</v>
      </c>
      <c r="D159" s="125">
        <f t="shared" si="13"/>
        <v>0</v>
      </c>
      <c r="E159" s="125">
        <f t="shared" si="13"/>
        <v>0</v>
      </c>
      <c r="F159" s="125">
        <f t="shared" si="13"/>
        <v>0</v>
      </c>
      <c r="G159" s="125">
        <f t="shared" si="13"/>
        <v>0</v>
      </c>
      <c r="H159" s="162" t="e">
        <f>G159/C159*100</f>
        <v>#DIV/0!</v>
      </c>
      <c r="I159" s="77"/>
    </row>
    <row r="160" spans="1:9" s="7" customFormat="1" ht="18.75" hidden="1" customHeight="1">
      <c r="A160" s="177"/>
      <c r="B160" s="178" t="s">
        <v>19</v>
      </c>
      <c r="C160" s="125">
        <f t="shared" si="13"/>
        <v>0</v>
      </c>
      <c r="D160" s="125">
        <f t="shared" si="13"/>
        <v>0</v>
      </c>
      <c r="E160" s="125">
        <f t="shared" si="13"/>
        <v>0</v>
      </c>
      <c r="F160" s="125">
        <f t="shared" si="13"/>
        <v>0</v>
      </c>
      <c r="G160" s="125">
        <f t="shared" si="13"/>
        <v>0</v>
      </c>
      <c r="H160" s="162">
        <v>0</v>
      </c>
      <c r="I160" s="77"/>
    </row>
    <row r="161" spans="1:9" s="7" customFormat="1" ht="27" hidden="1" customHeight="1">
      <c r="A161" s="152" t="s">
        <v>69</v>
      </c>
      <c r="B161" s="179" t="s">
        <v>70</v>
      </c>
      <c r="C161" s="155">
        <f>C163</f>
        <v>0</v>
      </c>
      <c r="D161" s="155">
        <f>D163</f>
        <v>0</v>
      </c>
      <c r="E161" s="155">
        <f>E163</f>
        <v>0</v>
      </c>
      <c r="F161" s="155">
        <f>F163</f>
        <v>0</v>
      </c>
      <c r="G161" s="155">
        <f>G163</f>
        <v>0</v>
      </c>
      <c r="H161" s="155" t="e">
        <f>G161/C161*100</f>
        <v>#DIV/0!</v>
      </c>
      <c r="I161" s="180"/>
    </row>
    <row r="162" spans="1:9" s="7" customFormat="1" ht="33.75" hidden="1" customHeight="1">
      <c r="A162" s="123"/>
      <c r="B162" s="102" t="s">
        <v>71</v>
      </c>
      <c r="C162" s="125"/>
      <c r="D162" s="125"/>
      <c r="E162" s="125"/>
      <c r="F162" s="125"/>
      <c r="G162" s="125"/>
      <c r="H162" s="127"/>
      <c r="I162" s="181" t="s">
        <v>72</v>
      </c>
    </row>
    <row r="163" spans="1:9" s="7" customFormat="1" ht="17.25" hidden="1" customHeight="1">
      <c r="A163" s="123"/>
      <c r="B163" s="75" t="s">
        <v>25</v>
      </c>
      <c r="C163" s="161">
        <f t="shared" ref="C163:G166" si="14">C168+C172</f>
        <v>0</v>
      </c>
      <c r="D163" s="161">
        <f t="shared" si="14"/>
        <v>0</v>
      </c>
      <c r="E163" s="161">
        <f>E164+E165+E166</f>
        <v>0</v>
      </c>
      <c r="F163" s="161">
        <f>F164+F165+F166</f>
        <v>0</v>
      </c>
      <c r="G163" s="161">
        <f>G164+G165+G166</f>
        <v>0</v>
      </c>
      <c r="H163" s="127" t="e">
        <f>G163/C163*100</f>
        <v>#DIV/0!</v>
      </c>
      <c r="I163" s="182"/>
    </row>
    <row r="164" spans="1:9" s="7" customFormat="1" ht="17.25" hidden="1" customHeight="1">
      <c r="A164" s="123"/>
      <c r="B164" s="78" t="s">
        <v>17</v>
      </c>
      <c r="C164" s="125">
        <f t="shared" si="14"/>
        <v>0</v>
      </c>
      <c r="D164" s="125">
        <f t="shared" si="14"/>
        <v>0</v>
      </c>
      <c r="E164" s="125">
        <f t="shared" si="14"/>
        <v>0</v>
      </c>
      <c r="F164" s="125">
        <f t="shared" si="14"/>
        <v>0</v>
      </c>
      <c r="G164" s="125">
        <f t="shared" si="14"/>
        <v>0</v>
      </c>
      <c r="H164" s="162" t="e">
        <f>G164/C164*100</f>
        <v>#DIV/0!</v>
      </c>
      <c r="I164" s="182"/>
    </row>
    <row r="165" spans="1:9" s="7" customFormat="1" ht="17.25" hidden="1" customHeight="1">
      <c r="A165" s="123"/>
      <c r="B165" s="78" t="s">
        <v>18</v>
      </c>
      <c r="C165" s="125">
        <f t="shared" si="14"/>
        <v>0</v>
      </c>
      <c r="D165" s="125">
        <f t="shared" si="14"/>
        <v>0</v>
      </c>
      <c r="E165" s="125">
        <f t="shared" si="14"/>
        <v>0</v>
      </c>
      <c r="F165" s="125">
        <f t="shared" si="14"/>
        <v>0</v>
      </c>
      <c r="G165" s="125">
        <f t="shared" si="14"/>
        <v>0</v>
      </c>
      <c r="H165" s="162" t="e">
        <f>G165/C165*100</f>
        <v>#DIV/0!</v>
      </c>
      <c r="I165" s="182"/>
    </row>
    <row r="166" spans="1:9" s="7" customFormat="1" ht="17.25" hidden="1" customHeight="1">
      <c r="A166" s="123"/>
      <c r="B166" s="78" t="s">
        <v>19</v>
      </c>
      <c r="C166" s="125">
        <f t="shared" si="14"/>
        <v>0</v>
      </c>
      <c r="D166" s="125">
        <f t="shared" si="14"/>
        <v>0</v>
      </c>
      <c r="E166" s="125">
        <f t="shared" si="14"/>
        <v>0</v>
      </c>
      <c r="F166" s="125">
        <f t="shared" si="14"/>
        <v>0</v>
      </c>
      <c r="G166" s="125">
        <f t="shared" si="14"/>
        <v>0</v>
      </c>
      <c r="H166" s="162">
        <v>0</v>
      </c>
      <c r="I166" s="182"/>
    </row>
    <row r="167" spans="1:9" s="7" customFormat="1" ht="17.25" hidden="1" customHeight="1">
      <c r="A167" s="183"/>
      <c r="B167" s="91" t="s">
        <v>30</v>
      </c>
      <c r="C167" s="125"/>
      <c r="D167" s="125"/>
      <c r="E167" s="125"/>
      <c r="F167" s="125"/>
      <c r="G167" s="125"/>
      <c r="H167" s="127"/>
      <c r="I167" s="182"/>
    </row>
    <row r="168" spans="1:9" s="7" customFormat="1" ht="20.25" hidden="1" customHeight="1">
      <c r="A168" s="123"/>
      <c r="B168" s="91" t="s">
        <v>73</v>
      </c>
      <c r="C168" s="161">
        <f>C169+C170+C171</f>
        <v>0</v>
      </c>
      <c r="D168" s="161">
        <f>D169+D170+D171</f>
        <v>0</v>
      </c>
      <c r="E168" s="161">
        <f>E169+E170+E171</f>
        <v>0</v>
      </c>
      <c r="F168" s="161">
        <f>F169+F170+F171</f>
        <v>0</v>
      </c>
      <c r="G168" s="161">
        <f>G169+G170+G171</f>
        <v>0</v>
      </c>
      <c r="H168" s="127">
        <v>0</v>
      </c>
      <c r="I168" s="182"/>
    </row>
    <row r="169" spans="1:9" s="7" customFormat="1" ht="17.25" hidden="1" customHeight="1">
      <c r="A169" s="123"/>
      <c r="B169" s="78" t="s">
        <v>17</v>
      </c>
      <c r="C169" s="125"/>
      <c r="D169" s="125"/>
      <c r="E169" s="125"/>
      <c r="F169" s="125"/>
      <c r="G169" s="125"/>
      <c r="H169" s="127"/>
      <c r="I169" s="182"/>
    </row>
    <row r="170" spans="1:9" s="7" customFormat="1" ht="17.25" hidden="1" customHeight="1">
      <c r="A170" s="123"/>
      <c r="B170" s="78" t="s">
        <v>18</v>
      </c>
      <c r="C170" s="125"/>
      <c r="D170" s="125"/>
      <c r="E170" s="125"/>
      <c r="F170" s="125"/>
      <c r="G170" s="125"/>
      <c r="H170" s="127"/>
      <c r="I170" s="182"/>
    </row>
    <row r="171" spans="1:9" s="7" customFormat="1" ht="17.25" hidden="1" customHeight="1">
      <c r="A171" s="123"/>
      <c r="B171" s="78" t="s">
        <v>19</v>
      </c>
      <c r="C171" s="125"/>
      <c r="D171" s="125"/>
      <c r="E171" s="125"/>
      <c r="F171" s="125"/>
      <c r="G171" s="125"/>
      <c r="H171" s="127"/>
      <c r="I171" s="182"/>
    </row>
    <row r="172" spans="1:9" s="7" customFormat="1" ht="17.25" hidden="1" customHeight="1">
      <c r="A172" s="123"/>
      <c r="B172" s="108" t="s">
        <v>74</v>
      </c>
      <c r="C172" s="161">
        <f>SUM(C173:C175)</f>
        <v>0</v>
      </c>
      <c r="D172" s="161">
        <f>SUM(D173:D175)</f>
        <v>0</v>
      </c>
      <c r="E172" s="161">
        <f>SUM(E173:E175)</f>
        <v>0</v>
      </c>
      <c r="F172" s="161">
        <f>SUM(F173:F175)</f>
        <v>0</v>
      </c>
      <c r="G172" s="161">
        <f>SUM(G173:G175)</f>
        <v>0</v>
      </c>
      <c r="H172" s="127" t="e">
        <f>G172/C172*100</f>
        <v>#DIV/0!</v>
      </c>
      <c r="I172" s="182"/>
    </row>
    <row r="173" spans="1:9" s="7" customFormat="1" ht="17.25" hidden="1" customHeight="1">
      <c r="A173" s="123"/>
      <c r="B173" s="78" t="s">
        <v>17</v>
      </c>
      <c r="C173" s="125">
        <v>0</v>
      </c>
      <c r="D173" s="125">
        <v>0</v>
      </c>
      <c r="E173" s="125">
        <v>0</v>
      </c>
      <c r="F173" s="125">
        <v>0</v>
      </c>
      <c r="G173" s="125">
        <v>0</v>
      </c>
      <c r="H173" s="162" t="e">
        <f>G173/C173*100</f>
        <v>#DIV/0!</v>
      </c>
      <c r="I173" s="182"/>
    </row>
    <row r="174" spans="1:9" s="7" customFormat="1" ht="21" hidden="1" customHeight="1">
      <c r="A174" s="123"/>
      <c r="B174" s="78" t="s">
        <v>18</v>
      </c>
      <c r="C174" s="125">
        <v>0</v>
      </c>
      <c r="D174" s="125">
        <v>0</v>
      </c>
      <c r="E174" s="125">
        <v>0</v>
      </c>
      <c r="F174" s="125">
        <v>0</v>
      </c>
      <c r="G174" s="125">
        <v>0</v>
      </c>
      <c r="H174" s="162" t="e">
        <f>G174/C174*100</f>
        <v>#DIV/0!</v>
      </c>
      <c r="I174" s="182"/>
    </row>
    <row r="175" spans="1:9" s="7" customFormat="1" ht="42" hidden="1" customHeight="1">
      <c r="A175" s="123"/>
      <c r="B175" s="88" t="s">
        <v>19</v>
      </c>
      <c r="C175" s="125"/>
      <c r="D175" s="125"/>
      <c r="E175" s="125"/>
      <c r="F175" s="125"/>
      <c r="G175" s="125"/>
      <c r="H175" s="127"/>
      <c r="I175" s="182"/>
    </row>
    <row r="176" spans="1:9" s="7" customFormat="1" ht="17.25" hidden="1" customHeight="1">
      <c r="A176" s="123"/>
      <c r="B176" s="172"/>
      <c r="C176" s="168"/>
      <c r="D176" s="168"/>
      <c r="E176" s="168"/>
      <c r="F176" s="168"/>
      <c r="G176" s="168"/>
      <c r="H176" s="155" t="e">
        <f>G176/C176*100</f>
        <v>#DIV/0!</v>
      </c>
      <c r="I176" s="184"/>
    </row>
    <row r="177" spans="1:9" s="7" customFormat="1" ht="33" hidden="1" customHeight="1">
      <c r="A177" s="152" t="s">
        <v>75</v>
      </c>
      <c r="B177" s="185" t="s">
        <v>76</v>
      </c>
      <c r="C177" s="154">
        <f>C179</f>
        <v>0</v>
      </c>
      <c r="D177" s="154">
        <f>D179</f>
        <v>0</v>
      </c>
      <c r="E177" s="154">
        <f>E179</f>
        <v>0</v>
      </c>
      <c r="F177" s="154">
        <f>F179</f>
        <v>0</v>
      </c>
      <c r="G177" s="154">
        <f>G179</f>
        <v>0</v>
      </c>
      <c r="H177" s="155" t="e">
        <f>G177/C177*100</f>
        <v>#DIV/0!</v>
      </c>
      <c r="I177" s="186"/>
    </row>
    <row r="178" spans="1:9" s="7" customFormat="1" ht="68.25" hidden="1" customHeight="1">
      <c r="A178" s="123"/>
      <c r="B178" s="187" t="s">
        <v>77</v>
      </c>
      <c r="C178" s="125"/>
      <c r="D178" s="125"/>
      <c r="E178" s="125"/>
      <c r="F178" s="125"/>
      <c r="G178" s="125"/>
      <c r="H178" s="127"/>
      <c r="I178" s="188"/>
    </row>
    <row r="179" spans="1:9" s="7" customFormat="1" ht="17.25" hidden="1" customHeight="1">
      <c r="A179" s="123"/>
      <c r="B179" s="75" t="s">
        <v>25</v>
      </c>
      <c r="C179" s="161">
        <f t="shared" ref="C179:G182" si="15">C184+C188</f>
        <v>0</v>
      </c>
      <c r="D179" s="161">
        <f t="shared" si="15"/>
        <v>0</v>
      </c>
      <c r="E179" s="161">
        <f t="shared" si="15"/>
        <v>0</v>
      </c>
      <c r="F179" s="161">
        <f t="shared" si="15"/>
        <v>0</v>
      </c>
      <c r="G179" s="161">
        <f t="shared" si="15"/>
        <v>0</v>
      </c>
      <c r="H179" s="127" t="e">
        <f>G179/C179*100</f>
        <v>#DIV/0!</v>
      </c>
      <c r="I179" s="189" t="s">
        <v>78</v>
      </c>
    </row>
    <row r="180" spans="1:9" s="7" customFormat="1" ht="17.25" hidden="1" customHeight="1">
      <c r="A180" s="123"/>
      <c r="B180" s="78" t="s">
        <v>17</v>
      </c>
      <c r="C180" s="125">
        <f t="shared" si="15"/>
        <v>0</v>
      </c>
      <c r="D180" s="125">
        <f t="shared" si="15"/>
        <v>0</v>
      </c>
      <c r="E180" s="125">
        <f t="shared" si="15"/>
        <v>0</v>
      </c>
      <c r="F180" s="125">
        <f t="shared" si="15"/>
        <v>0</v>
      </c>
      <c r="G180" s="125">
        <f t="shared" si="15"/>
        <v>0</v>
      </c>
      <c r="H180" s="162" t="e">
        <f>G180/C180*100</f>
        <v>#DIV/0!</v>
      </c>
      <c r="I180" s="182"/>
    </row>
    <row r="181" spans="1:9" s="7" customFormat="1" ht="17.25" hidden="1" customHeight="1">
      <c r="A181" s="123"/>
      <c r="B181" s="78" t="s">
        <v>18</v>
      </c>
      <c r="C181" s="125">
        <f t="shared" si="15"/>
        <v>0</v>
      </c>
      <c r="D181" s="125">
        <f t="shared" si="15"/>
        <v>0</v>
      </c>
      <c r="E181" s="125">
        <f t="shared" si="15"/>
        <v>0</v>
      </c>
      <c r="F181" s="125">
        <f t="shared" si="15"/>
        <v>0</v>
      </c>
      <c r="G181" s="125">
        <f t="shared" si="15"/>
        <v>0</v>
      </c>
      <c r="H181" s="162">
        <v>0</v>
      </c>
      <c r="I181" s="182"/>
    </row>
    <row r="182" spans="1:9" s="7" customFormat="1" ht="17.25" hidden="1" customHeight="1">
      <c r="A182" s="123"/>
      <c r="B182" s="78" t="s">
        <v>19</v>
      </c>
      <c r="C182" s="125">
        <f t="shared" si="15"/>
        <v>0</v>
      </c>
      <c r="D182" s="125">
        <f t="shared" si="15"/>
        <v>0</v>
      </c>
      <c r="E182" s="125">
        <f t="shared" si="15"/>
        <v>0</v>
      </c>
      <c r="F182" s="125">
        <f t="shared" si="15"/>
        <v>0</v>
      </c>
      <c r="G182" s="125">
        <f t="shared" si="15"/>
        <v>0</v>
      </c>
      <c r="H182" s="162">
        <v>0</v>
      </c>
      <c r="I182" s="182"/>
    </row>
    <row r="183" spans="1:9" s="7" customFormat="1" ht="17.25" hidden="1" customHeight="1">
      <c r="A183" s="123"/>
      <c r="B183" s="91" t="s">
        <v>30</v>
      </c>
      <c r="C183" s="125"/>
      <c r="D183" s="125"/>
      <c r="E183" s="125"/>
      <c r="F183" s="125"/>
      <c r="G183" s="125"/>
      <c r="H183" s="127"/>
      <c r="I183" s="182"/>
    </row>
    <row r="184" spans="1:9" s="7" customFormat="1" ht="30.75" hidden="1" customHeight="1">
      <c r="A184" s="123"/>
      <c r="B184" s="91" t="s">
        <v>79</v>
      </c>
      <c r="C184" s="161">
        <f>C185+C186+C187</f>
        <v>0</v>
      </c>
      <c r="D184" s="161">
        <f>D185+D186+D187</f>
        <v>0</v>
      </c>
      <c r="E184" s="161">
        <f>E185+E186+E187</f>
        <v>0</v>
      </c>
      <c r="F184" s="161">
        <f>F185+F186+F187</f>
        <v>0</v>
      </c>
      <c r="G184" s="161">
        <f>G185+G186+G187</f>
        <v>0</v>
      </c>
      <c r="H184" s="127" t="e">
        <f>G184/C184*100</f>
        <v>#DIV/0!</v>
      </c>
      <c r="I184" s="182"/>
    </row>
    <row r="185" spans="1:9" s="7" customFormat="1" ht="15.75" hidden="1">
      <c r="A185" s="123"/>
      <c r="B185" s="78" t="s">
        <v>17</v>
      </c>
      <c r="C185" s="125">
        <v>0</v>
      </c>
      <c r="D185" s="125">
        <v>0</v>
      </c>
      <c r="E185" s="125">
        <v>0</v>
      </c>
      <c r="F185" s="125">
        <v>0</v>
      </c>
      <c r="G185" s="125">
        <v>0</v>
      </c>
      <c r="H185" s="162" t="e">
        <f>G185/C185*100</f>
        <v>#DIV/0!</v>
      </c>
      <c r="I185" s="182"/>
    </row>
    <row r="186" spans="1:9" s="7" customFormat="1" ht="17.25" hidden="1" customHeight="1">
      <c r="A186" s="123"/>
      <c r="B186" s="78" t="s">
        <v>18</v>
      </c>
      <c r="C186" s="125"/>
      <c r="D186" s="125"/>
      <c r="E186" s="125"/>
      <c r="F186" s="125"/>
      <c r="G186" s="125"/>
      <c r="H186" s="127"/>
      <c r="I186" s="182"/>
    </row>
    <row r="187" spans="1:9" s="7" customFormat="1" ht="17.25" hidden="1" customHeight="1">
      <c r="A187" s="123"/>
      <c r="B187" s="78" t="s">
        <v>19</v>
      </c>
      <c r="C187" s="125"/>
      <c r="D187" s="125"/>
      <c r="E187" s="125"/>
      <c r="F187" s="125"/>
      <c r="G187" s="125"/>
      <c r="H187" s="127"/>
      <c r="I187" s="182"/>
    </row>
    <row r="188" spans="1:9" s="7" customFormat="1" ht="20.25" hidden="1" customHeight="1">
      <c r="A188" s="123"/>
      <c r="B188" s="108" t="s">
        <v>22</v>
      </c>
      <c r="C188" s="161">
        <f>C189+C190+C191</f>
        <v>0</v>
      </c>
      <c r="D188" s="161">
        <f>D189+D190+D191</f>
        <v>0</v>
      </c>
      <c r="E188" s="161">
        <f>E189+E190+E191</f>
        <v>0</v>
      </c>
      <c r="F188" s="161">
        <f>F189+F190+F191</f>
        <v>0</v>
      </c>
      <c r="G188" s="161">
        <f>G189+G190+G191</f>
        <v>0</v>
      </c>
      <c r="H188" s="127">
        <v>0</v>
      </c>
      <c r="I188" s="182"/>
    </row>
    <row r="189" spans="1:9" s="7" customFormat="1" ht="17.25" hidden="1" customHeight="1">
      <c r="A189" s="123"/>
      <c r="B189" s="78" t="s">
        <v>17</v>
      </c>
      <c r="C189" s="125"/>
      <c r="D189" s="125"/>
      <c r="E189" s="125"/>
      <c r="F189" s="125"/>
      <c r="G189" s="125"/>
      <c r="H189" s="127"/>
      <c r="I189" s="182"/>
    </row>
    <row r="190" spans="1:9" s="7" customFormat="1" ht="17.25" hidden="1" customHeight="1">
      <c r="A190" s="123"/>
      <c r="B190" s="78" t="s">
        <v>18</v>
      </c>
      <c r="C190" s="125"/>
      <c r="D190" s="125"/>
      <c r="E190" s="125"/>
      <c r="F190" s="125"/>
      <c r="G190" s="125"/>
      <c r="H190" s="127"/>
      <c r="I190" s="182"/>
    </row>
    <row r="191" spans="1:9" s="7" customFormat="1" ht="16.5" hidden="1" customHeight="1">
      <c r="A191" s="123"/>
      <c r="B191" s="78" t="s">
        <v>19</v>
      </c>
      <c r="C191" s="125"/>
      <c r="D191" s="125"/>
      <c r="E191" s="125"/>
      <c r="F191" s="125"/>
      <c r="G191" s="125"/>
      <c r="H191" s="127"/>
      <c r="I191" s="190"/>
    </row>
    <row r="192" spans="1:9" s="7" customFormat="1" ht="17.25" hidden="1" customHeight="1">
      <c r="A192" s="191"/>
      <c r="B192" s="192"/>
      <c r="C192" s="193"/>
      <c r="D192" s="193"/>
      <c r="E192" s="193"/>
      <c r="F192" s="193"/>
      <c r="G192" s="193"/>
      <c r="H192" s="155" t="e">
        <f t="shared" ref="H192:H217" si="16">G192/C192*100</f>
        <v>#DIV/0!</v>
      </c>
      <c r="I192" s="188"/>
    </row>
    <row r="193" spans="1:9" s="7" customFormat="1" ht="17.25" hidden="1" customHeight="1">
      <c r="A193" s="107"/>
      <c r="B193" s="75" t="s">
        <v>11</v>
      </c>
      <c r="C193" s="125"/>
      <c r="D193" s="125"/>
      <c r="E193" s="125"/>
      <c r="F193" s="125"/>
      <c r="G193" s="125"/>
      <c r="H193" s="155" t="e">
        <f t="shared" si="16"/>
        <v>#DIV/0!</v>
      </c>
      <c r="I193" s="104"/>
    </row>
    <row r="194" spans="1:9" s="7" customFormat="1" ht="1.5" hidden="1" customHeight="1">
      <c r="A194" s="105"/>
      <c r="B194" s="78"/>
      <c r="C194" s="125"/>
      <c r="D194" s="125"/>
      <c r="E194" s="125"/>
      <c r="F194" s="125"/>
      <c r="G194" s="125"/>
      <c r="H194" s="155" t="e">
        <f t="shared" si="16"/>
        <v>#DIV/0!</v>
      </c>
      <c r="I194" s="194" t="s">
        <v>80</v>
      </c>
    </row>
    <row r="195" spans="1:9" s="7" customFormat="1" ht="78.75" hidden="1">
      <c r="A195" s="195"/>
      <c r="B195" s="196" t="s">
        <v>81</v>
      </c>
      <c r="C195" s="197"/>
      <c r="D195" s="197"/>
      <c r="E195" s="197"/>
      <c r="F195" s="197"/>
      <c r="G195" s="197"/>
      <c r="H195" s="155" t="e">
        <f t="shared" si="16"/>
        <v>#DIV/0!</v>
      </c>
      <c r="I195" s="198"/>
    </row>
    <row r="196" spans="1:9" s="7" customFormat="1" ht="17.25" hidden="1" customHeight="1">
      <c r="A196" s="123"/>
      <c r="B196" s="199" t="s">
        <v>82</v>
      </c>
      <c r="C196" s="168"/>
      <c r="D196" s="168"/>
      <c r="E196" s="168"/>
      <c r="F196" s="168"/>
      <c r="G196" s="168"/>
      <c r="H196" s="155" t="e">
        <f t="shared" si="16"/>
        <v>#DIV/0!</v>
      </c>
      <c r="I196" s="200"/>
    </row>
    <row r="197" spans="1:9" s="7" customFormat="1" ht="17.25" hidden="1" customHeight="1">
      <c r="A197" s="123"/>
      <c r="B197" s="167" t="s">
        <v>25</v>
      </c>
      <c r="C197" s="201">
        <f>C198+C199+C200</f>
        <v>0</v>
      </c>
      <c r="D197" s="201">
        <f>D198+D199+D200</f>
        <v>0</v>
      </c>
      <c r="E197" s="201">
        <f>E198+E199+E200</f>
        <v>0</v>
      </c>
      <c r="F197" s="201">
        <f>F198+F199+F200</f>
        <v>0</v>
      </c>
      <c r="G197" s="201">
        <f>G198+G199+G200</f>
        <v>0</v>
      </c>
      <c r="H197" s="155" t="e">
        <f t="shared" si="16"/>
        <v>#DIV/0!</v>
      </c>
      <c r="I197" s="202"/>
    </row>
    <row r="198" spans="1:9" s="7" customFormat="1" ht="17.25" hidden="1" customHeight="1">
      <c r="A198" s="123"/>
      <c r="B198" s="172" t="s">
        <v>13</v>
      </c>
      <c r="C198" s="203">
        <f t="shared" ref="C198:G200" si="17">C203+C207</f>
        <v>0</v>
      </c>
      <c r="D198" s="203">
        <f t="shared" si="17"/>
        <v>0</v>
      </c>
      <c r="E198" s="203">
        <f t="shared" si="17"/>
        <v>0</v>
      </c>
      <c r="F198" s="203">
        <f t="shared" si="17"/>
        <v>0</v>
      </c>
      <c r="G198" s="203">
        <f t="shared" si="17"/>
        <v>0</v>
      </c>
      <c r="H198" s="155" t="e">
        <f t="shared" si="16"/>
        <v>#DIV/0!</v>
      </c>
      <c r="I198" s="202"/>
    </row>
    <row r="199" spans="1:9" s="7" customFormat="1" ht="17.25" hidden="1" customHeight="1">
      <c r="A199" s="123"/>
      <c r="B199" s="172" t="s">
        <v>14</v>
      </c>
      <c r="C199" s="203">
        <f t="shared" si="17"/>
        <v>0</v>
      </c>
      <c r="D199" s="203">
        <f t="shared" si="17"/>
        <v>0</v>
      </c>
      <c r="E199" s="203">
        <f t="shared" si="17"/>
        <v>0</v>
      </c>
      <c r="F199" s="203">
        <f t="shared" si="17"/>
        <v>0</v>
      </c>
      <c r="G199" s="203">
        <f t="shared" si="17"/>
        <v>0</v>
      </c>
      <c r="H199" s="155" t="e">
        <f t="shared" si="16"/>
        <v>#DIV/0!</v>
      </c>
      <c r="I199" s="202"/>
    </row>
    <row r="200" spans="1:9" s="7" customFormat="1" ht="18.75" hidden="1" customHeight="1">
      <c r="A200" s="123"/>
      <c r="B200" s="172" t="s">
        <v>15</v>
      </c>
      <c r="C200" s="203">
        <f t="shared" si="17"/>
        <v>0</v>
      </c>
      <c r="D200" s="203">
        <f t="shared" si="17"/>
        <v>0</v>
      </c>
      <c r="E200" s="203">
        <f t="shared" si="17"/>
        <v>0</v>
      </c>
      <c r="F200" s="203">
        <f t="shared" si="17"/>
        <v>0</v>
      </c>
      <c r="G200" s="203">
        <f t="shared" si="17"/>
        <v>0</v>
      </c>
      <c r="H200" s="155" t="e">
        <f t="shared" si="16"/>
        <v>#DIV/0!</v>
      </c>
      <c r="I200" s="202"/>
    </row>
    <row r="201" spans="1:9" s="7" customFormat="1" ht="19.5" hidden="1" customHeight="1">
      <c r="A201" s="183"/>
      <c r="B201" s="170" t="s">
        <v>30</v>
      </c>
      <c r="C201" s="203"/>
      <c r="D201" s="203"/>
      <c r="E201" s="203"/>
      <c r="F201" s="203"/>
      <c r="G201" s="203"/>
      <c r="H201" s="155" t="e">
        <f t="shared" si="16"/>
        <v>#DIV/0!</v>
      </c>
      <c r="I201" s="202"/>
    </row>
    <row r="202" spans="1:9" s="7" customFormat="1" ht="30.75" hidden="1" customHeight="1">
      <c r="A202" s="123"/>
      <c r="B202" s="170" t="s">
        <v>79</v>
      </c>
      <c r="C202" s="201">
        <v>0</v>
      </c>
      <c r="D202" s="201">
        <v>0</v>
      </c>
      <c r="E202" s="201">
        <v>0</v>
      </c>
      <c r="F202" s="201">
        <v>0</v>
      </c>
      <c r="G202" s="201">
        <v>0</v>
      </c>
      <c r="H202" s="155" t="e">
        <f t="shared" si="16"/>
        <v>#DIV/0!</v>
      </c>
      <c r="I202" s="202"/>
    </row>
    <row r="203" spans="1:9" s="7" customFormat="1" ht="20.25" hidden="1" customHeight="1">
      <c r="A203" s="123"/>
      <c r="B203" s="172" t="s">
        <v>13</v>
      </c>
      <c r="C203" s="203"/>
      <c r="D203" s="203"/>
      <c r="E203" s="203"/>
      <c r="F203" s="203"/>
      <c r="G203" s="203"/>
      <c r="H203" s="155" t="e">
        <f t="shared" si="16"/>
        <v>#DIV/0!</v>
      </c>
      <c r="I203" s="202"/>
    </row>
    <row r="204" spans="1:9" s="7" customFormat="1" ht="16.5" hidden="1" customHeight="1">
      <c r="A204" s="123"/>
      <c r="B204" s="172" t="s">
        <v>14</v>
      </c>
      <c r="C204" s="203"/>
      <c r="D204" s="203"/>
      <c r="E204" s="203"/>
      <c r="F204" s="203"/>
      <c r="G204" s="203"/>
      <c r="H204" s="155" t="e">
        <f t="shared" si="16"/>
        <v>#DIV/0!</v>
      </c>
      <c r="I204" s="202"/>
    </row>
    <row r="205" spans="1:9" s="7" customFormat="1" ht="14.25" hidden="1" customHeight="1">
      <c r="A205" s="123"/>
      <c r="B205" s="172" t="s">
        <v>15</v>
      </c>
      <c r="C205" s="203"/>
      <c r="D205" s="203"/>
      <c r="E205" s="203"/>
      <c r="F205" s="203"/>
      <c r="G205" s="203"/>
      <c r="H205" s="155" t="e">
        <f t="shared" si="16"/>
        <v>#DIV/0!</v>
      </c>
      <c r="I205" s="202"/>
    </row>
    <row r="206" spans="1:9" s="7" customFormat="1" ht="18" hidden="1" customHeight="1">
      <c r="A206" s="123"/>
      <c r="B206" s="204" t="s">
        <v>22</v>
      </c>
      <c r="C206" s="201">
        <f>C207+C208+C209</f>
        <v>0</v>
      </c>
      <c r="D206" s="201">
        <f>D207+D208+D209</f>
        <v>0</v>
      </c>
      <c r="E206" s="201">
        <f>E207+E208+E209</f>
        <v>0</v>
      </c>
      <c r="F206" s="201">
        <f>F207+F208+F209</f>
        <v>0</v>
      </c>
      <c r="G206" s="201">
        <f>G207+G208+G209</f>
        <v>0</v>
      </c>
      <c r="H206" s="155" t="e">
        <f t="shared" si="16"/>
        <v>#DIV/0!</v>
      </c>
      <c r="I206" s="202"/>
    </row>
    <row r="207" spans="1:9" s="7" customFormat="1" ht="17.25" hidden="1" customHeight="1">
      <c r="A207" s="123"/>
      <c r="B207" s="172" t="s">
        <v>13</v>
      </c>
      <c r="C207" s="203"/>
      <c r="D207" s="203"/>
      <c r="E207" s="203"/>
      <c r="F207" s="203"/>
      <c r="G207" s="203"/>
      <c r="H207" s="155" t="e">
        <f t="shared" si="16"/>
        <v>#DIV/0!</v>
      </c>
      <c r="I207" s="202"/>
    </row>
    <row r="208" spans="1:9" s="7" customFormat="1" ht="17.25" hidden="1" customHeight="1">
      <c r="A208" s="123"/>
      <c r="B208" s="172" t="s">
        <v>14</v>
      </c>
      <c r="C208" s="203"/>
      <c r="D208" s="203"/>
      <c r="E208" s="203"/>
      <c r="F208" s="203"/>
      <c r="G208" s="203"/>
      <c r="H208" s="155" t="e">
        <f t="shared" si="16"/>
        <v>#DIV/0!</v>
      </c>
      <c r="I208" s="202"/>
    </row>
    <row r="209" spans="1:9" s="7" customFormat="1" ht="15.75" hidden="1" customHeight="1">
      <c r="A209" s="123"/>
      <c r="B209" s="172" t="s">
        <v>15</v>
      </c>
      <c r="C209" s="203"/>
      <c r="D209" s="203"/>
      <c r="E209" s="203"/>
      <c r="F209" s="203"/>
      <c r="G209" s="203"/>
      <c r="H209" s="155" t="e">
        <f t="shared" si="16"/>
        <v>#DIV/0!</v>
      </c>
      <c r="I209" s="202"/>
    </row>
    <row r="210" spans="1:9" s="7" customFormat="1" ht="17.25" hidden="1" customHeight="1">
      <c r="A210" s="123"/>
      <c r="B210" s="167" t="s">
        <v>11</v>
      </c>
      <c r="C210" s="203"/>
      <c r="D210" s="203"/>
      <c r="E210" s="203"/>
      <c r="F210" s="203"/>
      <c r="G210" s="203"/>
      <c r="H210" s="155" t="e">
        <f t="shared" si="16"/>
        <v>#DIV/0!</v>
      </c>
      <c r="I210" s="202"/>
    </row>
    <row r="211" spans="1:9" s="7" customFormat="1" ht="17.25" hidden="1" customHeight="1">
      <c r="A211" s="123"/>
      <c r="B211" s="170" t="s">
        <v>12</v>
      </c>
      <c r="C211" s="201"/>
      <c r="D211" s="201"/>
      <c r="E211" s="201"/>
      <c r="F211" s="201"/>
      <c r="G211" s="201"/>
      <c r="H211" s="155" t="e">
        <f t="shared" si="16"/>
        <v>#DIV/0!</v>
      </c>
      <c r="I211" s="202"/>
    </row>
    <row r="212" spans="1:9" s="7" customFormat="1" ht="17.25" hidden="1" customHeight="1">
      <c r="A212" s="123"/>
      <c r="B212" s="172" t="s">
        <v>13</v>
      </c>
      <c r="C212" s="203">
        <v>0</v>
      </c>
      <c r="D212" s="203">
        <v>0</v>
      </c>
      <c r="E212" s="203">
        <v>0</v>
      </c>
      <c r="F212" s="203">
        <v>0</v>
      </c>
      <c r="G212" s="203">
        <v>0</v>
      </c>
      <c r="H212" s="155" t="e">
        <f t="shared" si="16"/>
        <v>#DIV/0!</v>
      </c>
      <c r="I212" s="202"/>
    </row>
    <row r="213" spans="1:9" s="7" customFormat="1" ht="17.25" hidden="1" customHeight="1">
      <c r="A213" s="123"/>
      <c r="B213" s="172" t="s">
        <v>14</v>
      </c>
      <c r="C213" s="203"/>
      <c r="D213" s="203"/>
      <c r="E213" s="203"/>
      <c r="F213" s="203"/>
      <c r="G213" s="203"/>
      <c r="H213" s="155" t="e">
        <f t="shared" si="16"/>
        <v>#DIV/0!</v>
      </c>
      <c r="I213" s="202"/>
    </row>
    <row r="214" spans="1:9" s="7" customFormat="1" ht="17.25" hidden="1" customHeight="1">
      <c r="A214" s="123"/>
      <c r="B214" s="172" t="s">
        <v>15</v>
      </c>
      <c r="C214" s="168"/>
      <c r="D214" s="168"/>
      <c r="E214" s="168"/>
      <c r="F214" s="168"/>
      <c r="G214" s="168"/>
      <c r="H214" s="155" t="e">
        <f t="shared" si="16"/>
        <v>#DIV/0!</v>
      </c>
      <c r="I214" s="202"/>
    </row>
    <row r="215" spans="1:9" s="7" customFormat="1" ht="12.75" hidden="1" customHeight="1">
      <c r="A215" s="183"/>
      <c r="B215" s="167"/>
      <c r="C215" s="168"/>
      <c r="D215" s="168"/>
      <c r="E215" s="168"/>
      <c r="F215" s="168"/>
      <c r="G215" s="168"/>
      <c r="H215" s="155" t="e">
        <f t="shared" si="16"/>
        <v>#DIV/0!</v>
      </c>
      <c r="I215" s="202"/>
    </row>
    <row r="216" spans="1:9" s="7" customFormat="1" ht="1.5" hidden="1" customHeight="1">
      <c r="A216" s="123"/>
      <c r="B216" s="172"/>
      <c r="C216" s="168">
        <v>0</v>
      </c>
      <c r="D216" s="168">
        <v>0</v>
      </c>
      <c r="E216" s="168">
        <v>0</v>
      </c>
      <c r="F216" s="168">
        <v>0</v>
      </c>
      <c r="G216" s="168">
        <v>0</v>
      </c>
      <c r="H216" s="155" t="e">
        <f t="shared" si="16"/>
        <v>#DIV/0!</v>
      </c>
      <c r="I216" s="202"/>
    </row>
    <row r="217" spans="1:9" s="7" customFormat="1" ht="36.75" hidden="1" customHeight="1">
      <c r="A217" s="173" t="s">
        <v>83</v>
      </c>
      <c r="B217" s="174" t="s">
        <v>84</v>
      </c>
      <c r="C217" s="175" t="e">
        <f>#REF!</f>
        <v>#REF!</v>
      </c>
      <c r="D217" s="175" t="e">
        <f>#REF!</f>
        <v>#REF!</v>
      </c>
      <c r="E217" s="175" t="e">
        <f>#REF!</f>
        <v>#REF!</v>
      </c>
      <c r="F217" s="175" t="e">
        <f>#REF!</f>
        <v>#REF!</v>
      </c>
      <c r="G217" s="175" t="e">
        <f>#REF!</f>
        <v>#REF!</v>
      </c>
      <c r="H217" s="175" t="e">
        <f t="shared" si="16"/>
        <v>#REF!</v>
      </c>
      <c r="I217" s="205"/>
    </row>
    <row r="218" spans="1:9" s="7" customFormat="1" ht="23.25" hidden="1" customHeight="1">
      <c r="A218" s="177"/>
      <c r="B218" s="178" t="s">
        <v>17</v>
      </c>
      <c r="C218" s="162" t="e">
        <f>#REF!</f>
        <v>#REF!</v>
      </c>
      <c r="D218" s="162" t="e">
        <f>#REF!</f>
        <v>#REF!</v>
      </c>
      <c r="E218" s="162" t="e">
        <f>#REF!</f>
        <v>#REF!</v>
      </c>
      <c r="F218" s="162" t="e">
        <f>#REF!</f>
        <v>#REF!</v>
      </c>
      <c r="G218" s="162" t="e">
        <f>#REF!</f>
        <v>#REF!</v>
      </c>
      <c r="H218" s="162">
        <v>0</v>
      </c>
      <c r="I218" s="206"/>
    </row>
    <row r="219" spans="1:9" s="7" customFormat="1" ht="22.5" hidden="1" customHeight="1">
      <c r="A219" s="177"/>
      <c r="B219" s="178" t="s">
        <v>18</v>
      </c>
      <c r="C219" s="162" t="e">
        <f>#REF!</f>
        <v>#REF!</v>
      </c>
      <c r="D219" s="162" t="e">
        <f>#REF!</f>
        <v>#REF!</v>
      </c>
      <c r="E219" s="162" t="e">
        <f>#REF!</f>
        <v>#REF!</v>
      </c>
      <c r="F219" s="162" t="e">
        <f>#REF!</f>
        <v>#REF!</v>
      </c>
      <c r="G219" s="162" t="e">
        <f>#REF!</f>
        <v>#REF!</v>
      </c>
      <c r="H219" s="162">
        <v>0</v>
      </c>
      <c r="I219" s="206"/>
    </row>
    <row r="220" spans="1:9" s="7" customFormat="1" ht="21" hidden="1" customHeight="1">
      <c r="A220" s="177"/>
      <c r="B220" s="178" t="s">
        <v>19</v>
      </c>
      <c r="C220" s="162" t="e">
        <f>#REF!</f>
        <v>#REF!</v>
      </c>
      <c r="D220" s="162" t="e">
        <f>#REF!</f>
        <v>#REF!</v>
      </c>
      <c r="E220" s="162" t="e">
        <f>#REF!</f>
        <v>#REF!</v>
      </c>
      <c r="F220" s="162" t="e">
        <f>#REF!</f>
        <v>#REF!</v>
      </c>
      <c r="G220" s="162" t="e">
        <f>#REF!</f>
        <v>#REF!</v>
      </c>
      <c r="H220" s="162" t="e">
        <f>G220/C220*100</f>
        <v>#REF!</v>
      </c>
      <c r="I220" s="206"/>
    </row>
    <row r="221" spans="1:9" s="7" customFormat="1" ht="26.25" hidden="1" customHeight="1">
      <c r="A221" s="123"/>
      <c r="B221" s="172"/>
      <c r="C221" s="168"/>
      <c r="D221" s="168"/>
      <c r="E221" s="168"/>
      <c r="F221" s="168"/>
      <c r="G221" s="168"/>
      <c r="H221" s="155" t="e">
        <f>G221/C221*100</f>
        <v>#DIV/0!</v>
      </c>
      <c r="I221" s="184"/>
    </row>
    <row r="222" spans="1:9" s="7" customFormat="1" ht="36.75" hidden="1" customHeight="1">
      <c r="A222" s="98" t="s">
        <v>85</v>
      </c>
      <c r="B222" s="207" t="s">
        <v>86</v>
      </c>
      <c r="C222" s="158"/>
      <c r="D222" s="158"/>
      <c r="E222" s="158"/>
      <c r="F222" s="158"/>
      <c r="G222" s="158"/>
      <c r="H222" s="159"/>
      <c r="I222" s="208"/>
    </row>
    <row r="223" spans="1:9" s="7" customFormat="1" ht="18" hidden="1" customHeight="1">
      <c r="A223" s="123"/>
      <c r="B223" s="75" t="s">
        <v>25</v>
      </c>
      <c r="C223" s="161">
        <f t="shared" ref="C223:G225" si="18">C228+C232</f>
        <v>0</v>
      </c>
      <c r="D223" s="161">
        <f t="shared" si="18"/>
        <v>0</v>
      </c>
      <c r="E223" s="161">
        <f t="shared" si="18"/>
        <v>0</v>
      </c>
      <c r="F223" s="161">
        <f t="shared" si="18"/>
        <v>0</v>
      </c>
      <c r="G223" s="161">
        <f t="shared" si="18"/>
        <v>0</v>
      </c>
      <c r="H223" s="127" t="e">
        <f>G223/C223*100</f>
        <v>#DIV/0!</v>
      </c>
      <c r="I223" s="110" t="s">
        <v>87</v>
      </c>
    </row>
    <row r="224" spans="1:9" s="7" customFormat="1" ht="18" hidden="1" customHeight="1">
      <c r="A224" s="123"/>
      <c r="B224" s="78" t="s">
        <v>17</v>
      </c>
      <c r="C224" s="125">
        <f t="shared" si="18"/>
        <v>0</v>
      </c>
      <c r="D224" s="125">
        <f t="shared" si="18"/>
        <v>0</v>
      </c>
      <c r="E224" s="125">
        <f t="shared" si="18"/>
        <v>0</v>
      </c>
      <c r="F224" s="125">
        <f t="shared" si="18"/>
        <v>0</v>
      </c>
      <c r="G224" s="125">
        <f t="shared" si="18"/>
        <v>0</v>
      </c>
      <c r="H224" s="162" t="e">
        <f>G224/C224*100</f>
        <v>#DIV/0!</v>
      </c>
      <c r="I224" s="209"/>
    </row>
    <row r="225" spans="1:9" s="7" customFormat="1" ht="19.5" hidden="1" customHeight="1">
      <c r="A225" s="123"/>
      <c r="B225" s="78" t="s">
        <v>18</v>
      </c>
      <c r="C225" s="125">
        <f t="shared" si="18"/>
        <v>0</v>
      </c>
      <c r="D225" s="125">
        <f t="shared" si="18"/>
        <v>0</v>
      </c>
      <c r="E225" s="125">
        <f t="shared" si="18"/>
        <v>0</v>
      </c>
      <c r="F225" s="125">
        <f t="shared" si="18"/>
        <v>0</v>
      </c>
      <c r="G225" s="125">
        <f t="shared" si="18"/>
        <v>0</v>
      </c>
      <c r="H225" s="162">
        <v>0</v>
      </c>
      <c r="I225" s="209"/>
    </row>
    <row r="226" spans="1:9" s="7" customFormat="1" ht="15.75" hidden="1" customHeight="1">
      <c r="A226" s="123"/>
      <c r="B226" s="78" t="s">
        <v>19</v>
      </c>
      <c r="C226" s="125"/>
      <c r="D226" s="125"/>
      <c r="E226" s="125"/>
      <c r="F226" s="125"/>
      <c r="G226" s="125"/>
      <c r="H226" s="127"/>
      <c r="I226" s="209"/>
    </row>
    <row r="227" spans="1:9" s="7" customFormat="1" ht="16.5" hidden="1" customHeight="1">
      <c r="A227" s="123"/>
      <c r="B227" s="91" t="s">
        <v>30</v>
      </c>
      <c r="C227" s="125"/>
      <c r="D227" s="125"/>
      <c r="E227" s="125"/>
      <c r="F227" s="125"/>
      <c r="G227" s="125"/>
      <c r="H227" s="127"/>
      <c r="I227" s="209"/>
    </row>
    <row r="228" spans="1:9" s="7" customFormat="1" ht="28.5" hidden="1" customHeight="1">
      <c r="A228" s="123"/>
      <c r="B228" s="91" t="s">
        <v>88</v>
      </c>
      <c r="C228" s="161">
        <f>C229+C230+C231</f>
        <v>0</v>
      </c>
      <c r="D228" s="161">
        <f>D229+D230+D231</f>
        <v>0</v>
      </c>
      <c r="E228" s="161">
        <f>E229+E230+E231</f>
        <v>0</v>
      </c>
      <c r="F228" s="161">
        <f>F229+F230+F231</f>
        <v>0</v>
      </c>
      <c r="G228" s="161">
        <f>G229+G230+G231</f>
        <v>0</v>
      </c>
      <c r="H228" s="127">
        <v>0</v>
      </c>
      <c r="I228" s="209"/>
    </row>
    <row r="229" spans="1:9" s="7" customFormat="1" ht="19.5" hidden="1" customHeight="1">
      <c r="A229" s="123"/>
      <c r="B229" s="78" t="s">
        <v>17</v>
      </c>
      <c r="C229" s="125"/>
      <c r="D229" s="125"/>
      <c r="E229" s="125"/>
      <c r="F229" s="125"/>
      <c r="G229" s="125"/>
      <c r="H229" s="127"/>
      <c r="I229" s="209"/>
    </row>
    <row r="230" spans="1:9" s="7" customFormat="1" ht="17.25" hidden="1" customHeight="1">
      <c r="A230" s="123"/>
      <c r="B230" s="78" t="s">
        <v>18</v>
      </c>
      <c r="C230" s="125"/>
      <c r="D230" s="125"/>
      <c r="E230" s="125"/>
      <c r="F230" s="125"/>
      <c r="G230" s="125"/>
      <c r="H230" s="127"/>
      <c r="I230" s="209"/>
    </row>
    <row r="231" spans="1:9" s="7" customFormat="1" ht="15.75" hidden="1" customHeight="1">
      <c r="A231" s="123"/>
      <c r="B231" s="78" t="s">
        <v>19</v>
      </c>
      <c r="C231" s="125"/>
      <c r="D231" s="125"/>
      <c r="E231" s="125"/>
      <c r="F231" s="125"/>
      <c r="G231" s="125"/>
      <c r="H231" s="127"/>
      <c r="I231" s="209"/>
    </row>
    <row r="232" spans="1:9" s="7" customFormat="1" ht="15.75" hidden="1" customHeight="1">
      <c r="A232" s="123"/>
      <c r="B232" s="108" t="s">
        <v>22</v>
      </c>
      <c r="C232" s="161">
        <f>C233+C234+C235</f>
        <v>0</v>
      </c>
      <c r="D232" s="161">
        <f>D233+D234+D235</f>
        <v>0</v>
      </c>
      <c r="E232" s="161">
        <f>E233+E234+E235</f>
        <v>0</v>
      </c>
      <c r="F232" s="161">
        <f>F233+F234+F235</f>
        <v>0</v>
      </c>
      <c r="G232" s="161">
        <f>G233+G234+G235</f>
        <v>0</v>
      </c>
      <c r="H232" s="127" t="e">
        <f>G232/C232*100</f>
        <v>#DIV/0!</v>
      </c>
      <c r="I232" s="209"/>
    </row>
    <row r="233" spans="1:9" s="7" customFormat="1" ht="19.5" hidden="1" customHeight="1">
      <c r="A233" s="123"/>
      <c r="B233" s="78" t="s">
        <v>17</v>
      </c>
      <c r="C233" s="125">
        <v>0</v>
      </c>
      <c r="D233" s="125">
        <v>0</v>
      </c>
      <c r="E233" s="125">
        <v>0</v>
      </c>
      <c r="F233" s="125">
        <v>0</v>
      </c>
      <c r="G233" s="125">
        <v>0</v>
      </c>
      <c r="H233" s="162" t="e">
        <f>G233/C233*100</f>
        <v>#DIV/0!</v>
      </c>
      <c r="I233" s="209"/>
    </row>
    <row r="234" spans="1:9" s="7" customFormat="1" ht="17.25" hidden="1" customHeight="1">
      <c r="A234" s="123"/>
      <c r="B234" s="78" t="s">
        <v>18</v>
      </c>
      <c r="C234" s="125"/>
      <c r="D234" s="125"/>
      <c r="E234" s="125"/>
      <c r="F234" s="125"/>
      <c r="G234" s="125"/>
      <c r="H234" s="127"/>
      <c r="I234" s="209"/>
    </row>
    <row r="235" spans="1:9" s="7" customFormat="1" ht="21" hidden="1" customHeight="1">
      <c r="A235" s="123"/>
      <c r="B235" s="78" t="s">
        <v>19</v>
      </c>
      <c r="C235" s="125"/>
      <c r="D235" s="125"/>
      <c r="E235" s="125"/>
      <c r="F235" s="125"/>
      <c r="G235" s="125"/>
      <c r="H235" s="127"/>
      <c r="I235" s="209"/>
    </row>
    <row r="236" spans="1:9" s="7" customFormat="1" ht="28.5" hidden="1" customHeight="1">
      <c r="A236" s="173" t="s">
        <v>89</v>
      </c>
      <c r="B236" s="210" t="s">
        <v>90</v>
      </c>
      <c r="C236" s="175">
        <f>C241</f>
        <v>0</v>
      </c>
      <c r="D236" s="175">
        <f>D241</f>
        <v>0</v>
      </c>
      <c r="E236" s="175">
        <f>E241</f>
        <v>0</v>
      </c>
      <c r="F236" s="175">
        <f>F241</f>
        <v>0</v>
      </c>
      <c r="G236" s="175">
        <f>G241</f>
        <v>0</v>
      </c>
      <c r="H236" s="175"/>
      <c r="I236" s="211"/>
    </row>
    <row r="237" spans="1:9" s="7" customFormat="1" ht="21.75" hidden="1" customHeight="1">
      <c r="A237" s="177"/>
      <c r="B237" s="178" t="s">
        <v>17</v>
      </c>
      <c r="C237" s="125">
        <f t="shared" ref="C237:G239" si="19">C245</f>
        <v>0</v>
      </c>
      <c r="D237" s="125">
        <f t="shared" si="19"/>
        <v>0</v>
      </c>
      <c r="E237" s="125">
        <f t="shared" si="19"/>
        <v>0</v>
      </c>
      <c r="F237" s="125">
        <f t="shared" si="19"/>
        <v>0</v>
      </c>
      <c r="G237" s="125">
        <f t="shared" si="19"/>
        <v>0</v>
      </c>
      <c r="H237" s="125"/>
      <c r="I237" s="188"/>
    </row>
    <row r="238" spans="1:9" s="7" customFormat="1" ht="23.25" hidden="1" customHeight="1">
      <c r="A238" s="177"/>
      <c r="B238" s="178" t="s">
        <v>18</v>
      </c>
      <c r="C238" s="125">
        <f t="shared" si="19"/>
        <v>0</v>
      </c>
      <c r="D238" s="125">
        <f t="shared" si="19"/>
        <v>0</v>
      </c>
      <c r="E238" s="125">
        <f t="shared" si="19"/>
        <v>0</v>
      </c>
      <c r="F238" s="125">
        <f t="shared" si="19"/>
        <v>0</v>
      </c>
      <c r="G238" s="125">
        <f t="shared" si="19"/>
        <v>0</v>
      </c>
      <c r="H238" s="125"/>
      <c r="I238" s="188"/>
    </row>
    <row r="239" spans="1:9" s="7" customFormat="1" ht="20.25" hidden="1" customHeight="1">
      <c r="A239" s="177"/>
      <c r="B239" s="178" t="s">
        <v>19</v>
      </c>
      <c r="C239" s="125">
        <f t="shared" si="19"/>
        <v>0</v>
      </c>
      <c r="D239" s="125">
        <f t="shared" si="19"/>
        <v>0</v>
      </c>
      <c r="E239" s="125">
        <f t="shared" si="19"/>
        <v>0</v>
      </c>
      <c r="F239" s="125">
        <f t="shared" si="19"/>
        <v>0</v>
      </c>
      <c r="G239" s="125">
        <f t="shared" si="19"/>
        <v>0</v>
      </c>
      <c r="H239" s="125"/>
      <c r="I239" s="188"/>
    </row>
    <row r="240" spans="1:9" s="7" customFormat="1" ht="20.25" hidden="1" customHeight="1">
      <c r="A240" s="212" t="s">
        <v>91</v>
      </c>
      <c r="B240" s="71" t="s">
        <v>90</v>
      </c>
      <c r="C240" s="213">
        <f>C241</f>
        <v>0</v>
      </c>
      <c r="D240" s="213">
        <f>D241</f>
        <v>0</v>
      </c>
      <c r="E240" s="213">
        <f>E241</f>
        <v>0</v>
      </c>
      <c r="F240" s="213">
        <f>F241</f>
        <v>0</v>
      </c>
      <c r="G240" s="213">
        <f>G241</f>
        <v>0</v>
      </c>
      <c r="H240" s="213" t="e">
        <f>G240/C240*100</f>
        <v>#DIV/0!</v>
      </c>
      <c r="I240" s="214"/>
    </row>
    <row r="241" spans="1:9" s="7" customFormat="1" ht="27" hidden="1" customHeight="1">
      <c r="A241" s="152" t="s">
        <v>92</v>
      </c>
      <c r="B241" s="215" t="s">
        <v>93</v>
      </c>
      <c r="C241" s="155">
        <f>C244+C259</f>
        <v>0</v>
      </c>
      <c r="D241" s="155">
        <f>D244+D259</f>
        <v>0</v>
      </c>
      <c r="E241" s="155">
        <f>E244+E259</f>
        <v>0</v>
      </c>
      <c r="F241" s="155">
        <f>F244+F259</f>
        <v>0</v>
      </c>
      <c r="G241" s="155">
        <f>G244+G259</f>
        <v>0</v>
      </c>
      <c r="H241" s="155" t="e">
        <f>G241/C241*100</f>
        <v>#DIV/0!</v>
      </c>
      <c r="I241" s="216"/>
    </row>
    <row r="242" spans="1:9" s="7" customFormat="1" ht="41.25" hidden="1" customHeight="1">
      <c r="A242" s="98" t="s">
        <v>94</v>
      </c>
      <c r="B242" s="217" t="s">
        <v>95</v>
      </c>
      <c r="C242" s="158"/>
      <c r="D242" s="158"/>
      <c r="E242" s="158"/>
      <c r="F242" s="158"/>
      <c r="G242" s="158"/>
      <c r="H242" s="159"/>
      <c r="I242" s="218"/>
    </row>
    <row r="243" spans="1:9" s="7" customFormat="1" ht="32.25" hidden="1" customHeight="1">
      <c r="A243" s="105"/>
      <c r="B243" s="219" t="s">
        <v>86</v>
      </c>
      <c r="C243" s="161"/>
      <c r="D243" s="161"/>
      <c r="E243" s="161"/>
      <c r="F243" s="161"/>
      <c r="G243" s="161"/>
      <c r="H243" s="127"/>
      <c r="I243" s="126"/>
    </row>
    <row r="244" spans="1:9" s="7" customFormat="1" ht="17.25" hidden="1" customHeight="1">
      <c r="A244" s="105"/>
      <c r="B244" s="75" t="s">
        <v>25</v>
      </c>
      <c r="C244" s="161">
        <f t="shared" ref="C244:G247" si="20">C249+C253</f>
        <v>0</v>
      </c>
      <c r="D244" s="161">
        <f t="shared" si="20"/>
        <v>0</v>
      </c>
      <c r="E244" s="161">
        <f t="shared" si="20"/>
        <v>0</v>
      </c>
      <c r="F244" s="161">
        <f t="shared" si="20"/>
        <v>0</v>
      </c>
      <c r="G244" s="161">
        <f t="shared" si="20"/>
        <v>0</v>
      </c>
      <c r="H244" s="127" t="e">
        <f>G244/C244*100</f>
        <v>#DIV/0!</v>
      </c>
      <c r="I244" s="110" t="s">
        <v>96</v>
      </c>
    </row>
    <row r="245" spans="1:9" s="7" customFormat="1" ht="26.25" hidden="1" customHeight="1">
      <c r="A245" s="105"/>
      <c r="B245" s="78" t="s">
        <v>17</v>
      </c>
      <c r="C245" s="162">
        <f t="shared" si="20"/>
        <v>0</v>
      </c>
      <c r="D245" s="162">
        <f t="shared" si="20"/>
        <v>0</v>
      </c>
      <c r="E245" s="162">
        <f t="shared" si="20"/>
        <v>0</v>
      </c>
      <c r="F245" s="162">
        <f t="shared" si="20"/>
        <v>0</v>
      </c>
      <c r="G245" s="162">
        <f t="shared" si="20"/>
        <v>0</v>
      </c>
      <c r="H245" s="162" t="e">
        <f>G245/C245*100</f>
        <v>#DIV/0!</v>
      </c>
      <c r="I245" s="110"/>
    </row>
    <row r="246" spans="1:9" s="7" customFormat="1" ht="51" hidden="1" customHeight="1">
      <c r="A246" s="105"/>
      <c r="B246" s="78" t="s">
        <v>18</v>
      </c>
      <c r="C246" s="125">
        <f t="shared" si="20"/>
        <v>0</v>
      </c>
      <c r="D246" s="125">
        <f t="shared" si="20"/>
        <v>0</v>
      </c>
      <c r="E246" s="125">
        <f t="shared" si="20"/>
        <v>0</v>
      </c>
      <c r="F246" s="125">
        <f t="shared" si="20"/>
        <v>0</v>
      </c>
      <c r="G246" s="125">
        <f t="shared" si="20"/>
        <v>0</v>
      </c>
      <c r="H246" s="162">
        <v>0</v>
      </c>
      <c r="I246" s="110"/>
    </row>
    <row r="247" spans="1:9" s="7" customFormat="1" ht="24.75" hidden="1" customHeight="1">
      <c r="A247" s="107"/>
      <c r="B247" s="78" t="s">
        <v>19</v>
      </c>
      <c r="C247" s="125">
        <f t="shared" si="20"/>
        <v>0</v>
      </c>
      <c r="D247" s="125">
        <f t="shared" si="20"/>
        <v>0</v>
      </c>
      <c r="E247" s="125">
        <f t="shared" si="20"/>
        <v>0</v>
      </c>
      <c r="F247" s="125">
        <f t="shared" si="20"/>
        <v>0</v>
      </c>
      <c r="G247" s="125">
        <f t="shared" si="20"/>
        <v>0</v>
      </c>
      <c r="H247" s="162">
        <v>0</v>
      </c>
      <c r="I247" s="110"/>
    </row>
    <row r="248" spans="1:9" s="7" customFormat="1" ht="17.25" hidden="1" customHeight="1">
      <c r="A248" s="105"/>
      <c r="B248" s="91" t="s">
        <v>30</v>
      </c>
      <c r="C248" s="161"/>
      <c r="D248" s="161"/>
      <c r="E248" s="161"/>
      <c r="F248" s="161"/>
      <c r="G248" s="161"/>
      <c r="H248" s="127"/>
      <c r="I248" s="110"/>
    </row>
    <row r="249" spans="1:9" s="7" customFormat="1" ht="17.25" hidden="1" customHeight="1">
      <c r="A249" s="105"/>
      <c r="B249" s="91" t="s">
        <v>73</v>
      </c>
      <c r="C249" s="161">
        <f>C250+C251+C252</f>
        <v>0</v>
      </c>
      <c r="D249" s="161">
        <f>D250+D251+D252</f>
        <v>0</v>
      </c>
      <c r="E249" s="161">
        <f>E250+E251+E252</f>
        <v>0</v>
      </c>
      <c r="F249" s="161">
        <f>F250+F251+F252</f>
        <v>0</v>
      </c>
      <c r="G249" s="161">
        <f>G250+G251+G252</f>
        <v>0</v>
      </c>
      <c r="H249" s="127" t="e">
        <f>G249/C249*100</f>
        <v>#DIV/0!</v>
      </c>
      <c r="I249" s="110"/>
    </row>
    <row r="250" spans="1:9" s="7" customFormat="1" ht="17.25" hidden="1" customHeight="1">
      <c r="A250" s="105"/>
      <c r="B250" s="78" t="s">
        <v>17</v>
      </c>
      <c r="C250" s="162">
        <v>0</v>
      </c>
      <c r="D250" s="125">
        <v>0</v>
      </c>
      <c r="E250" s="125">
        <v>0</v>
      </c>
      <c r="F250" s="125">
        <v>0</v>
      </c>
      <c r="G250" s="125">
        <v>0</v>
      </c>
      <c r="H250" s="162" t="e">
        <f>G250/C250*100</f>
        <v>#DIV/0!</v>
      </c>
      <c r="I250" s="110"/>
    </row>
    <row r="251" spans="1:9" s="7" customFormat="1" ht="17.25" hidden="1" customHeight="1">
      <c r="A251" s="105"/>
      <c r="B251" s="78" t="s">
        <v>18</v>
      </c>
      <c r="C251" s="125"/>
      <c r="D251" s="125"/>
      <c r="E251" s="125"/>
      <c r="F251" s="125"/>
      <c r="G251" s="125"/>
      <c r="H251" s="127"/>
      <c r="I251" s="110"/>
    </row>
    <row r="252" spans="1:9" s="7" customFormat="1" ht="17.25" hidden="1" customHeight="1">
      <c r="A252" s="105"/>
      <c r="B252" s="78" t="s">
        <v>19</v>
      </c>
      <c r="C252" s="161"/>
      <c r="D252" s="161"/>
      <c r="E252" s="161"/>
      <c r="F252" s="161"/>
      <c r="G252" s="161"/>
      <c r="H252" s="127"/>
      <c r="I252" s="110"/>
    </row>
    <row r="253" spans="1:9" s="7" customFormat="1" ht="30" hidden="1" customHeight="1">
      <c r="A253" s="105"/>
      <c r="B253" s="108" t="s">
        <v>22</v>
      </c>
      <c r="C253" s="127">
        <f>C254+C255+C256</f>
        <v>0</v>
      </c>
      <c r="D253" s="127">
        <f>D254+D255+D256</f>
        <v>0</v>
      </c>
      <c r="E253" s="127">
        <f>E254+E255+E256</f>
        <v>0</v>
      </c>
      <c r="F253" s="127">
        <f>F254+F255+F256</f>
        <v>0</v>
      </c>
      <c r="G253" s="127">
        <f>G254+G255+G256</f>
        <v>0</v>
      </c>
      <c r="H253" s="127">
        <v>0</v>
      </c>
      <c r="I253" s="110"/>
    </row>
    <row r="254" spans="1:9" s="7" customFormat="1" ht="17.25" hidden="1" customHeight="1">
      <c r="A254" s="105"/>
      <c r="B254" s="78" t="s">
        <v>17</v>
      </c>
      <c r="C254" s="125"/>
      <c r="D254" s="125"/>
      <c r="E254" s="220"/>
      <c r="F254" s="125"/>
      <c r="G254" s="125"/>
      <c r="H254" s="127"/>
      <c r="I254" s="110"/>
    </row>
    <row r="255" spans="1:9" s="7" customFormat="1" ht="17.25" hidden="1" customHeight="1">
      <c r="A255" s="105"/>
      <c r="B255" s="78" t="s">
        <v>18</v>
      </c>
      <c r="C255" s="125"/>
      <c r="D255" s="125"/>
      <c r="E255" s="125"/>
      <c r="F255" s="125"/>
      <c r="G255" s="125"/>
      <c r="H255" s="127"/>
      <c r="I255" s="110"/>
    </row>
    <row r="256" spans="1:9" s="7" customFormat="1" ht="17.25" hidden="1" customHeight="1">
      <c r="A256" s="107"/>
      <c r="B256" s="78" t="s">
        <v>19</v>
      </c>
      <c r="C256" s="125"/>
      <c r="D256" s="125"/>
      <c r="E256" s="125"/>
      <c r="F256" s="125"/>
      <c r="G256" s="125"/>
      <c r="H256" s="127"/>
      <c r="I256" s="110"/>
    </row>
    <row r="257" spans="1:9" s="7" customFormat="1" ht="14.25" hidden="1" customHeight="1">
      <c r="A257" s="105"/>
      <c r="B257" s="221"/>
      <c r="C257" s="125"/>
      <c r="D257" s="125"/>
      <c r="E257" s="125"/>
      <c r="F257" s="125"/>
      <c r="G257" s="125"/>
      <c r="H257" s="155" t="e">
        <f>G257/C257*100</f>
        <v>#DIV/0!</v>
      </c>
      <c r="I257" s="221"/>
    </row>
    <row r="258" spans="1:9" s="7" customFormat="1" ht="25.5" hidden="1" customHeight="1">
      <c r="A258" s="222" t="s">
        <v>85</v>
      </c>
      <c r="B258" s="223" t="s">
        <v>97</v>
      </c>
      <c r="C258" s="125"/>
      <c r="D258" s="125"/>
      <c r="E258" s="125"/>
      <c r="F258" s="125"/>
      <c r="G258" s="125"/>
      <c r="H258" s="127"/>
      <c r="I258" s="110" t="s">
        <v>98</v>
      </c>
    </row>
    <row r="259" spans="1:9" s="7" customFormat="1" ht="14.25" hidden="1" customHeight="1">
      <c r="A259" s="105"/>
      <c r="B259" s="75" t="s">
        <v>25</v>
      </c>
      <c r="C259" s="224">
        <f t="shared" ref="C259:G262" si="21">C264+C268</f>
        <v>0</v>
      </c>
      <c r="D259" s="224">
        <f t="shared" si="21"/>
        <v>0</v>
      </c>
      <c r="E259" s="224">
        <f t="shared" si="21"/>
        <v>0</v>
      </c>
      <c r="F259" s="224">
        <f t="shared" si="21"/>
        <v>0</v>
      </c>
      <c r="G259" s="224">
        <f t="shared" si="21"/>
        <v>0</v>
      </c>
      <c r="H259" s="225" t="e">
        <f>G259/C259*100</f>
        <v>#DIV/0!</v>
      </c>
      <c r="I259" s="110"/>
    </row>
    <row r="260" spans="1:9" s="7" customFormat="1" ht="14.25" hidden="1" customHeight="1">
      <c r="A260" s="105"/>
      <c r="B260" s="78" t="s">
        <v>13</v>
      </c>
      <c r="C260" s="226">
        <f t="shared" si="21"/>
        <v>0</v>
      </c>
      <c r="D260" s="226">
        <f t="shared" si="21"/>
        <v>0</v>
      </c>
      <c r="E260" s="226">
        <f t="shared" si="21"/>
        <v>0</v>
      </c>
      <c r="F260" s="226">
        <f t="shared" si="21"/>
        <v>0</v>
      </c>
      <c r="G260" s="226">
        <f t="shared" si="21"/>
        <v>0</v>
      </c>
      <c r="H260" s="225" t="e">
        <f>G260/C260*100</f>
        <v>#DIV/0!</v>
      </c>
      <c r="I260" s="110"/>
    </row>
    <row r="261" spans="1:9" s="7" customFormat="1" ht="14.25" hidden="1" customHeight="1">
      <c r="A261" s="105"/>
      <c r="B261" s="78" t="s">
        <v>14</v>
      </c>
      <c r="C261" s="197">
        <f t="shared" si="21"/>
        <v>0</v>
      </c>
      <c r="D261" s="197">
        <f t="shared" si="21"/>
        <v>0</v>
      </c>
      <c r="E261" s="197">
        <f t="shared" si="21"/>
        <v>0</v>
      </c>
      <c r="F261" s="197">
        <f t="shared" si="21"/>
        <v>0</v>
      </c>
      <c r="G261" s="197">
        <f t="shared" si="21"/>
        <v>0</v>
      </c>
      <c r="H261" s="197">
        <f>H266+H270</f>
        <v>0</v>
      </c>
      <c r="I261" s="110"/>
    </row>
    <row r="262" spans="1:9" s="7" customFormat="1" ht="14.25" hidden="1" customHeight="1">
      <c r="A262" s="105"/>
      <c r="B262" s="78" t="s">
        <v>15</v>
      </c>
      <c r="C262" s="197">
        <f t="shared" si="21"/>
        <v>0</v>
      </c>
      <c r="D262" s="197">
        <f t="shared" si="21"/>
        <v>0</v>
      </c>
      <c r="E262" s="197">
        <f t="shared" si="21"/>
        <v>0</v>
      </c>
      <c r="F262" s="197">
        <f t="shared" si="21"/>
        <v>0</v>
      </c>
      <c r="G262" s="197">
        <f t="shared" si="21"/>
        <v>0</v>
      </c>
      <c r="H262" s="197">
        <f>H267+H271</f>
        <v>0</v>
      </c>
      <c r="I262" s="110"/>
    </row>
    <row r="263" spans="1:9" s="7" customFormat="1" ht="14.25" hidden="1" customHeight="1">
      <c r="A263" s="105"/>
      <c r="B263" s="91" t="s">
        <v>30</v>
      </c>
      <c r="C263" s="125"/>
      <c r="D263" s="125"/>
      <c r="E263" s="125"/>
      <c r="F263" s="125"/>
      <c r="G263" s="125"/>
      <c r="H263" s="127"/>
      <c r="I263" s="110"/>
    </row>
    <row r="264" spans="1:9" s="7" customFormat="1" ht="14.25" hidden="1" customHeight="1">
      <c r="A264" s="105"/>
      <c r="B264" s="91" t="s">
        <v>73</v>
      </c>
      <c r="C264" s="224">
        <f>C265+C266+C267</f>
        <v>0</v>
      </c>
      <c r="D264" s="224">
        <f>D265+D266+D267</f>
        <v>0</v>
      </c>
      <c r="E264" s="224">
        <f>E265+E266+E267</f>
        <v>0</v>
      </c>
      <c r="F264" s="224">
        <f>F265+F266+F267</f>
        <v>0</v>
      </c>
      <c r="G264" s="224">
        <f>G265+G266+G267</f>
        <v>0</v>
      </c>
      <c r="H264" s="225" t="e">
        <f>G264/C264*100</f>
        <v>#DIV/0!</v>
      </c>
      <c r="I264" s="110"/>
    </row>
    <row r="265" spans="1:9" s="7" customFormat="1" ht="14.25" hidden="1" customHeight="1">
      <c r="A265" s="105"/>
      <c r="B265" s="78" t="s">
        <v>13</v>
      </c>
      <c r="C265" s="125">
        <v>0</v>
      </c>
      <c r="D265" s="125"/>
      <c r="E265" s="125"/>
      <c r="F265" s="125"/>
      <c r="G265" s="125"/>
      <c r="H265" s="127"/>
      <c r="I265" s="110"/>
    </row>
    <row r="266" spans="1:9" s="7" customFormat="1" ht="14.25" hidden="1" customHeight="1">
      <c r="A266" s="105"/>
      <c r="B266" s="78" t="s">
        <v>14</v>
      </c>
      <c r="C266" s="125"/>
      <c r="D266" s="125"/>
      <c r="E266" s="125"/>
      <c r="F266" s="125"/>
      <c r="G266" s="125"/>
      <c r="H266" s="127"/>
      <c r="I266" s="110"/>
    </row>
    <row r="267" spans="1:9" s="7" customFormat="1" ht="14.25" hidden="1" customHeight="1">
      <c r="A267" s="105"/>
      <c r="B267" s="78" t="s">
        <v>15</v>
      </c>
      <c r="C267" s="125"/>
      <c r="D267" s="125"/>
      <c r="E267" s="125"/>
      <c r="F267" s="125"/>
      <c r="G267" s="125"/>
      <c r="H267" s="127"/>
      <c r="I267" s="110"/>
    </row>
    <row r="268" spans="1:9" s="7" customFormat="1" ht="14.25" hidden="1" customHeight="1">
      <c r="A268" s="105"/>
      <c r="B268" s="108" t="s">
        <v>22</v>
      </c>
      <c r="C268" s="225">
        <f t="shared" ref="C268:H268" si="22">C269+C270+C271</f>
        <v>0</v>
      </c>
      <c r="D268" s="225">
        <f t="shared" si="22"/>
        <v>0</v>
      </c>
      <c r="E268" s="225">
        <f t="shared" si="22"/>
        <v>0</v>
      </c>
      <c r="F268" s="225">
        <f t="shared" si="22"/>
        <v>0</v>
      </c>
      <c r="G268" s="225">
        <f t="shared" si="22"/>
        <v>0</v>
      </c>
      <c r="H268" s="225">
        <f t="shared" si="22"/>
        <v>0</v>
      </c>
      <c r="I268" s="110"/>
    </row>
    <row r="269" spans="1:9" s="7" customFormat="1" ht="14.25" hidden="1" customHeight="1">
      <c r="A269" s="105"/>
      <c r="B269" s="78" t="s">
        <v>13</v>
      </c>
      <c r="C269" s="125"/>
      <c r="D269" s="125"/>
      <c r="E269" s="125"/>
      <c r="F269" s="125"/>
      <c r="G269" s="125"/>
      <c r="H269" s="127"/>
      <c r="I269" s="110"/>
    </row>
    <row r="270" spans="1:9" s="7" customFormat="1" ht="14.25" hidden="1" customHeight="1">
      <c r="A270" s="105"/>
      <c r="B270" s="78" t="s">
        <v>14</v>
      </c>
      <c r="C270" s="125"/>
      <c r="D270" s="125"/>
      <c r="E270" s="125"/>
      <c r="F270" s="125"/>
      <c r="G270" s="125"/>
      <c r="H270" s="127"/>
      <c r="I270" s="110"/>
    </row>
    <row r="271" spans="1:9" s="7" customFormat="1" ht="14.25" hidden="1" customHeight="1">
      <c r="A271" s="105"/>
      <c r="B271" s="78" t="s">
        <v>15</v>
      </c>
      <c r="C271" s="125"/>
      <c r="D271" s="125"/>
      <c r="E271" s="125"/>
      <c r="F271" s="125"/>
      <c r="G271" s="125"/>
      <c r="H271" s="127"/>
      <c r="I271" s="110"/>
    </row>
    <row r="272" spans="1:9" s="7" customFormat="1" ht="59.25" hidden="1" customHeight="1">
      <c r="A272" s="173" t="s">
        <v>99</v>
      </c>
      <c r="B272" s="174" t="s">
        <v>100</v>
      </c>
      <c r="C272" s="175" t="e">
        <f>C276+#REF!</f>
        <v>#REF!</v>
      </c>
      <c r="D272" s="175" t="e">
        <f>D276+#REF!</f>
        <v>#REF!</v>
      </c>
      <c r="E272" s="175" t="e">
        <f>E276+#REF!</f>
        <v>#REF!</v>
      </c>
      <c r="F272" s="175" t="e">
        <f>F276+#REF!</f>
        <v>#REF!</v>
      </c>
      <c r="G272" s="175" t="e">
        <f>G276+#REF!</f>
        <v>#REF!</v>
      </c>
      <c r="H272" s="175" t="e">
        <f>G272/C272*100</f>
        <v>#REF!</v>
      </c>
      <c r="I272" s="227"/>
    </row>
    <row r="273" spans="1:9" s="7" customFormat="1" ht="24.75" hidden="1" customHeight="1">
      <c r="A273" s="177"/>
      <c r="B273" s="178" t="s">
        <v>17</v>
      </c>
      <c r="C273" s="162"/>
      <c r="D273" s="162"/>
      <c r="E273" s="162">
        <f t="shared" ref="C273:I275" si="23">E280+E294+E309+E483</f>
        <v>5401.3</v>
      </c>
      <c r="F273" s="162">
        <f t="shared" si="23"/>
        <v>1227.67</v>
      </c>
      <c r="G273" s="162">
        <f t="shared" si="23"/>
        <v>5401.3</v>
      </c>
      <c r="H273" s="162" t="e">
        <f>G273/C273*100</f>
        <v>#DIV/0!</v>
      </c>
      <c r="I273" s="126"/>
    </row>
    <row r="274" spans="1:9" s="7" customFormat="1" ht="24" hidden="1" customHeight="1">
      <c r="A274" s="177"/>
      <c r="B274" s="178" t="s">
        <v>18</v>
      </c>
      <c r="C274" s="162">
        <f t="shared" si="23"/>
        <v>0</v>
      </c>
      <c r="D274" s="162">
        <f t="shared" si="23"/>
        <v>0</v>
      </c>
      <c r="E274" s="162">
        <f t="shared" si="23"/>
        <v>0</v>
      </c>
      <c r="F274" s="162">
        <f t="shared" si="23"/>
        <v>0</v>
      </c>
      <c r="G274" s="162">
        <f t="shared" si="23"/>
        <v>0</v>
      </c>
      <c r="H274" s="162" t="e">
        <f>G274/C274*100</f>
        <v>#DIV/0!</v>
      </c>
      <c r="I274" s="126"/>
    </row>
    <row r="275" spans="1:9" s="7" customFormat="1" ht="20.25" hidden="1" customHeight="1">
      <c r="A275" s="177"/>
      <c r="B275" s="178" t="s">
        <v>19</v>
      </c>
      <c r="C275" s="162">
        <f t="shared" si="23"/>
        <v>0</v>
      </c>
      <c r="D275" s="162">
        <f t="shared" si="23"/>
        <v>0</v>
      </c>
      <c r="E275" s="162">
        <f t="shared" si="23"/>
        <v>0</v>
      </c>
      <c r="F275" s="162">
        <f t="shared" si="23"/>
        <v>0</v>
      </c>
      <c r="G275" s="162">
        <f t="shared" si="23"/>
        <v>0</v>
      </c>
      <c r="H275" s="162" t="e">
        <f>G275/C275*100</f>
        <v>#DIV/0!</v>
      </c>
      <c r="I275" s="126"/>
    </row>
    <row r="276" spans="1:9" s="7" customFormat="1" ht="47.25" hidden="1" customHeight="1">
      <c r="A276" s="152" t="s">
        <v>101</v>
      </c>
      <c r="B276" s="215" t="s">
        <v>102</v>
      </c>
      <c r="C276" s="155">
        <f>C279+C293</f>
        <v>0</v>
      </c>
      <c r="D276" s="155">
        <f>D279+D293</f>
        <v>0</v>
      </c>
      <c r="E276" s="155">
        <f>E279+E293</f>
        <v>0</v>
      </c>
      <c r="F276" s="155">
        <f>F279+F293</f>
        <v>0</v>
      </c>
      <c r="G276" s="155">
        <f>G279+G293</f>
        <v>0</v>
      </c>
      <c r="H276" s="155" t="e">
        <f>G276/C276*100</f>
        <v>#DIV/0!</v>
      </c>
      <c r="I276" s="228"/>
    </row>
    <row r="277" spans="1:9" s="7" customFormat="1" ht="37.5" hidden="1" customHeight="1">
      <c r="A277" s="177"/>
      <c r="B277" s="207" t="s">
        <v>103</v>
      </c>
      <c r="C277" s="158"/>
      <c r="D277" s="158"/>
      <c r="E277" s="158"/>
      <c r="F277" s="158"/>
      <c r="G277" s="158"/>
      <c r="H277" s="159"/>
      <c r="I277" s="126"/>
    </row>
    <row r="278" spans="1:9" s="7" customFormat="1" ht="42.75" hidden="1" customHeight="1">
      <c r="A278" s="177"/>
      <c r="B278" s="229" t="s">
        <v>104</v>
      </c>
      <c r="C278" s="158"/>
      <c r="D278" s="158"/>
      <c r="E278" s="158"/>
      <c r="F278" s="158"/>
      <c r="G278" s="158"/>
      <c r="H278" s="159"/>
      <c r="I278" s="126"/>
    </row>
    <row r="279" spans="1:9" s="7" customFormat="1" ht="20.25" hidden="1" customHeight="1">
      <c r="A279" s="177"/>
      <c r="B279" s="230" t="s">
        <v>25</v>
      </c>
      <c r="C279" s="225">
        <f>C280+C281+C282</f>
        <v>0</v>
      </c>
      <c r="D279" s="225">
        <f>D280+D281+D282</f>
        <v>0</v>
      </c>
      <c r="E279" s="225">
        <f>E280+E281+E282</f>
        <v>0</v>
      </c>
      <c r="F279" s="225">
        <f>F280+F281+F282</f>
        <v>0</v>
      </c>
      <c r="G279" s="225">
        <f>G280+G281+G282</f>
        <v>0</v>
      </c>
      <c r="H279" s="225" t="e">
        <f>G279/C279*100</f>
        <v>#DIV/0!</v>
      </c>
      <c r="I279" s="231" t="s">
        <v>105</v>
      </c>
    </row>
    <row r="280" spans="1:9" s="7" customFormat="1" ht="20.25" hidden="1" customHeight="1">
      <c r="A280" s="177"/>
      <c r="B280" s="232" t="s">
        <v>17</v>
      </c>
      <c r="C280" s="197">
        <f>C285+C289</f>
        <v>0</v>
      </c>
      <c r="D280" s="197">
        <f>D285+D289</f>
        <v>0</v>
      </c>
      <c r="E280" s="197">
        <f>E285+E289</f>
        <v>0</v>
      </c>
      <c r="F280" s="197">
        <f>F285+F289</f>
        <v>0</v>
      </c>
      <c r="G280" s="197">
        <f>G285+G289</f>
        <v>0</v>
      </c>
      <c r="H280" s="226" t="e">
        <f>G280/C280*100</f>
        <v>#DIV/0!</v>
      </c>
      <c r="I280" s="231"/>
    </row>
    <row r="281" spans="1:9" s="7" customFormat="1" ht="20.25" hidden="1" customHeight="1">
      <c r="A281" s="177"/>
      <c r="B281" s="232" t="s">
        <v>18</v>
      </c>
      <c r="C281" s="197">
        <f t="shared" ref="C281:G282" si="24">C286</f>
        <v>0</v>
      </c>
      <c r="D281" s="197">
        <f t="shared" si="24"/>
        <v>0</v>
      </c>
      <c r="E281" s="197">
        <f t="shared" si="24"/>
        <v>0</v>
      </c>
      <c r="F281" s="197">
        <f t="shared" si="24"/>
        <v>0</v>
      </c>
      <c r="G281" s="197">
        <f t="shared" si="24"/>
        <v>0</v>
      </c>
      <c r="H281" s="226">
        <v>0</v>
      </c>
      <c r="I281" s="231"/>
    </row>
    <row r="282" spans="1:9" s="7" customFormat="1" ht="20.25" hidden="1" customHeight="1">
      <c r="A282" s="177"/>
      <c r="B282" s="232" t="s">
        <v>19</v>
      </c>
      <c r="C282" s="197">
        <f t="shared" si="24"/>
        <v>0</v>
      </c>
      <c r="D282" s="197">
        <f t="shared" si="24"/>
        <v>0</v>
      </c>
      <c r="E282" s="197">
        <f t="shared" si="24"/>
        <v>0</v>
      </c>
      <c r="F282" s="197">
        <f t="shared" si="24"/>
        <v>0</v>
      </c>
      <c r="G282" s="197">
        <f t="shared" si="24"/>
        <v>0</v>
      </c>
      <c r="H282" s="226">
        <v>0</v>
      </c>
      <c r="I282" s="231"/>
    </row>
    <row r="283" spans="1:9" s="7" customFormat="1" ht="20.25" hidden="1" customHeight="1">
      <c r="A283" s="177"/>
      <c r="B283" s="233" t="s">
        <v>30</v>
      </c>
      <c r="C283" s="197"/>
      <c r="D283" s="197"/>
      <c r="E283" s="197"/>
      <c r="F283" s="197"/>
      <c r="G283" s="197"/>
      <c r="H283" s="225"/>
      <c r="I283" s="231"/>
    </row>
    <row r="284" spans="1:9" s="7" customFormat="1" ht="20.25" hidden="1" customHeight="1">
      <c r="A284" s="177"/>
      <c r="B284" s="233" t="s">
        <v>20</v>
      </c>
      <c r="C284" s="225">
        <f>C285+C286+C287</f>
        <v>0</v>
      </c>
      <c r="D284" s="225">
        <f>D285+D286+D287</f>
        <v>0</v>
      </c>
      <c r="E284" s="225">
        <f>E285+E286+E287</f>
        <v>0</v>
      </c>
      <c r="F284" s="225">
        <f>F285+F286+F287</f>
        <v>0</v>
      </c>
      <c r="G284" s="225">
        <f>G285+G286+G287</f>
        <v>0</v>
      </c>
      <c r="H284" s="225">
        <v>0</v>
      </c>
      <c r="I284" s="231"/>
    </row>
    <row r="285" spans="1:9" s="7" customFormat="1" ht="20.25" hidden="1" customHeight="1">
      <c r="A285" s="177"/>
      <c r="B285" s="232" t="s">
        <v>17</v>
      </c>
      <c r="C285" s="197"/>
      <c r="D285" s="197"/>
      <c r="E285" s="197"/>
      <c r="F285" s="197"/>
      <c r="G285" s="197"/>
      <c r="H285" s="225"/>
      <c r="I285" s="231"/>
    </row>
    <row r="286" spans="1:9" s="7" customFormat="1" ht="20.25" hidden="1" customHeight="1">
      <c r="A286" s="177"/>
      <c r="B286" s="232" t="s">
        <v>18</v>
      </c>
      <c r="C286" s="197"/>
      <c r="D286" s="197"/>
      <c r="E286" s="197"/>
      <c r="F286" s="197"/>
      <c r="G286" s="197"/>
      <c r="H286" s="225"/>
      <c r="I286" s="231"/>
    </row>
    <row r="287" spans="1:9" s="7" customFormat="1" ht="20.25" hidden="1" customHeight="1">
      <c r="A287" s="177"/>
      <c r="B287" s="232" t="s">
        <v>19</v>
      </c>
      <c r="C287" s="197"/>
      <c r="D287" s="197"/>
      <c r="E287" s="197"/>
      <c r="F287" s="197"/>
      <c r="G287" s="197"/>
      <c r="H287" s="225"/>
      <c r="I287" s="231"/>
    </row>
    <row r="288" spans="1:9" s="7" customFormat="1" ht="20.25" hidden="1" customHeight="1">
      <c r="A288" s="177"/>
      <c r="B288" s="234" t="s">
        <v>106</v>
      </c>
      <c r="C288" s="225">
        <f>C289+C290+C291</f>
        <v>0</v>
      </c>
      <c r="D288" s="225">
        <f>D289+D290+D291</f>
        <v>0</v>
      </c>
      <c r="E288" s="225">
        <f>E289+E290+E291</f>
        <v>0</v>
      </c>
      <c r="F288" s="225">
        <f>F289+F290+F291</f>
        <v>0</v>
      </c>
      <c r="G288" s="225">
        <f>G289+G290+G291</f>
        <v>0</v>
      </c>
      <c r="H288" s="225" t="e">
        <f>G288/C288*100</f>
        <v>#DIV/0!</v>
      </c>
      <c r="I288" s="231"/>
    </row>
    <row r="289" spans="1:9" s="7" customFormat="1" ht="20.25" hidden="1" customHeight="1">
      <c r="A289" s="177"/>
      <c r="B289" s="232" t="s">
        <v>17</v>
      </c>
      <c r="C289" s="197">
        <v>0</v>
      </c>
      <c r="D289" s="197">
        <v>0</v>
      </c>
      <c r="E289" s="197">
        <v>0</v>
      </c>
      <c r="F289" s="197">
        <v>0</v>
      </c>
      <c r="G289" s="197">
        <v>0</v>
      </c>
      <c r="H289" s="226" t="e">
        <f>G289/C289*100</f>
        <v>#DIV/0!</v>
      </c>
      <c r="I289" s="231"/>
    </row>
    <row r="290" spans="1:9" s="7" customFormat="1" ht="20.25" hidden="1" customHeight="1">
      <c r="A290" s="177"/>
      <c r="B290" s="232" t="s">
        <v>18</v>
      </c>
      <c r="C290" s="197"/>
      <c r="D290" s="197"/>
      <c r="E290" s="197"/>
      <c r="F290" s="197"/>
      <c r="G290" s="197"/>
      <c r="H290" s="225"/>
      <c r="I290" s="231"/>
    </row>
    <row r="291" spans="1:9" s="7" customFormat="1" ht="20.25" hidden="1" customHeight="1">
      <c r="A291" s="177"/>
      <c r="B291" s="232" t="s">
        <v>19</v>
      </c>
      <c r="C291" s="197"/>
      <c r="D291" s="197"/>
      <c r="E291" s="197"/>
      <c r="F291" s="197"/>
      <c r="G291" s="197"/>
      <c r="H291" s="225"/>
      <c r="I291" s="231"/>
    </row>
    <row r="292" spans="1:9" s="7" customFormat="1" ht="20.25" hidden="1" customHeight="1">
      <c r="A292" s="177"/>
      <c r="B292" s="235" t="s">
        <v>107</v>
      </c>
      <c r="C292" s="125"/>
      <c r="D292" s="125"/>
      <c r="E292" s="125"/>
      <c r="F292" s="125"/>
      <c r="G292" s="125"/>
      <c r="H292" s="127"/>
      <c r="I292" s="126"/>
    </row>
    <row r="293" spans="1:9" s="7" customFormat="1" ht="20.25" hidden="1" customHeight="1">
      <c r="A293" s="177"/>
      <c r="B293" s="230" t="s">
        <v>25</v>
      </c>
      <c r="C293" s="225">
        <f>C294+C295+C296</f>
        <v>0</v>
      </c>
      <c r="D293" s="225">
        <f>D294+D295+D296</f>
        <v>0</v>
      </c>
      <c r="E293" s="225">
        <f>E294+E295+E296</f>
        <v>0</v>
      </c>
      <c r="F293" s="225">
        <f>F294+F295+F296</f>
        <v>0</v>
      </c>
      <c r="G293" s="225">
        <f>G294+G295+G296</f>
        <v>0</v>
      </c>
      <c r="H293" s="225" t="e">
        <f>G293/C293*100</f>
        <v>#DIV/0!</v>
      </c>
      <c r="I293" s="236" t="s">
        <v>108</v>
      </c>
    </row>
    <row r="294" spans="1:9" s="7" customFormat="1" ht="20.25" hidden="1" customHeight="1">
      <c r="A294" s="177"/>
      <c r="B294" s="232" t="s">
        <v>17</v>
      </c>
      <c r="C294" s="197">
        <f t="shared" ref="C294:G296" si="25">C299+C303</f>
        <v>0</v>
      </c>
      <c r="D294" s="197">
        <f t="shared" si="25"/>
        <v>0</v>
      </c>
      <c r="E294" s="197">
        <f t="shared" si="25"/>
        <v>0</v>
      </c>
      <c r="F294" s="197">
        <f t="shared" si="25"/>
        <v>0</v>
      </c>
      <c r="G294" s="197">
        <f t="shared" si="25"/>
        <v>0</v>
      </c>
      <c r="H294" s="226">
        <v>0</v>
      </c>
      <c r="I294" s="236"/>
    </row>
    <row r="295" spans="1:9" s="7" customFormat="1" ht="20.25" hidden="1" customHeight="1">
      <c r="A295" s="177"/>
      <c r="B295" s="232" t="s">
        <v>18</v>
      </c>
      <c r="C295" s="197">
        <f t="shared" si="25"/>
        <v>0</v>
      </c>
      <c r="D295" s="197">
        <f t="shared" si="25"/>
        <v>0</v>
      </c>
      <c r="E295" s="197">
        <f t="shared" si="25"/>
        <v>0</v>
      </c>
      <c r="F295" s="197">
        <f t="shared" si="25"/>
        <v>0</v>
      </c>
      <c r="G295" s="197">
        <f t="shared" si="25"/>
        <v>0</v>
      </c>
      <c r="H295" s="226">
        <v>0</v>
      </c>
      <c r="I295" s="236"/>
    </row>
    <row r="296" spans="1:9" s="7" customFormat="1" ht="20.25" hidden="1" customHeight="1">
      <c r="A296" s="177"/>
      <c r="B296" s="232" t="s">
        <v>19</v>
      </c>
      <c r="C296" s="197">
        <f t="shared" si="25"/>
        <v>0</v>
      </c>
      <c r="D296" s="197">
        <f t="shared" si="25"/>
        <v>0</v>
      </c>
      <c r="E296" s="197">
        <f t="shared" si="25"/>
        <v>0</v>
      </c>
      <c r="F296" s="197">
        <f t="shared" si="25"/>
        <v>0</v>
      </c>
      <c r="G296" s="197">
        <f t="shared" si="25"/>
        <v>0</v>
      </c>
      <c r="H296" s="226">
        <v>0</v>
      </c>
      <c r="I296" s="236"/>
    </row>
    <row r="297" spans="1:9" s="7" customFormat="1" ht="20.25" hidden="1" customHeight="1">
      <c r="A297" s="177"/>
      <c r="B297" s="233" t="s">
        <v>30</v>
      </c>
      <c r="C297" s="197"/>
      <c r="D297" s="197"/>
      <c r="E297" s="197"/>
      <c r="F297" s="197"/>
      <c r="G297" s="197"/>
      <c r="H297" s="225"/>
      <c r="I297" s="236"/>
    </row>
    <row r="298" spans="1:9" s="7" customFormat="1" ht="20.25" hidden="1" customHeight="1">
      <c r="A298" s="177"/>
      <c r="B298" s="233" t="s">
        <v>20</v>
      </c>
      <c r="C298" s="225">
        <f>C299+C300+C301</f>
        <v>0</v>
      </c>
      <c r="D298" s="225">
        <f>D299+D300+D301</f>
        <v>0</v>
      </c>
      <c r="E298" s="225">
        <f>E299+E300+E301</f>
        <v>0</v>
      </c>
      <c r="F298" s="225">
        <f>F299+F300+F301</f>
        <v>0</v>
      </c>
      <c r="G298" s="225">
        <f>G299+G300+G301</f>
        <v>0</v>
      </c>
      <c r="H298" s="225">
        <v>0</v>
      </c>
      <c r="I298" s="236"/>
    </row>
    <row r="299" spans="1:9" s="7" customFormat="1" ht="20.25" hidden="1" customHeight="1">
      <c r="A299" s="177"/>
      <c r="B299" s="232" t="s">
        <v>17</v>
      </c>
      <c r="C299" s="197"/>
      <c r="D299" s="197"/>
      <c r="E299" s="197"/>
      <c r="F299" s="197"/>
      <c r="G299" s="197"/>
      <c r="H299" s="225"/>
      <c r="I299" s="236"/>
    </row>
    <row r="300" spans="1:9" s="7" customFormat="1" ht="20.25" hidden="1" customHeight="1">
      <c r="A300" s="177"/>
      <c r="B300" s="232" t="s">
        <v>18</v>
      </c>
      <c r="C300" s="197"/>
      <c r="D300" s="197"/>
      <c r="E300" s="197"/>
      <c r="F300" s="197"/>
      <c r="G300" s="197"/>
      <c r="H300" s="225"/>
      <c r="I300" s="236"/>
    </row>
    <row r="301" spans="1:9" s="7" customFormat="1" ht="20.25" hidden="1" customHeight="1">
      <c r="A301" s="177"/>
      <c r="B301" s="232" t="s">
        <v>19</v>
      </c>
      <c r="C301" s="197"/>
      <c r="D301" s="197"/>
      <c r="E301" s="197"/>
      <c r="F301" s="197"/>
      <c r="G301" s="197"/>
      <c r="H301" s="225"/>
      <c r="I301" s="236"/>
    </row>
    <row r="302" spans="1:9" s="7" customFormat="1" ht="20.25" hidden="1" customHeight="1">
      <c r="A302" s="177"/>
      <c r="B302" s="234" t="s">
        <v>106</v>
      </c>
      <c r="C302" s="225">
        <f>C303+C304+C305</f>
        <v>0</v>
      </c>
      <c r="D302" s="225">
        <f>D303+D304+D305</f>
        <v>0</v>
      </c>
      <c r="E302" s="225">
        <f>E303+E304+E305</f>
        <v>0</v>
      </c>
      <c r="F302" s="225">
        <f>F303+F304+F305</f>
        <v>0</v>
      </c>
      <c r="G302" s="225">
        <f>G303+G304+G305</f>
        <v>0</v>
      </c>
      <c r="H302" s="225" t="e">
        <f>G302/C302*100</f>
        <v>#DIV/0!</v>
      </c>
      <c r="I302" s="236"/>
    </row>
    <row r="303" spans="1:9" s="7" customFormat="1" ht="20.25" hidden="1" customHeight="1">
      <c r="A303" s="177"/>
      <c r="B303" s="232" t="s">
        <v>17</v>
      </c>
      <c r="C303" s="197">
        <v>0</v>
      </c>
      <c r="D303" s="197">
        <v>0</v>
      </c>
      <c r="E303" s="197">
        <v>0</v>
      </c>
      <c r="F303" s="197">
        <v>0</v>
      </c>
      <c r="G303" s="197">
        <v>0</v>
      </c>
      <c r="H303" s="226">
        <v>0</v>
      </c>
      <c r="I303" s="236"/>
    </row>
    <row r="304" spans="1:9" s="7" customFormat="1" ht="20.25" hidden="1" customHeight="1">
      <c r="A304" s="177"/>
      <c r="B304" s="232" t="s">
        <v>18</v>
      </c>
      <c r="C304" s="197">
        <v>0</v>
      </c>
      <c r="D304" s="197">
        <v>0</v>
      </c>
      <c r="E304" s="197">
        <v>0</v>
      </c>
      <c r="F304" s="197">
        <v>0</v>
      </c>
      <c r="G304" s="197">
        <v>0</v>
      </c>
      <c r="H304" s="226" t="e">
        <f>G304/C304*100</f>
        <v>#DIV/0!</v>
      </c>
      <c r="I304" s="236"/>
    </row>
    <row r="305" spans="1:9" s="7" customFormat="1" ht="20.25" hidden="1" customHeight="1">
      <c r="A305" s="177"/>
      <c r="B305" s="232" t="s">
        <v>19</v>
      </c>
      <c r="C305" s="197">
        <v>0</v>
      </c>
      <c r="D305" s="197">
        <v>0</v>
      </c>
      <c r="E305" s="197">
        <v>0</v>
      </c>
      <c r="F305" s="197">
        <v>0</v>
      </c>
      <c r="G305" s="197">
        <v>0</v>
      </c>
      <c r="H305" s="226" t="e">
        <f>G305/C305*100</f>
        <v>#DIV/0!</v>
      </c>
      <c r="I305" s="236"/>
    </row>
    <row r="306" spans="1:9" s="7" customFormat="1" ht="32.25" hidden="1" customHeight="1">
      <c r="A306" s="98" t="s">
        <v>109</v>
      </c>
      <c r="B306" s="217" t="s">
        <v>110</v>
      </c>
      <c r="C306" s="158"/>
      <c r="D306" s="158"/>
      <c r="E306" s="158"/>
      <c r="F306" s="158"/>
      <c r="G306" s="158"/>
      <c r="H306" s="159"/>
      <c r="I306" s="237"/>
    </row>
    <row r="307" spans="1:9" s="7" customFormat="1" ht="50.25" hidden="1" customHeight="1">
      <c r="A307" s="123"/>
      <c r="B307" s="223" t="s">
        <v>111</v>
      </c>
      <c r="C307" s="125"/>
      <c r="D307" s="125"/>
      <c r="E307" s="125"/>
      <c r="F307" s="125"/>
      <c r="G307" s="125"/>
      <c r="H307" s="127"/>
      <c r="I307" s="238"/>
    </row>
    <row r="308" spans="1:9" s="7" customFormat="1" ht="15.75" hidden="1">
      <c r="A308" s="123"/>
      <c r="B308" s="75" t="s">
        <v>25</v>
      </c>
      <c r="C308" s="127">
        <f>SUM(C309:C311)</f>
        <v>0</v>
      </c>
      <c r="D308" s="127">
        <f>SUM(D309:D311)</f>
        <v>0</v>
      </c>
      <c r="E308" s="127">
        <f>SUM(E309:E311)</f>
        <v>0</v>
      </c>
      <c r="F308" s="127">
        <f>SUM(F309:F311)</f>
        <v>0</v>
      </c>
      <c r="G308" s="127">
        <f>SUM(G309:G311)</f>
        <v>0</v>
      </c>
      <c r="H308" s="127" t="e">
        <f>G308/C308*100</f>
        <v>#DIV/0!</v>
      </c>
      <c r="I308" s="189" t="s">
        <v>112</v>
      </c>
    </row>
    <row r="309" spans="1:9" s="7" customFormat="1" ht="15.75" hidden="1">
      <c r="A309" s="123"/>
      <c r="B309" s="78" t="s">
        <v>17</v>
      </c>
      <c r="C309" s="125">
        <f>C318+C314</f>
        <v>0</v>
      </c>
      <c r="D309" s="125">
        <f>D318+D314</f>
        <v>0</v>
      </c>
      <c r="E309" s="125">
        <f>E318+E314</f>
        <v>0</v>
      </c>
      <c r="F309" s="125">
        <f>F318+F314</f>
        <v>0</v>
      </c>
      <c r="G309" s="125">
        <f>G318+G314</f>
        <v>0</v>
      </c>
      <c r="H309" s="162" t="e">
        <f>G309/C309*100</f>
        <v>#DIV/0!</v>
      </c>
      <c r="I309" s="189"/>
    </row>
    <row r="310" spans="1:9" s="7" customFormat="1" ht="17.25" hidden="1" customHeight="1">
      <c r="A310" s="123"/>
      <c r="B310" s="78" t="s">
        <v>18</v>
      </c>
      <c r="C310" s="125">
        <f t="shared" ref="C310:G311" si="26">C319</f>
        <v>0</v>
      </c>
      <c r="D310" s="125">
        <f t="shared" si="26"/>
        <v>0</v>
      </c>
      <c r="E310" s="125">
        <f t="shared" si="26"/>
        <v>0</v>
      </c>
      <c r="F310" s="125">
        <f t="shared" si="26"/>
        <v>0</v>
      </c>
      <c r="G310" s="125">
        <f t="shared" si="26"/>
        <v>0</v>
      </c>
      <c r="H310" s="162">
        <v>0</v>
      </c>
      <c r="I310" s="189"/>
    </row>
    <row r="311" spans="1:9" s="7" customFormat="1" ht="17.25" hidden="1" customHeight="1">
      <c r="A311" s="183"/>
      <c r="B311" s="78" t="s">
        <v>19</v>
      </c>
      <c r="C311" s="125">
        <f t="shared" si="26"/>
        <v>0</v>
      </c>
      <c r="D311" s="125">
        <f t="shared" si="26"/>
        <v>0</v>
      </c>
      <c r="E311" s="125">
        <f t="shared" si="26"/>
        <v>0</v>
      </c>
      <c r="F311" s="125">
        <f t="shared" si="26"/>
        <v>0</v>
      </c>
      <c r="G311" s="125">
        <f t="shared" si="26"/>
        <v>0</v>
      </c>
      <c r="H311" s="162">
        <v>0</v>
      </c>
      <c r="I311" s="189"/>
    </row>
    <row r="312" spans="1:9" s="7" customFormat="1" ht="15.75" hidden="1" customHeight="1">
      <c r="A312" s="123"/>
      <c r="B312" s="91" t="s">
        <v>30</v>
      </c>
      <c r="C312" s="125"/>
      <c r="D312" s="125"/>
      <c r="E312" s="125"/>
      <c r="F312" s="125"/>
      <c r="G312" s="125"/>
      <c r="H312" s="127"/>
      <c r="I312" s="189"/>
    </row>
    <row r="313" spans="1:9" s="7" customFormat="1" ht="30.75" hidden="1" customHeight="1">
      <c r="A313" s="123"/>
      <c r="B313" s="91" t="s">
        <v>73</v>
      </c>
      <c r="C313" s="125">
        <f>C314+C315+C316</f>
        <v>0</v>
      </c>
      <c r="D313" s="125">
        <f>D314+D315+D316</f>
        <v>0</v>
      </c>
      <c r="E313" s="125">
        <f>E314+E315+E316</f>
        <v>0</v>
      </c>
      <c r="F313" s="125">
        <f>F314+F315+F316</f>
        <v>0</v>
      </c>
      <c r="G313" s="125">
        <f>G314+G315+G316</f>
        <v>0</v>
      </c>
      <c r="H313" s="127" t="e">
        <f>G313/C313*100</f>
        <v>#DIV/0!</v>
      </c>
      <c r="I313" s="189"/>
    </row>
    <row r="314" spans="1:9" s="7" customFormat="1" ht="16.5" hidden="1" customHeight="1">
      <c r="A314" s="123"/>
      <c r="B314" s="78" t="s">
        <v>13</v>
      </c>
      <c r="C314" s="125">
        <v>0</v>
      </c>
      <c r="D314" s="125">
        <v>0</v>
      </c>
      <c r="E314" s="125">
        <v>0</v>
      </c>
      <c r="F314" s="125">
        <v>0</v>
      </c>
      <c r="G314" s="125">
        <v>0</v>
      </c>
      <c r="H314" s="162" t="e">
        <f>G314/C314*100</f>
        <v>#DIV/0!</v>
      </c>
      <c r="I314" s="189"/>
    </row>
    <row r="315" spans="1:9" s="7" customFormat="1" ht="18" hidden="1" customHeight="1">
      <c r="A315" s="123"/>
      <c r="B315" s="78" t="s">
        <v>113</v>
      </c>
      <c r="C315" s="125"/>
      <c r="D315" s="125"/>
      <c r="E315" s="125"/>
      <c r="F315" s="125"/>
      <c r="G315" s="125"/>
      <c r="H315" s="127"/>
      <c r="I315" s="189"/>
    </row>
    <row r="316" spans="1:9" s="7" customFormat="1" ht="17.25" hidden="1" customHeight="1">
      <c r="A316" s="123"/>
      <c r="B316" s="78" t="s">
        <v>15</v>
      </c>
      <c r="C316" s="125"/>
      <c r="D316" s="125"/>
      <c r="E316" s="125"/>
      <c r="F316" s="125"/>
      <c r="G316" s="125"/>
      <c r="H316" s="127"/>
      <c r="I316" s="189"/>
    </row>
    <row r="317" spans="1:9" s="7" customFormat="1" ht="15.75" hidden="1">
      <c r="A317" s="123"/>
      <c r="B317" s="108" t="s">
        <v>22</v>
      </c>
      <c r="C317" s="127">
        <f>SUM(C318:C320)</f>
        <v>0</v>
      </c>
      <c r="D317" s="127">
        <f>SUM(D318:D320)</f>
        <v>0</v>
      </c>
      <c r="E317" s="127">
        <f>SUM(E318:E320)</f>
        <v>0</v>
      </c>
      <c r="F317" s="127">
        <f>SUM(F318:F320)</f>
        <v>0</v>
      </c>
      <c r="G317" s="127">
        <f>SUM(G318:G320)</f>
        <v>0</v>
      </c>
      <c r="H317" s="127">
        <v>0</v>
      </c>
      <c r="I317" s="189"/>
    </row>
    <row r="318" spans="1:9" s="7" customFormat="1" ht="22.5" hidden="1" customHeight="1">
      <c r="A318" s="123"/>
      <c r="B318" s="78" t="s">
        <v>17</v>
      </c>
      <c r="C318" s="125">
        <v>0</v>
      </c>
      <c r="D318" s="125">
        <v>0</v>
      </c>
      <c r="E318" s="125">
        <v>0</v>
      </c>
      <c r="F318" s="125">
        <v>0</v>
      </c>
      <c r="G318" s="125">
        <v>0</v>
      </c>
      <c r="H318" s="162">
        <v>0</v>
      </c>
      <c r="I318" s="189"/>
    </row>
    <row r="319" spans="1:9" s="7" customFormat="1" ht="17.25" hidden="1" customHeight="1">
      <c r="A319" s="123"/>
      <c r="B319" s="78" t="s">
        <v>18</v>
      </c>
      <c r="C319" s="125">
        <v>0</v>
      </c>
      <c r="D319" s="125">
        <v>0</v>
      </c>
      <c r="E319" s="125">
        <v>0</v>
      </c>
      <c r="F319" s="125">
        <v>0</v>
      </c>
      <c r="G319" s="125">
        <v>0</v>
      </c>
      <c r="H319" s="162">
        <v>0</v>
      </c>
      <c r="I319" s="189"/>
    </row>
    <row r="320" spans="1:9" s="7" customFormat="1" ht="21" hidden="1" customHeight="1">
      <c r="A320" s="183"/>
      <c r="B320" s="78" t="s">
        <v>19</v>
      </c>
      <c r="C320" s="125">
        <v>0</v>
      </c>
      <c r="D320" s="125">
        <v>0</v>
      </c>
      <c r="E320" s="125">
        <v>0</v>
      </c>
      <c r="F320" s="125">
        <v>0</v>
      </c>
      <c r="G320" s="125">
        <v>0</v>
      </c>
      <c r="H320" s="162">
        <v>0</v>
      </c>
      <c r="I320" s="189"/>
    </row>
    <row r="321" spans="1:9" s="7" customFormat="1" ht="52.5" hidden="1" customHeight="1">
      <c r="A321" s="152" t="s">
        <v>114</v>
      </c>
      <c r="B321" s="215" t="s">
        <v>115</v>
      </c>
      <c r="C321" s="155">
        <f>C323+C337</f>
        <v>0</v>
      </c>
      <c r="D321" s="155">
        <f>D323+D337</f>
        <v>0</v>
      </c>
      <c r="E321" s="155">
        <f>E323+E337</f>
        <v>0</v>
      </c>
      <c r="F321" s="155">
        <f>F323+F337</f>
        <v>0</v>
      </c>
      <c r="G321" s="155">
        <f>G323+G337</f>
        <v>0</v>
      </c>
      <c r="H321" s="155" t="e">
        <f>G321/C321*100</f>
        <v>#DIV/0!</v>
      </c>
      <c r="I321" s="180"/>
    </row>
    <row r="322" spans="1:9" s="7" customFormat="1" ht="34.5" hidden="1" customHeight="1">
      <c r="A322" s="98" t="s">
        <v>116</v>
      </c>
      <c r="B322" s="207" t="s">
        <v>103</v>
      </c>
      <c r="C322" s="239"/>
      <c r="D322" s="239"/>
      <c r="E322" s="239"/>
      <c r="F322" s="239"/>
      <c r="G322" s="239"/>
      <c r="H322" s="159"/>
      <c r="I322" s="237"/>
    </row>
    <row r="323" spans="1:9" s="7" customFormat="1" ht="17.25" hidden="1" customHeight="1">
      <c r="A323" s="107"/>
      <c r="B323" s="75" t="s">
        <v>25</v>
      </c>
      <c r="C323" s="127">
        <f t="shared" ref="C323:G326" si="27">C328+C332</f>
        <v>0</v>
      </c>
      <c r="D323" s="127">
        <f t="shared" si="27"/>
        <v>0</v>
      </c>
      <c r="E323" s="127">
        <f t="shared" si="27"/>
        <v>0</v>
      </c>
      <c r="F323" s="127">
        <f t="shared" si="27"/>
        <v>0</v>
      </c>
      <c r="G323" s="127">
        <f t="shared" si="27"/>
        <v>0</v>
      </c>
      <c r="H323" s="127" t="e">
        <f>G323/C323*100</f>
        <v>#DIV/0!</v>
      </c>
      <c r="I323" s="181" t="s">
        <v>117</v>
      </c>
    </row>
    <row r="324" spans="1:9" s="7" customFormat="1" ht="17.25" hidden="1" customHeight="1">
      <c r="A324" s="107"/>
      <c r="B324" s="78" t="s">
        <v>17</v>
      </c>
      <c r="C324" s="125">
        <f t="shared" si="27"/>
        <v>0</v>
      </c>
      <c r="D324" s="125">
        <f t="shared" si="27"/>
        <v>0</v>
      </c>
      <c r="E324" s="125">
        <f t="shared" si="27"/>
        <v>0</v>
      </c>
      <c r="F324" s="125">
        <f t="shared" si="27"/>
        <v>0</v>
      </c>
      <c r="G324" s="125">
        <f t="shared" si="27"/>
        <v>0</v>
      </c>
      <c r="H324" s="162" t="e">
        <f>G324/C324*100</f>
        <v>#DIV/0!</v>
      </c>
      <c r="I324" s="181"/>
    </row>
    <row r="325" spans="1:9" s="7" customFormat="1" ht="17.25" hidden="1" customHeight="1">
      <c r="A325" s="107"/>
      <c r="B325" s="78" t="s">
        <v>18</v>
      </c>
      <c r="C325" s="125">
        <f t="shared" si="27"/>
        <v>0</v>
      </c>
      <c r="D325" s="125">
        <f t="shared" si="27"/>
        <v>0</v>
      </c>
      <c r="E325" s="125">
        <f t="shared" si="27"/>
        <v>0</v>
      </c>
      <c r="F325" s="125">
        <f t="shared" si="27"/>
        <v>0</v>
      </c>
      <c r="G325" s="125">
        <f t="shared" si="27"/>
        <v>0</v>
      </c>
      <c r="H325" s="162" t="e">
        <f>G325/C325*100</f>
        <v>#DIV/0!</v>
      </c>
      <c r="I325" s="181"/>
    </row>
    <row r="326" spans="1:9" s="7" customFormat="1" ht="17.25" hidden="1" customHeight="1">
      <c r="A326" s="107"/>
      <c r="B326" s="78" t="s">
        <v>19</v>
      </c>
      <c r="C326" s="125">
        <f t="shared" si="27"/>
        <v>0</v>
      </c>
      <c r="D326" s="125">
        <f t="shared" si="27"/>
        <v>0</v>
      </c>
      <c r="E326" s="125">
        <f t="shared" si="27"/>
        <v>0</v>
      </c>
      <c r="F326" s="125">
        <f t="shared" si="27"/>
        <v>0</v>
      </c>
      <c r="G326" s="125">
        <f t="shared" si="27"/>
        <v>0</v>
      </c>
      <c r="H326" s="162">
        <v>0</v>
      </c>
      <c r="I326" s="181"/>
    </row>
    <row r="327" spans="1:9" s="7" customFormat="1" ht="17.25" hidden="1" customHeight="1">
      <c r="A327" s="107"/>
      <c r="B327" s="91" t="s">
        <v>30</v>
      </c>
      <c r="C327" s="161"/>
      <c r="D327" s="161"/>
      <c r="E327" s="161"/>
      <c r="F327" s="161"/>
      <c r="G327" s="161"/>
      <c r="H327" s="127"/>
      <c r="I327" s="181"/>
    </row>
    <row r="328" spans="1:9" s="7" customFormat="1" ht="17.25" hidden="1" customHeight="1">
      <c r="A328" s="107"/>
      <c r="B328" s="91" t="s">
        <v>73</v>
      </c>
      <c r="C328" s="127">
        <f>C329+C330+C331</f>
        <v>0</v>
      </c>
      <c r="D328" s="127">
        <f>D329+D330+D331</f>
        <v>0</v>
      </c>
      <c r="E328" s="127">
        <f>E329+E330+E331</f>
        <v>0</v>
      </c>
      <c r="F328" s="127">
        <f>F329+F330+F331</f>
        <v>0</v>
      </c>
      <c r="G328" s="127">
        <f>G329+G330+G331</f>
        <v>0</v>
      </c>
      <c r="H328" s="127" t="e">
        <f>G328/C328*100</f>
        <v>#DIV/0!</v>
      </c>
      <c r="I328" s="181"/>
    </row>
    <row r="329" spans="1:9" s="7" customFormat="1" ht="17.25" hidden="1" customHeight="1">
      <c r="A329" s="107"/>
      <c r="B329" s="78" t="s">
        <v>17</v>
      </c>
      <c r="C329" s="125"/>
      <c r="D329" s="125"/>
      <c r="E329" s="125"/>
      <c r="F329" s="125"/>
      <c r="G329" s="125"/>
      <c r="H329" s="162" t="e">
        <f>G329/C329*100</f>
        <v>#DIV/0!</v>
      </c>
      <c r="I329" s="181"/>
    </row>
    <row r="330" spans="1:9" s="7" customFormat="1" ht="17.25" hidden="1" customHeight="1">
      <c r="A330" s="107"/>
      <c r="B330" s="78" t="s">
        <v>18</v>
      </c>
      <c r="C330" s="125"/>
      <c r="D330" s="125"/>
      <c r="E330" s="125"/>
      <c r="F330" s="125"/>
      <c r="G330" s="125"/>
      <c r="H330" s="162" t="e">
        <f>G330/C330*100</f>
        <v>#DIV/0!</v>
      </c>
      <c r="I330" s="181"/>
    </row>
    <row r="331" spans="1:9" s="7" customFormat="1" ht="17.25" hidden="1" customHeight="1">
      <c r="A331" s="107"/>
      <c r="B331" s="78" t="s">
        <v>19</v>
      </c>
      <c r="C331" s="161"/>
      <c r="D331" s="161"/>
      <c r="E331" s="161"/>
      <c r="F331" s="161"/>
      <c r="G331" s="161"/>
      <c r="H331" s="162"/>
      <c r="I331" s="181"/>
    </row>
    <row r="332" spans="1:9" s="7" customFormat="1" ht="17.25" hidden="1" customHeight="1">
      <c r="A332" s="107"/>
      <c r="B332" s="108" t="s">
        <v>118</v>
      </c>
      <c r="C332" s="127">
        <f>C334+C333</f>
        <v>0</v>
      </c>
      <c r="D332" s="127">
        <f>D334+D333</f>
        <v>0</v>
      </c>
      <c r="E332" s="127">
        <f>E334+E333</f>
        <v>0</v>
      </c>
      <c r="F332" s="127">
        <f>F333+F334+F335</f>
        <v>0</v>
      </c>
      <c r="G332" s="127">
        <f>G333+G334+G335</f>
        <v>0</v>
      </c>
      <c r="H332" s="127">
        <v>0</v>
      </c>
      <c r="I332" s="181"/>
    </row>
    <row r="333" spans="1:9" s="7" customFormat="1" ht="17.25" hidden="1" customHeight="1">
      <c r="A333" s="107"/>
      <c r="B333" s="78" t="s">
        <v>17</v>
      </c>
      <c r="C333" s="125"/>
      <c r="D333" s="125"/>
      <c r="E333" s="125"/>
      <c r="F333" s="125"/>
      <c r="G333" s="125"/>
      <c r="H333" s="127"/>
      <c r="I333" s="181"/>
    </row>
    <row r="334" spans="1:9" s="7" customFormat="1" ht="29.25" hidden="1" customHeight="1">
      <c r="A334" s="107"/>
      <c r="B334" s="78" t="s">
        <v>18</v>
      </c>
      <c r="C334" s="125"/>
      <c r="D334" s="125"/>
      <c r="E334" s="125"/>
      <c r="F334" s="125"/>
      <c r="G334" s="125"/>
      <c r="H334" s="127"/>
      <c r="I334" s="181"/>
    </row>
    <row r="335" spans="1:9" s="7" customFormat="1" ht="99" hidden="1" customHeight="1">
      <c r="A335" s="107"/>
      <c r="B335" s="240" t="s">
        <v>19</v>
      </c>
      <c r="C335" s="125"/>
      <c r="D335" s="125"/>
      <c r="E335" s="125"/>
      <c r="F335" s="125"/>
      <c r="G335" s="125"/>
      <c r="H335" s="127"/>
      <c r="I335" s="181"/>
    </row>
    <row r="336" spans="1:9" s="7" customFormat="1" ht="39" hidden="1" customHeight="1">
      <c r="A336" s="98" t="s">
        <v>119</v>
      </c>
      <c r="B336" s="207" t="s">
        <v>120</v>
      </c>
      <c r="C336" s="239"/>
      <c r="D336" s="239"/>
      <c r="E336" s="239"/>
      <c r="F336" s="239"/>
      <c r="G336" s="239"/>
      <c r="H336" s="159"/>
      <c r="I336" s="237"/>
    </row>
    <row r="337" spans="1:9" s="7" customFormat="1" ht="17.25" hidden="1" customHeight="1">
      <c r="A337" s="107"/>
      <c r="B337" s="75" t="s">
        <v>25</v>
      </c>
      <c r="C337" s="127">
        <f t="shared" ref="C337:G340" si="28">C342+C346</f>
        <v>0</v>
      </c>
      <c r="D337" s="127">
        <f t="shared" si="28"/>
        <v>0</v>
      </c>
      <c r="E337" s="127">
        <f t="shared" si="28"/>
        <v>0</v>
      </c>
      <c r="F337" s="127">
        <f t="shared" si="28"/>
        <v>0</v>
      </c>
      <c r="G337" s="127">
        <f t="shared" si="28"/>
        <v>0</v>
      </c>
      <c r="H337" s="127" t="e">
        <f>G337/C337*100</f>
        <v>#DIV/0!</v>
      </c>
      <c r="I337" s="181" t="s">
        <v>121</v>
      </c>
    </row>
    <row r="338" spans="1:9" s="7" customFormat="1" ht="17.25" hidden="1" customHeight="1">
      <c r="A338" s="107"/>
      <c r="B338" s="78" t="s">
        <v>17</v>
      </c>
      <c r="C338" s="125">
        <f t="shared" si="28"/>
        <v>0</v>
      </c>
      <c r="D338" s="125">
        <f t="shared" si="28"/>
        <v>0</v>
      </c>
      <c r="E338" s="125">
        <f t="shared" si="28"/>
        <v>0</v>
      </c>
      <c r="F338" s="125">
        <f t="shared" si="28"/>
        <v>0</v>
      </c>
      <c r="G338" s="125">
        <f t="shared" si="28"/>
        <v>0</v>
      </c>
      <c r="H338" s="162" t="e">
        <f>G338/C338*100</f>
        <v>#DIV/0!</v>
      </c>
      <c r="I338" s="241"/>
    </row>
    <row r="339" spans="1:9" s="7" customFormat="1" ht="17.25" hidden="1" customHeight="1">
      <c r="A339" s="107"/>
      <c r="B339" s="78" t="s">
        <v>18</v>
      </c>
      <c r="C339" s="125">
        <f t="shared" si="28"/>
        <v>0</v>
      </c>
      <c r="D339" s="125">
        <f t="shared" si="28"/>
        <v>0</v>
      </c>
      <c r="E339" s="125">
        <f t="shared" si="28"/>
        <v>0</v>
      </c>
      <c r="F339" s="125">
        <f t="shared" si="28"/>
        <v>0</v>
      </c>
      <c r="G339" s="125">
        <f t="shared" si="28"/>
        <v>0</v>
      </c>
      <c r="H339" s="162">
        <v>0</v>
      </c>
      <c r="I339" s="241"/>
    </row>
    <row r="340" spans="1:9" s="7" customFormat="1" ht="17.25" hidden="1" customHeight="1">
      <c r="A340" s="107"/>
      <c r="B340" s="88" t="s">
        <v>19</v>
      </c>
      <c r="C340" s="125">
        <f t="shared" si="28"/>
        <v>0</v>
      </c>
      <c r="D340" s="125">
        <f t="shared" si="28"/>
        <v>0</v>
      </c>
      <c r="E340" s="125">
        <f t="shared" si="28"/>
        <v>0</v>
      </c>
      <c r="F340" s="125">
        <f t="shared" si="28"/>
        <v>0</v>
      </c>
      <c r="G340" s="125">
        <f t="shared" si="28"/>
        <v>0</v>
      </c>
      <c r="H340" s="162">
        <v>0</v>
      </c>
      <c r="I340" s="241"/>
    </row>
    <row r="341" spans="1:9" s="7" customFormat="1" ht="17.25" hidden="1" customHeight="1">
      <c r="A341" s="107"/>
      <c r="B341" s="91" t="s">
        <v>30</v>
      </c>
      <c r="C341" s="161"/>
      <c r="D341" s="161"/>
      <c r="E341" s="161"/>
      <c r="F341" s="161"/>
      <c r="G341" s="161"/>
      <c r="H341" s="127"/>
      <c r="I341" s="241"/>
    </row>
    <row r="342" spans="1:9" s="7" customFormat="1" ht="17.25" hidden="1" customHeight="1">
      <c r="A342" s="107"/>
      <c r="B342" s="91" t="s">
        <v>73</v>
      </c>
      <c r="C342" s="127">
        <f>C343+C344+C345</f>
        <v>0</v>
      </c>
      <c r="D342" s="127">
        <f>D343+D344+D345</f>
        <v>0</v>
      </c>
      <c r="E342" s="127">
        <f>E343+E344+E345</f>
        <v>0</v>
      </c>
      <c r="F342" s="127">
        <f>F343+F344+F345</f>
        <v>0</v>
      </c>
      <c r="G342" s="127">
        <f>G343+G344+G345</f>
        <v>0</v>
      </c>
      <c r="H342" s="127">
        <v>0</v>
      </c>
      <c r="I342" s="241"/>
    </row>
    <row r="343" spans="1:9" s="7" customFormat="1" ht="17.25" hidden="1" customHeight="1">
      <c r="A343" s="107"/>
      <c r="B343" s="78" t="s">
        <v>17</v>
      </c>
      <c r="C343" s="125"/>
      <c r="D343" s="125"/>
      <c r="E343" s="125"/>
      <c r="F343" s="125"/>
      <c r="G343" s="125"/>
      <c r="H343" s="127"/>
      <c r="I343" s="241"/>
    </row>
    <row r="344" spans="1:9" s="7" customFormat="1" ht="17.25" hidden="1" customHeight="1">
      <c r="A344" s="107"/>
      <c r="B344" s="78" t="s">
        <v>18</v>
      </c>
      <c r="C344" s="125"/>
      <c r="D344" s="125"/>
      <c r="E344" s="125"/>
      <c r="F344" s="125"/>
      <c r="G344" s="125"/>
      <c r="H344" s="127"/>
      <c r="I344" s="241"/>
    </row>
    <row r="345" spans="1:9" s="7" customFormat="1" ht="17.25" hidden="1" customHeight="1">
      <c r="A345" s="107"/>
      <c r="B345" s="88" t="s">
        <v>19</v>
      </c>
      <c r="C345" s="161"/>
      <c r="D345" s="161"/>
      <c r="E345" s="161"/>
      <c r="F345" s="161"/>
      <c r="G345" s="161"/>
      <c r="H345" s="127"/>
      <c r="I345" s="241"/>
    </row>
    <row r="346" spans="1:9" s="7" customFormat="1" ht="17.25" hidden="1" customHeight="1">
      <c r="A346" s="107"/>
      <c r="B346" s="108" t="s">
        <v>118</v>
      </c>
      <c r="C346" s="127">
        <f>C348+C347</f>
        <v>0</v>
      </c>
      <c r="D346" s="127">
        <f>D348+D347</f>
        <v>0</v>
      </c>
      <c r="E346" s="127">
        <f>E348+E347</f>
        <v>0</v>
      </c>
      <c r="F346" s="127">
        <f>F347+F348+F349</f>
        <v>0</v>
      </c>
      <c r="G346" s="127">
        <f>G347+G348+G349</f>
        <v>0</v>
      </c>
      <c r="H346" s="127" t="e">
        <f>G346/C346*100</f>
        <v>#DIV/0!</v>
      </c>
      <c r="I346" s="241"/>
    </row>
    <row r="347" spans="1:9" s="7" customFormat="1" ht="17.25" hidden="1" customHeight="1">
      <c r="A347" s="107"/>
      <c r="B347" s="78" t="s">
        <v>17</v>
      </c>
      <c r="C347" s="125"/>
      <c r="D347" s="125"/>
      <c r="E347" s="125"/>
      <c r="F347" s="125"/>
      <c r="G347" s="125"/>
      <c r="H347" s="162" t="e">
        <f>G347/C347*100</f>
        <v>#DIV/0!</v>
      </c>
      <c r="I347" s="241"/>
    </row>
    <row r="348" spans="1:9" s="7" customFormat="1" ht="17.25" hidden="1" customHeight="1">
      <c r="A348" s="107"/>
      <c r="B348" s="78" t="s">
        <v>18</v>
      </c>
      <c r="C348" s="125"/>
      <c r="D348" s="125"/>
      <c r="E348" s="125"/>
      <c r="F348" s="125"/>
      <c r="G348" s="125"/>
      <c r="H348" s="127"/>
      <c r="I348" s="241"/>
    </row>
    <row r="349" spans="1:9" s="7" customFormat="1" ht="17.25" hidden="1" customHeight="1">
      <c r="A349" s="107"/>
      <c r="B349" s="88" t="s">
        <v>19</v>
      </c>
      <c r="C349" s="125"/>
      <c r="D349" s="125"/>
      <c r="E349" s="125"/>
      <c r="F349" s="125"/>
      <c r="G349" s="125"/>
      <c r="H349" s="127"/>
      <c r="I349" s="241"/>
    </row>
    <row r="350" spans="1:9" s="7" customFormat="1" ht="87" hidden="1" customHeight="1">
      <c r="A350" s="173" t="s">
        <v>122</v>
      </c>
      <c r="B350" s="174" t="s">
        <v>123</v>
      </c>
      <c r="C350" s="175"/>
      <c r="D350" s="175"/>
      <c r="E350" s="175"/>
      <c r="F350" s="175">
        <f>F496</f>
        <v>0</v>
      </c>
      <c r="G350" s="175">
        <f>G496</f>
        <v>0</v>
      </c>
      <c r="H350" s="175" t="e">
        <f>G350/C350*100</f>
        <v>#DIV/0!</v>
      </c>
      <c r="I350" s="242"/>
    </row>
    <row r="351" spans="1:9" s="7" customFormat="1" ht="24" hidden="1" customHeight="1">
      <c r="A351" s="177"/>
      <c r="B351" s="178" t="s">
        <v>17</v>
      </c>
      <c r="C351" s="125"/>
      <c r="D351" s="125"/>
      <c r="E351" s="125"/>
      <c r="F351" s="125">
        <f t="shared" ref="C351:J353" si="29">F499</f>
        <v>0</v>
      </c>
      <c r="G351" s="125">
        <f t="shared" si="29"/>
        <v>0</v>
      </c>
      <c r="H351" s="162" t="e">
        <f>G351/C351*100</f>
        <v>#DIV/0!</v>
      </c>
      <c r="I351" s="78"/>
    </row>
    <row r="352" spans="1:9" s="7" customFormat="1" ht="24.75" hidden="1" customHeight="1">
      <c r="A352" s="177"/>
      <c r="B352" s="178" t="s">
        <v>18</v>
      </c>
      <c r="C352" s="125">
        <f t="shared" si="29"/>
        <v>0</v>
      </c>
      <c r="D352" s="125">
        <f t="shared" si="29"/>
        <v>0</v>
      </c>
      <c r="E352" s="125">
        <f t="shared" si="29"/>
        <v>0</v>
      </c>
      <c r="F352" s="125">
        <f t="shared" si="29"/>
        <v>0</v>
      </c>
      <c r="G352" s="125">
        <f t="shared" si="29"/>
        <v>0</v>
      </c>
      <c r="H352" s="162">
        <v>0</v>
      </c>
      <c r="I352" s="78"/>
    </row>
    <row r="353" spans="1:9" s="7" customFormat="1" ht="21.75" hidden="1" customHeight="1">
      <c r="A353" s="177"/>
      <c r="B353" s="178" t="s">
        <v>19</v>
      </c>
      <c r="C353" s="125">
        <f t="shared" si="29"/>
        <v>0</v>
      </c>
      <c r="D353" s="125">
        <f t="shared" si="29"/>
        <v>0</v>
      </c>
      <c r="E353" s="125">
        <f t="shared" si="29"/>
        <v>0</v>
      </c>
      <c r="F353" s="125">
        <f t="shared" si="29"/>
        <v>0</v>
      </c>
      <c r="G353" s="125">
        <f t="shared" si="29"/>
        <v>0</v>
      </c>
      <c r="H353" s="162">
        <v>0</v>
      </c>
      <c r="I353" s="78"/>
    </row>
    <row r="354" spans="1:9" s="7" customFormat="1" ht="47.25">
      <c r="A354" s="243" t="s">
        <v>91</v>
      </c>
      <c r="B354" s="244" t="s">
        <v>100</v>
      </c>
      <c r="C354" s="72">
        <f>C359+C462+C448</f>
        <v>693479.97</v>
      </c>
      <c r="D354" s="72">
        <f>D359+D462+D448</f>
        <v>549436.37</v>
      </c>
      <c r="E354" s="72">
        <f>E359+E462+E448</f>
        <v>302462.43</v>
      </c>
      <c r="F354" s="72">
        <f>F359+F462+F448</f>
        <v>11941.970000000001</v>
      </c>
      <c r="G354" s="72">
        <f>G359+G462+G448</f>
        <v>302462.46999999997</v>
      </c>
      <c r="H354" s="245">
        <f>G354/C354*100</f>
        <v>43.615170312705644</v>
      </c>
      <c r="I354" s="246"/>
    </row>
    <row r="355" spans="1:9" s="7" customFormat="1" ht="15.75">
      <c r="A355" s="247"/>
      <c r="B355" s="248" t="s">
        <v>25</v>
      </c>
      <c r="C355" s="76">
        <f>C356+C357+C358</f>
        <v>693479.97</v>
      </c>
      <c r="D355" s="76">
        <f>D356+D357+D358</f>
        <v>549436.37</v>
      </c>
      <c r="E355" s="76">
        <f>E356+E357+E358</f>
        <v>302462.43</v>
      </c>
      <c r="F355" s="76">
        <f>F356+F357+F358</f>
        <v>11941.970000000001</v>
      </c>
      <c r="G355" s="76">
        <f>G356+G357+G358</f>
        <v>302462.46999999997</v>
      </c>
      <c r="H355" s="249">
        <f t="shared" ref="H355:H361" si="30">G355/C355*100</f>
        <v>43.615170312705644</v>
      </c>
      <c r="I355" s="250"/>
    </row>
    <row r="356" spans="1:9" s="7" customFormat="1" ht="15.75">
      <c r="A356" s="247"/>
      <c r="B356" s="88" t="s">
        <v>17</v>
      </c>
      <c r="C356" s="79">
        <f>C360+C450+C463</f>
        <v>265074.89</v>
      </c>
      <c r="D356" s="79">
        <f>D360+D450+D463</f>
        <v>251731.29</v>
      </c>
      <c r="E356" s="79">
        <f>E360+E450+E463</f>
        <v>153408.38</v>
      </c>
      <c r="F356" s="79">
        <f>F360+F450+F463</f>
        <v>11804.87</v>
      </c>
      <c r="G356" s="79">
        <f>G360+G450+G463</f>
        <v>153408.41999999998</v>
      </c>
      <c r="H356" s="251">
        <f t="shared" si="30"/>
        <v>57.873614509469377</v>
      </c>
      <c r="I356" s="250"/>
    </row>
    <row r="357" spans="1:9" s="7" customFormat="1" ht="15.75">
      <c r="A357" s="247"/>
      <c r="B357" s="88" t="s">
        <v>18</v>
      </c>
      <c r="C357" s="79">
        <f t="shared" ref="C357:G358" si="31">C361+C451+C464</f>
        <v>310405.08</v>
      </c>
      <c r="D357" s="79">
        <f t="shared" si="31"/>
        <v>297705.08</v>
      </c>
      <c r="E357" s="79">
        <f t="shared" si="31"/>
        <v>149054.04999999999</v>
      </c>
      <c r="F357" s="79">
        <f t="shared" si="31"/>
        <v>137.1</v>
      </c>
      <c r="G357" s="79">
        <f t="shared" si="31"/>
        <v>149054.04999999999</v>
      </c>
      <c r="H357" s="251">
        <f t="shared" si="30"/>
        <v>48.019204453741537</v>
      </c>
      <c r="I357" s="250"/>
    </row>
    <row r="358" spans="1:9" s="7" customFormat="1" ht="15.75">
      <c r="A358" s="247"/>
      <c r="B358" s="88" t="s">
        <v>19</v>
      </c>
      <c r="C358" s="79">
        <f t="shared" si="31"/>
        <v>118000</v>
      </c>
      <c r="D358" s="79">
        <f t="shared" si="31"/>
        <v>0</v>
      </c>
      <c r="E358" s="79">
        <f t="shared" si="31"/>
        <v>0</v>
      </c>
      <c r="F358" s="79">
        <f t="shared" si="31"/>
        <v>0</v>
      </c>
      <c r="G358" s="79">
        <f t="shared" si="31"/>
        <v>0</v>
      </c>
      <c r="H358" s="251" t="s">
        <v>21</v>
      </c>
      <c r="I358" s="250"/>
    </row>
    <row r="359" spans="1:9" s="253" customFormat="1" ht="47.25">
      <c r="A359" s="98" t="s">
        <v>92</v>
      </c>
      <c r="B359" s="99" t="s">
        <v>102</v>
      </c>
      <c r="C359" s="100">
        <f>C363+C420+C434</f>
        <v>488222.97000000003</v>
      </c>
      <c r="D359" s="100">
        <f>D363+D420+D434</f>
        <v>488222.97000000003</v>
      </c>
      <c r="E359" s="100">
        <f>E363+E420+E434</f>
        <v>241249.02999999997</v>
      </c>
      <c r="F359" s="100">
        <f>F363+F420+F434</f>
        <v>10714.300000000001</v>
      </c>
      <c r="G359" s="100">
        <f>G363+G420+G434</f>
        <v>241249.02999999997</v>
      </c>
      <c r="H359" s="252">
        <f t="shared" si="30"/>
        <v>49.413699236641804</v>
      </c>
      <c r="I359" s="101"/>
    </row>
    <row r="360" spans="1:9" s="255" customFormat="1" ht="15.75">
      <c r="A360" s="177"/>
      <c r="B360" s="88" t="s">
        <v>17</v>
      </c>
      <c r="C360" s="79">
        <f>C365+C422+C436</f>
        <v>229017.89</v>
      </c>
      <c r="D360" s="79">
        <f>D365+D422+D436</f>
        <v>229017.89</v>
      </c>
      <c r="E360" s="79">
        <f>E365+E422+E436</f>
        <v>130694.98</v>
      </c>
      <c r="F360" s="79">
        <f>F365+F422+F436</f>
        <v>10577.2</v>
      </c>
      <c r="G360" s="79">
        <f>G365+G422+G436</f>
        <v>130694.98</v>
      </c>
      <c r="H360" s="251">
        <f t="shared" si="30"/>
        <v>57.067585418763564</v>
      </c>
      <c r="I360" s="254"/>
    </row>
    <row r="361" spans="1:9" s="255" customFormat="1" ht="15.75">
      <c r="A361" s="177"/>
      <c r="B361" s="88" t="s">
        <v>18</v>
      </c>
      <c r="C361" s="79">
        <f t="shared" ref="C361:G362" si="32">C366+C423+C437</f>
        <v>259205.08000000002</v>
      </c>
      <c r="D361" s="79">
        <f t="shared" si="32"/>
        <v>259205.08000000002</v>
      </c>
      <c r="E361" s="79">
        <f t="shared" si="32"/>
        <v>110554.05</v>
      </c>
      <c r="F361" s="79">
        <f t="shared" si="32"/>
        <v>137.1</v>
      </c>
      <c r="G361" s="79">
        <f t="shared" si="32"/>
        <v>110554.05</v>
      </c>
      <c r="H361" s="251">
        <f t="shared" si="30"/>
        <v>42.651189552303528</v>
      </c>
      <c r="I361" s="254"/>
    </row>
    <row r="362" spans="1:9" s="253" customFormat="1" ht="15.75">
      <c r="A362" s="177"/>
      <c r="B362" s="88" t="s">
        <v>19</v>
      </c>
      <c r="C362" s="79">
        <f t="shared" si="32"/>
        <v>0</v>
      </c>
      <c r="D362" s="79">
        <f t="shared" si="32"/>
        <v>0</v>
      </c>
      <c r="E362" s="79">
        <f t="shared" si="32"/>
        <v>0</v>
      </c>
      <c r="F362" s="79">
        <f t="shared" si="32"/>
        <v>0</v>
      </c>
      <c r="G362" s="79">
        <f t="shared" si="32"/>
        <v>0</v>
      </c>
      <c r="H362" s="256"/>
      <c r="I362" s="254"/>
    </row>
    <row r="363" spans="1:9" s="253" customFormat="1" ht="36" customHeight="1">
      <c r="A363" s="257" t="s">
        <v>94</v>
      </c>
      <c r="B363" s="128" t="s">
        <v>124</v>
      </c>
      <c r="C363" s="100">
        <f>C365+C366+C367</f>
        <v>10714.300000000001</v>
      </c>
      <c r="D363" s="100">
        <f>D365+D366+D367</f>
        <v>10714.300000000001</v>
      </c>
      <c r="E363" s="100">
        <f>E365+E366+E367</f>
        <v>10714.300000000001</v>
      </c>
      <c r="F363" s="100">
        <f>F365+F366+F367</f>
        <v>10714.300000000001</v>
      </c>
      <c r="G363" s="100">
        <f>G365+G366+G367</f>
        <v>10714.300000000001</v>
      </c>
      <c r="H363" s="100">
        <f>G363/C363*100</f>
        <v>100</v>
      </c>
      <c r="I363" s="258"/>
    </row>
    <row r="364" spans="1:9" s="253" customFormat="1" ht="31.5">
      <c r="A364" s="259"/>
      <c r="B364" s="187" t="s">
        <v>103</v>
      </c>
      <c r="C364" s="76"/>
      <c r="D364" s="76"/>
      <c r="E364" s="76"/>
      <c r="F364" s="76"/>
      <c r="G364" s="76"/>
      <c r="H364" s="94"/>
      <c r="I364" s="254"/>
    </row>
    <row r="365" spans="1:9" s="7" customFormat="1" ht="18" customHeight="1">
      <c r="A365" s="34"/>
      <c r="B365" s="88" t="s">
        <v>17</v>
      </c>
      <c r="C365" s="103">
        <f t="shared" ref="C365:G366" si="33">C374</f>
        <v>10577.2</v>
      </c>
      <c r="D365" s="103">
        <f t="shared" si="33"/>
        <v>10577.2</v>
      </c>
      <c r="E365" s="103">
        <f t="shared" si="33"/>
        <v>10577.2</v>
      </c>
      <c r="F365" s="103">
        <f t="shared" si="33"/>
        <v>10577.2</v>
      </c>
      <c r="G365" s="103">
        <f t="shared" si="33"/>
        <v>10577.2</v>
      </c>
      <c r="H365" s="90">
        <f>G365/C365*100</f>
        <v>100</v>
      </c>
      <c r="I365" s="120" t="s">
        <v>125</v>
      </c>
    </row>
    <row r="366" spans="1:9" s="7" customFormat="1" ht="18" customHeight="1">
      <c r="A366" s="34"/>
      <c r="B366" s="88" t="s">
        <v>18</v>
      </c>
      <c r="C366" s="103">
        <f t="shared" si="33"/>
        <v>137.1</v>
      </c>
      <c r="D366" s="103">
        <f t="shared" si="33"/>
        <v>137.1</v>
      </c>
      <c r="E366" s="103">
        <f t="shared" si="33"/>
        <v>137.1</v>
      </c>
      <c r="F366" s="103">
        <f t="shared" si="33"/>
        <v>137.1</v>
      </c>
      <c r="G366" s="103">
        <f t="shared" si="33"/>
        <v>137.1</v>
      </c>
      <c r="H366" s="90">
        <f>G366/C366*100</f>
        <v>100</v>
      </c>
      <c r="I366" s="121"/>
    </row>
    <row r="367" spans="1:9" s="7" customFormat="1" ht="19.5" customHeight="1">
      <c r="A367" s="34"/>
      <c r="B367" s="88" t="s">
        <v>19</v>
      </c>
      <c r="C367" s="103">
        <v>0</v>
      </c>
      <c r="D367" s="103">
        <v>0</v>
      </c>
      <c r="E367" s="103">
        <v>0</v>
      </c>
      <c r="F367" s="103">
        <v>0</v>
      </c>
      <c r="G367" s="103">
        <v>0</v>
      </c>
      <c r="H367" s="94" t="s">
        <v>21</v>
      </c>
      <c r="I367" s="121"/>
    </row>
    <row r="368" spans="1:9" s="7" customFormat="1" ht="15" customHeight="1">
      <c r="A368" s="34"/>
      <c r="B368" s="91" t="s">
        <v>30</v>
      </c>
      <c r="C368" s="103"/>
      <c r="D368" s="103"/>
      <c r="E368" s="103"/>
      <c r="F368" s="103"/>
      <c r="G368" s="103"/>
      <c r="H368" s="260"/>
      <c r="I368" s="121"/>
    </row>
    <row r="369" spans="1:9" s="7" customFormat="1" ht="18" customHeight="1">
      <c r="A369" s="34"/>
      <c r="B369" s="91" t="s">
        <v>126</v>
      </c>
      <c r="C369" s="103">
        <f>SUM(C370:C372)</f>
        <v>0</v>
      </c>
      <c r="D369" s="103">
        <f>SUM(D370:D372)</f>
        <v>0</v>
      </c>
      <c r="E369" s="103">
        <f>SUM(E370:E372)</f>
        <v>0</v>
      </c>
      <c r="F369" s="103">
        <f>SUM(F370:F372)</f>
        <v>0</v>
      </c>
      <c r="G369" s="103">
        <f>SUM(G370:G372)</f>
        <v>0</v>
      </c>
      <c r="H369" s="90" t="s">
        <v>21</v>
      </c>
      <c r="I369" s="121"/>
    </row>
    <row r="370" spans="1:9" s="7" customFormat="1" ht="18.75" customHeight="1">
      <c r="A370" s="34"/>
      <c r="B370" s="88" t="s">
        <v>17</v>
      </c>
      <c r="C370" s="103">
        <v>0</v>
      </c>
      <c r="D370" s="103">
        <v>0</v>
      </c>
      <c r="E370" s="103">
        <v>0</v>
      </c>
      <c r="F370" s="103">
        <v>0</v>
      </c>
      <c r="G370" s="103">
        <v>0</v>
      </c>
      <c r="H370" s="90" t="s">
        <v>21</v>
      </c>
      <c r="I370" s="121"/>
    </row>
    <row r="371" spans="1:9" s="7" customFormat="1" ht="18.75" customHeight="1">
      <c r="A371" s="34"/>
      <c r="B371" s="88" t="s">
        <v>18</v>
      </c>
      <c r="C371" s="103">
        <v>0</v>
      </c>
      <c r="D371" s="103">
        <v>0</v>
      </c>
      <c r="E371" s="103">
        <v>0</v>
      </c>
      <c r="F371" s="103">
        <v>0</v>
      </c>
      <c r="G371" s="103">
        <v>0</v>
      </c>
      <c r="H371" s="90" t="s">
        <v>21</v>
      </c>
      <c r="I371" s="121"/>
    </row>
    <row r="372" spans="1:9" s="7" customFormat="1" ht="21.75" customHeight="1">
      <c r="A372" s="34"/>
      <c r="B372" s="88" t="s">
        <v>19</v>
      </c>
      <c r="C372" s="103">
        <v>0</v>
      </c>
      <c r="D372" s="103">
        <v>0</v>
      </c>
      <c r="E372" s="103">
        <v>0</v>
      </c>
      <c r="F372" s="103">
        <v>0</v>
      </c>
      <c r="G372" s="103">
        <v>0</v>
      </c>
      <c r="H372" s="90" t="s">
        <v>21</v>
      </c>
      <c r="I372" s="121"/>
    </row>
    <row r="373" spans="1:9" s="7" customFormat="1" ht="20.25" customHeight="1">
      <c r="A373" s="34"/>
      <c r="B373" s="91" t="s">
        <v>22</v>
      </c>
      <c r="C373" s="76">
        <f>SUM(C374:C376)</f>
        <v>10714.300000000001</v>
      </c>
      <c r="D373" s="76">
        <f>SUM(D374:D376)</f>
        <v>10714.300000000001</v>
      </c>
      <c r="E373" s="76">
        <f>SUM(E374:E376)</f>
        <v>10714.300000000001</v>
      </c>
      <c r="F373" s="76">
        <f>SUM(F374:F376)</f>
        <v>10714.300000000001</v>
      </c>
      <c r="G373" s="76">
        <f>SUM(G374:G376)</f>
        <v>10714.300000000001</v>
      </c>
      <c r="H373" s="94">
        <f>G373/C373*100</f>
        <v>100</v>
      </c>
      <c r="I373" s="121"/>
    </row>
    <row r="374" spans="1:9" s="7" customFormat="1" ht="19.5" customHeight="1">
      <c r="A374" s="34"/>
      <c r="B374" s="88" t="s">
        <v>17</v>
      </c>
      <c r="C374" s="79">
        <v>10577.2</v>
      </c>
      <c r="D374" s="79">
        <v>10577.2</v>
      </c>
      <c r="E374" s="79">
        <v>10577.2</v>
      </c>
      <c r="F374" s="79">
        <v>10577.2</v>
      </c>
      <c r="G374" s="79">
        <v>10577.2</v>
      </c>
      <c r="H374" s="90">
        <f>G374/C374*100</f>
        <v>100</v>
      </c>
      <c r="I374" s="121"/>
    </row>
    <row r="375" spans="1:9" s="7" customFormat="1" ht="19.5" customHeight="1">
      <c r="A375" s="34"/>
      <c r="B375" s="88" t="s">
        <v>18</v>
      </c>
      <c r="C375" s="79">
        <v>137.1</v>
      </c>
      <c r="D375" s="79">
        <v>137.1</v>
      </c>
      <c r="E375" s="79">
        <v>137.1</v>
      </c>
      <c r="F375" s="79">
        <v>137.1</v>
      </c>
      <c r="G375" s="79">
        <v>137.1</v>
      </c>
      <c r="H375" s="90">
        <f>G375/C375*100</f>
        <v>100</v>
      </c>
      <c r="I375" s="134"/>
    </row>
    <row r="376" spans="1:9" s="7" customFormat="1" ht="16.5" customHeight="1" thickBot="1">
      <c r="A376" s="34"/>
      <c r="B376" s="88" t="s">
        <v>19</v>
      </c>
      <c r="C376" s="103">
        <v>0</v>
      </c>
      <c r="D376" s="103">
        <v>0</v>
      </c>
      <c r="E376" s="103">
        <v>0</v>
      </c>
      <c r="F376" s="103">
        <v>0</v>
      </c>
      <c r="G376" s="103">
        <v>0</v>
      </c>
      <c r="H376" s="90" t="s">
        <v>21</v>
      </c>
      <c r="I376" s="261"/>
    </row>
    <row r="377" spans="1:9" s="253" customFormat="1" ht="48" hidden="1" thickBot="1">
      <c r="A377" s="98" t="s">
        <v>127</v>
      </c>
      <c r="B377" s="99" t="s">
        <v>128</v>
      </c>
      <c r="C377" s="262"/>
      <c r="D377" s="262"/>
      <c r="E377" s="262"/>
      <c r="F377" s="262"/>
      <c r="G377" s="262"/>
      <c r="H377" s="159"/>
      <c r="I377" s="101"/>
    </row>
    <row r="378" spans="1:9" s="7" customFormat="1" ht="16.5" hidden="1" thickBot="1">
      <c r="A378" s="263"/>
      <c r="B378" s="264" t="s">
        <v>25</v>
      </c>
      <c r="C378" s="265">
        <f>SUM(C379:C381)</f>
        <v>0</v>
      </c>
      <c r="D378" s="265">
        <f>SUM(D379:D381)</f>
        <v>0</v>
      </c>
      <c r="E378" s="265">
        <f>SUM(E379:E381)</f>
        <v>0</v>
      </c>
      <c r="F378" s="265">
        <f>SUM(F379:F381)</f>
        <v>0</v>
      </c>
      <c r="G378" s="265">
        <f>SUM(G379:G381)</f>
        <v>0</v>
      </c>
      <c r="H378" s="266" t="e">
        <f>G378/C378*100</f>
        <v>#DIV/0!</v>
      </c>
      <c r="I378" s="267"/>
    </row>
    <row r="379" spans="1:9" s="7" customFormat="1" ht="16.5" hidden="1" thickBot="1">
      <c r="A379" s="263"/>
      <c r="B379" s="88" t="s">
        <v>17</v>
      </c>
      <c r="C379" s="268">
        <f t="shared" ref="C379:G380" si="34">C394+C408</f>
        <v>0</v>
      </c>
      <c r="D379" s="268">
        <f t="shared" si="34"/>
        <v>0</v>
      </c>
      <c r="E379" s="268">
        <f t="shared" si="34"/>
        <v>0</v>
      </c>
      <c r="F379" s="268">
        <f t="shared" si="34"/>
        <v>0</v>
      </c>
      <c r="G379" s="268">
        <f t="shared" si="34"/>
        <v>0</v>
      </c>
      <c r="H379" s="266" t="e">
        <f>G379/C379*100</f>
        <v>#DIV/0!</v>
      </c>
      <c r="I379" s="267"/>
    </row>
    <row r="380" spans="1:9" s="7" customFormat="1" ht="16.5" hidden="1" thickBot="1">
      <c r="A380" s="263"/>
      <c r="B380" s="88" t="s">
        <v>18</v>
      </c>
      <c r="C380" s="268">
        <f t="shared" si="34"/>
        <v>0</v>
      </c>
      <c r="D380" s="268">
        <f t="shared" si="34"/>
        <v>0</v>
      </c>
      <c r="E380" s="268">
        <f t="shared" si="34"/>
        <v>0</v>
      </c>
      <c r="F380" s="268">
        <f t="shared" si="34"/>
        <v>0</v>
      </c>
      <c r="G380" s="268">
        <f t="shared" si="34"/>
        <v>0</v>
      </c>
      <c r="H380" s="266"/>
      <c r="I380" s="267"/>
    </row>
    <row r="381" spans="1:9" s="7" customFormat="1" ht="16.5" hidden="1" thickBot="1">
      <c r="A381" s="263"/>
      <c r="B381" s="88" t="s">
        <v>19</v>
      </c>
      <c r="C381" s="268"/>
      <c r="D381" s="268"/>
      <c r="E381" s="268"/>
      <c r="F381" s="268"/>
      <c r="G381" s="268"/>
      <c r="H381" s="269"/>
      <c r="I381" s="267"/>
    </row>
    <row r="382" spans="1:9" s="7" customFormat="1" ht="16.5" hidden="1" thickBot="1">
      <c r="A382" s="263"/>
      <c r="B382" s="91" t="s">
        <v>30</v>
      </c>
      <c r="C382" s="268"/>
      <c r="D382" s="268"/>
      <c r="E382" s="268"/>
      <c r="F382" s="268"/>
      <c r="G382" s="268"/>
      <c r="H382" s="266"/>
      <c r="I382" s="267"/>
    </row>
    <row r="383" spans="1:9" s="7" customFormat="1" ht="16.5" hidden="1" thickBot="1">
      <c r="A383" s="263"/>
      <c r="B383" s="91" t="s">
        <v>126</v>
      </c>
      <c r="C383" s="265"/>
      <c r="D383" s="265"/>
      <c r="E383" s="265"/>
      <c r="F383" s="265"/>
      <c r="G383" s="265"/>
      <c r="H383" s="266"/>
      <c r="I383" s="267"/>
    </row>
    <row r="384" spans="1:9" s="7" customFormat="1" ht="16.5" hidden="1" thickBot="1">
      <c r="A384" s="263"/>
      <c r="B384" s="88" t="s">
        <v>17</v>
      </c>
      <c r="C384" s="268"/>
      <c r="D384" s="268"/>
      <c r="E384" s="268"/>
      <c r="F384" s="268"/>
      <c r="G384" s="268"/>
      <c r="H384" s="266"/>
      <c r="I384" s="267"/>
    </row>
    <row r="385" spans="1:9" s="7" customFormat="1" ht="16.5" hidden="1" thickBot="1">
      <c r="A385" s="263"/>
      <c r="B385" s="88" t="s">
        <v>18</v>
      </c>
      <c r="C385" s="268"/>
      <c r="D385" s="268"/>
      <c r="E385" s="268"/>
      <c r="F385" s="268"/>
      <c r="G385" s="268"/>
      <c r="H385" s="266"/>
      <c r="I385" s="267"/>
    </row>
    <row r="386" spans="1:9" s="7" customFormat="1" ht="16.5" hidden="1" thickBot="1">
      <c r="A386" s="263"/>
      <c r="B386" s="88" t="s">
        <v>19</v>
      </c>
      <c r="C386" s="268"/>
      <c r="D386" s="268"/>
      <c r="E386" s="268"/>
      <c r="F386" s="268"/>
      <c r="G386" s="268"/>
      <c r="H386" s="266"/>
      <c r="I386" s="267"/>
    </row>
    <row r="387" spans="1:9" s="7" customFormat="1" ht="16.5" hidden="1" thickBot="1">
      <c r="A387" s="263"/>
      <c r="B387" s="91" t="s">
        <v>22</v>
      </c>
      <c r="C387" s="265">
        <f>SUM(C388:C390)</f>
        <v>0</v>
      </c>
      <c r="D387" s="265">
        <f>SUM(D388:D390)</f>
        <v>0</v>
      </c>
      <c r="E387" s="265">
        <f>SUM(E388:E390)</f>
        <v>0</v>
      </c>
      <c r="F387" s="265">
        <f>SUM(F388:F390)</f>
        <v>17905.900000000001</v>
      </c>
      <c r="G387" s="265">
        <f>SUM(G388:G390)</f>
        <v>17905.900000000001</v>
      </c>
      <c r="H387" s="266" t="e">
        <f>G387/C387*100</f>
        <v>#DIV/0!</v>
      </c>
      <c r="I387" s="267"/>
    </row>
    <row r="388" spans="1:9" s="7" customFormat="1" ht="16.5" hidden="1" thickBot="1">
      <c r="A388" s="263"/>
      <c r="B388" s="88" t="s">
        <v>17</v>
      </c>
      <c r="C388" s="268">
        <f t="shared" ref="C388:E389" si="35">C403+C417</f>
        <v>0</v>
      </c>
      <c r="D388" s="268">
        <f t="shared" si="35"/>
        <v>0</v>
      </c>
      <c r="E388" s="268">
        <f t="shared" si="35"/>
        <v>0</v>
      </c>
      <c r="F388" s="268">
        <v>17905.900000000001</v>
      </c>
      <c r="G388" s="268">
        <v>17905.900000000001</v>
      </c>
      <c r="H388" s="269" t="e">
        <f>G388/C388*100</f>
        <v>#DIV/0!</v>
      </c>
      <c r="I388" s="267"/>
    </row>
    <row r="389" spans="1:9" s="7" customFormat="1" ht="16.5" hidden="1" thickBot="1">
      <c r="A389" s="263"/>
      <c r="B389" s="88" t="s">
        <v>18</v>
      </c>
      <c r="C389" s="268">
        <f t="shared" si="35"/>
        <v>0</v>
      </c>
      <c r="D389" s="268">
        <f t="shared" si="35"/>
        <v>0</v>
      </c>
      <c r="E389" s="268">
        <f t="shared" si="35"/>
        <v>0</v>
      </c>
      <c r="F389" s="268">
        <f>F404+F418</f>
        <v>0</v>
      </c>
      <c r="G389" s="268">
        <f>G404+G418</f>
        <v>0</v>
      </c>
      <c r="H389" s="269">
        <v>0</v>
      </c>
      <c r="I389" s="267"/>
    </row>
    <row r="390" spans="1:9" s="7" customFormat="1" ht="16.5" hidden="1" thickBot="1">
      <c r="A390" s="263"/>
      <c r="B390" s="88" t="s">
        <v>19</v>
      </c>
      <c r="C390" s="268"/>
      <c r="D390" s="125"/>
      <c r="E390" s="125"/>
      <c r="F390" s="125"/>
      <c r="G390" s="125"/>
      <c r="H390" s="270"/>
      <c r="I390" s="267"/>
    </row>
    <row r="391" spans="1:9" s="7" customFormat="1" ht="16.5" hidden="1" thickBot="1">
      <c r="A391" s="263"/>
      <c r="B391" s="271" t="s">
        <v>129</v>
      </c>
      <c r="C391" s="268"/>
      <c r="D391" s="125"/>
      <c r="E391" s="125"/>
      <c r="F391" s="125"/>
      <c r="G391" s="125"/>
      <c r="H391" s="270"/>
      <c r="I391" s="267"/>
    </row>
    <row r="392" spans="1:9" s="7" customFormat="1" ht="93.6" hidden="1" customHeight="1">
      <c r="A392" s="29"/>
      <c r="B392" s="223" t="s">
        <v>130</v>
      </c>
      <c r="C392" s="272"/>
      <c r="D392" s="272"/>
      <c r="E392" s="272"/>
      <c r="F392" s="272"/>
      <c r="G392" s="272"/>
      <c r="H392" s="272"/>
      <c r="I392" s="267"/>
    </row>
    <row r="393" spans="1:9" s="7" customFormat="1" ht="15.6" hidden="1" customHeight="1">
      <c r="A393" s="29"/>
      <c r="B393" s="264" t="s">
        <v>25</v>
      </c>
      <c r="C393" s="127">
        <f>SUM(C394:C396)</f>
        <v>0</v>
      </c>
      <c r="D393" s="127">
        <f>SUM(D394:D396)</f>
        <v>0</v>
      </c>
      <c r="E393" s="127">
        <f>SUM(E394:E396)</f>
        <v>0</v>
      </c>
      <c r="F393" s="127">
        <f>SUM(F394:F396)</f>
        <v>0</v>
      </c>
      <c r="G393" s="127">
        <f>SUM(G394:G396)</f>
        <v>0</v>
      </c>
      <c r="H393" s="256" t="e">
        <f>G393/C393*100</f>
        <v>#DIV/0!</v>
      </c>
      <c r="I393" s="267"/>
    </row>
    <row r="394" spans="1:9" s="7" customFormat="1" ht="15.6" hidden="1" customHeight="1">
      <c r="A394" s="29"/>
      <c r="B394" s="88" t="s">
        <v>17</v>
      </c>
      <c r="C394" s="125"/>
      <c r="D394" s="125"/>
      <c r="E394" s="125"/>
      <c r="F394" s="125"/>
      <c r="G394" s="125"/>
      <c r="H394" s="273"/>
      <c r="I394" s="267"/>
    </row>
    <row r="395" spans="1:9" s="7" customFormat="1" ht="15.6" hidden="1" customHeight="1">
      <c r="A395" s="29"/>
      <c r="B395" s="88" t="s">
        <v>18</v>
      </c>
      <c r="C395" s="125">
        <v>0</v>
      </c>
      <c r="D395" s="125">
        <v>0</v>
      </c>
      <c r="E395" s="125">
        <v>0</v>
      </c>
      <c r="F395" s="125">
        <v>0</v>
      </c>
      <c r="G395" s="125">
        <v>0</v>
      </c>
      <c r="H395" s="273">
        <v>0</v>
      </c>
      <c r="I395" s="274"/>
    </row>
    <row r="396" spans="1:9" s="7" customFormat="1" ht="15.6" hidden="1" customHeight="1">
      <c r="A396" s="275"/>
      <c r="B396" s="88" t="s">
        <v>19</v>
      </c>
      <c r="C396" s="125"/>
      <c r="D396" s="125"/>
      <c r="E396" s="125"/>
      <c r="F396" s="125"/>
      <c r="G396" s="125"/>
      <c r="H396" s="273"/>
      <c r="I396" s="274"/>
    </row>
    <row r="397" spans="1:9" s="7" customFormat="1" ht="15.6" hidden="1" customHeight="1">
      <c r="A397" s="276"/>
      <c r="B397" s="91" t="s">
        <v>30</v>
      </c>
      <c r="C397" s="125"/>
      <c r="D397" s="125"/>
      <c r="E397" s="125"/>
      <c r="F397" s="125"/>
      <c r="G397" s="125"/>
      <c r="H397" s="256"/>
      <c r="I397" s="277"/>
    </row>
    <row r="398" spans="1:9" s="7" customFormat="1" ht="15.6" hidden="1" customHeight="1">
      <c r="A398" s="276"/>
      <c r="B398" s="91" t="s">
        <v>126</v>
      </c>
      <c r="C398" s="127"/>
      <c r="D398" s="127"/>
      <c r="E398" s="127"/>
      <c r="F398" s="127"/>
      <c r="G398" s="127"/>
      <c r="H398" s="256"/>
      <c r="I398" s="277"/>
    </row>
    <row r="399" spans="1:9" s="7" customFormat="1" ht="15.6" hidden="1" customHeight="1">
      <c r="A399" s="276"/>
      <c r="B399" s="88" t="s">
        <v>17</v>
      </c>
      <c r="C399" s="125"/>
      <c r="D399" s="125"/>
      <c r="E399" s="125"/>
      <c r="F399" s="125"/>
      <c r="G399" s="125"/>
      <c r="H399" s="256"/>
      <c r="I399" s="277"/>
    </row>
    <row r="400" spans="1:9" s="7" customFormat="1" ht="15.6" hidden="1" customHeight="1">
      <c r="A400" s="276"/>
      <c r="B400" s="88" t="s">
        <v>18</v>
      </c>
      <c r="C400" s="125"/>
      <c r="D400" s="125"/>
      <c r="E400" s="125"/>
      <c r="F400" s="125"/>
      <c r="G400" s="125"/>
      <c r="H400" s="256"/>
      <c r="I400" s="277"/>
    </row>
    <row r="401" spans="1:9" s="7" customFormat="1" ht="15.6" hidden="1" customHeight="1">
      <c r="A401" s="276"/>
      <c r="B401" s="88" t="s">
        <v>19</v>
      </c>
      <c r="C401" s="125"/>
      <c r="D401" s="125"/>
      <c r="E401" s="125"/>
      <c r="F401" s="125"/>
      <c r="G401" s="125"/>
      <c r="H401" s="256"/>
      <c r="I401" s="277"/>
    </row>
    <row r="402" spans="1:9" s="7" customFormat="1" ht="15.6" hidden="1" customHeight="1">
      <c r="A402" s="276"/>
      <c r="B402" s="91" t="s">
        <v>22</v>
      </c>
      <c r="C402" s="127">
        <f>SUM(C403:C405)</f>
        <v>0</v>
      </c>
      <c r="D402" s="127">
        <f>SUM(D403:D405)</f>
        <v>0</v>
      </c>
      <c r="E402" s="127">
        <f>SUM(E403:E405)</f>
        <v>0</v>
      </c>
      <c r="F402" s="127">
        <f>SUM(F403:F405)</f>
        <v>0</v>
      </c>
      <c r="G402" s="127">
        <f>SUM(G403:G405)</f>
        <v>0</v>
      </c>
      <c r="H402" s="256" t="e">
        <f>G402/C402*100</f>
        <v>#DIV/0!</v>
      </c>
      <c r="I402" s="277"/>
    </row>
    <row r="403" spans="1:9" s="7" customFormat="1" ht="15.6" hidden="1" customHeight="1">
      <c r="A403" s="276"/>
      <c r="B403" s="88" t="s">
        <v>17</v>
      </c>
      <c r="C403" s="125"/>
      <c r="D403" s="125"/>
      <c r="E403" s="125"/>
      <c r="F403" s="125"/>
      <c r="G403" s="125"/>
      <c r="H403" s="273"/>
      <c r="I403" s="277"/>
    </row>
    <row r="404" spans="1:9" s="7" customFormat="1" ht="15.6" hidden="1" customHeight="1">
      <c r="A404" s="276"/>
      <c r="B404" s="88" t="s">
        <v>18</v>
      </c>
      <c r="C404" s="278">
        <v>0</v>
      </c>
      <c r="D404" s="278">
        <v>0</v>
      </c>
      <c r="E404" s="278">
        <v>0</v>
      </c>
      <c r="F404" s="278">
        <v>0</v>
      </c>
      <c r="G404" s="278">
        <v>0</v>
      </c>
      <c r="H404" s="279">
        <v>0</v>
      </c>
      <c r="I404" s="277"/>
    </row>
    <row r="405" spans="1:9" s="7" customFormat="1" ht="16.5" hidden="1" thickBot="1">
      <c r="A405" s="276"/>
      <c r="B405" s="88" t="s">
        <v>19</v>
      </c>
      <c r="C405" s="125"/>
      <c r="D405" s="125"/>
      <c r="E405" s="125"/>
      <c r="F405" s="125"/>
      <c r="G405" s="125"/>
      <c r="H405" s="162"/>
      <c r="I405" s="65"/>
    </row>
    <row r="406" spans="1:9" s="7" customFormat="1" ht="79.5" hidden="1" thickBot="1">
      <c r="A406" s="276"/>
      <c r="B406" s="223" t="s">
        <v>131</v>
      </c>
      <c r="C406" s="280"/>
      <c r="D406" s="280"/>
      <c r="E406" s="280"/>
      <c r="F406" s="280"/>
      <c r="G406" s="280"/>
      <c r="H406" s="280"/>
      <c r="I406" s="277"/>
    </row>
    <row r="407" spans="1:9" s="7" customFormat="1" ht="15.6" hidden="1" customHeight="1">
      <c r="A407" s="276"/>
      <c r="B407" s="264" t="s">
        <v>25</v>
      </c>
      <c r="C407" s="127">
        <f>SUM(C408:C410)</f>
        <v>0</v>
      </c>
      <c r="D407" s="127">
        <f>SUM(D408:D410)</f>
        <v>0</v>
      </c>
      <c r="E407" s="127">
        <f>SUM(E408:E410)</f>
        <v>0</v>
      </c>
      <c r="F407" s="127">
        <f>SUM(F408:F410)</f>
        <v>0</v>
      </c>
      <c r="G407" s="127">
        <f>SUM(G408:G410)</f>
        <v>0</v>
      </c>
      <c r="H407" s="256" t="e">
        <f>G407/C407*100</f>
        <v>#DIV/0!</v>
      </c>
      <c r="I407" s="277"/>
    </row>
    <row r="408" spans="1:9" s="7" customFormat="1" ht="15.6" hidden="1" customHeight="1">
      <c r="A408" s="276"/>
      <c r="B408" s="88" t="s">
        <v>17</v>
      </c>
      <c r="C408" s="125">
        <f t="shared" ref="C408:G409" si="36">C413+C417</f>
        <v>0</v>
      </c>
      <c r="D408" s="125">
        <f t="shared" si="36"/>
        <v>0</v>
      </c>
      <c r="E408" s="125">
        <f t="shared" si="36"/>
        <v>0</v>
      </c>
      <c r="F408" s="125">
        <f t="shared" si="36"/>
        <v>0</v>
      </c>
      <c r="G408" s="125">
        <f t="shared" si="36"/>
        <v>0</v>
      </c>
      <c r="H408" s="273" t="e">
        <f>G408/C408*100</f>
        <v>#DIV/0!</v>
      </c>
      <c r="I408" s="277"/>
    </row>
    <row r="409" spans="1:9" s="7" customFormat="1" ht="15.6" hidden="1" customHeight="1">
      <c r="A409" s="276"/>
      <c r="B409" s="88" t="s">
        <v>18</v>
      </c>
      <c r="C409" s="125">
        <f t="shared" si="36"/>
        <v>0</v>
      </c>
      <c r="D409" s="125">
        <f t="shared" si="36"/>
        <v>0</v>
      </c>
      <c r="E409" s="125">
        <f t="shared" si="36"/>
        <v>0</v>
      </c>
      <c r="F409" s="125">
        <f t="shared" si="36"/>
        <v>0</v>
      </c>
      <c r="G409" s="125">
        <f t="shared" si="36"/>
        <v>0</v>
      </c>
      <c r="H409" s="281"/>
      <c r="I409" s="277"/>
    </row>
    <row r="410" spans="1:9" s="7" customFormat="1" ht="15.6" hidden="1" customHeight="1">
      <c r="A410" s="276"/>
      <c r="B410" s="88" t="s">
        <v>19</v>
      </c>
      <c r="C410" s="125"/>
      <c r="D410" s="125"/>
      <c r="E410" s="125"/>
      <c r="F410" s="125"/>
      <c r="G410" s="125"/>
      <c r="H410" s="281"/>
      <c r="I410" s="277"/>
    </row>
    <row r="411" spans="1:9" s="7" customFormat="1" ht="15.6" hidden="1" customHeight="1">
      <c r="A411" s="276"/>
      <c r="B411" s="91" t="s">
        <v>30</v>
      </c>
      <c r="C411" s="125"/>
      <c r="D411" s="125"/>
      <c r="E411" s="125"/>
      <c r="F411" s="125"/>
      <c r="G411" s="125"/>
      <c r="H411" s="281"/>
      <c r="I411" s="277"/>
    </row>
    <row r="412" spans="1:9" s="7" customFormat="1" ht="15.6" hidden="1" customHeight="1">
      <c r="A412" s="276"/>
      <c r="B412" s="91" t="s">
        <v>126</v>
      </c>
      <c r="C412" s="127"/>
      <c r="D412" s="127"/>
      <c r="E412" s="127"/>
      <c r="F412" s="127"/>
      <c r="G412" s="127"/>
      <c r="H412" s="281"/>
      <c r="I412" s="277"/>
    </row>
    <row r="413" spans="1:9" s="7" customFormat="1" ht="15.6" hidden="1" customHeight="1">
      <c r="A413" s="276"/>
      <c r="B413" s="88" t="s">
        <v>17</v>
      </c>
      <c r="C413" s="125"/>
      <c r="D413" s="125"/>
      <c r="E413" s="125"/>
      <c r="F413" s="125"/>
      <c r="G413" s="125"/>
      <c r="H413" s="281"/>
      <c r="I413" s="277"/>
    </row>
    <row r="414" spans="1:9" s="7" customFormat="1" ht="15.6" hidden="1" customHeight="1">
      <c r="A414" s="276"/>
      <c r="B414" s="88" t="s">
        <v>18</v>
      </c>
      <c r="C414" s="125"/>
      <c r="D414" s="125"/>
      <c r="E414" s="125"/>
      <c r="F414" s="125"/>
      <c r="G414" s="125"/>
      <c r="H414" s="281"/>
      <c r="I414" s="277"/>
    </row>
    <row r="415" spans="1:9" s="7" customFormat="1" ht="15.6" hidden="1" customHeight="1">
      <c r="A415" s="276"/>
      <c r="B415" s="88" t="s">
        <v>19</v>
      </c>
      <c r="C415" s="125"/>
      <c r="D415" s="125"/>
      <c r="E415" s="125"/>
      <c r="F415" s="125"/>
      <c r="G415" s="125"/>
      <c r="H415" s="281"/>
      <c r="I415" s="277"/>
    </row>
    <row r="416" spans="1:9" s="7" customFormat="1" ht="15.6" hidden="1" customHeight="1">
      <c r="A416" s="276"/>
      <c r="B416" s="91" t="s">
        <v>22</v>
      </c>
      <c r="C416" s="127">
        <f>SUM(C417:C419)</f>
        <v>0</v>
      </c>
      <c r="D416" s="127">
        <f>SUM(D417:D419)</f>
        <v>0</v>
      </c>
      <c r="E416" s="127">
        <f>SUM(E417:E419)</f>
        <v>0</v>
      </c>
      <c r="F416" s="127">
        <f>SUM(F417:F419)</f>
        <v>0</v>
      </c>
      <c r="G416" s="127">
        <f>SUM(G417:G419)</f>
        <v>0</v>
      </c>
      <c r="H416" s="256" t="e">
        <f>G416/C416*100</f>
        <v>#DIV/0!</v>
      </c>
      <c r="I416" s="277"/>
    </row>
    <row r="417" spans="1:9" s="7" customFormat="1" ht="15.6" hidden="1" customHeight="1">
      <c r="A417" s="276"/>
      <c r="B417" s="88" t="s">
        <v>17</v>
      </c>
      <c r="C417" s="125"/>
      <c r="D417" s="125"/>
      <c r="E417" s="125"/>
      <c r="F417" s="125"/>
      <c r="G417" s="125"/>
      <c r="H417" s="273"/>
      <c r="I417" s="277"/>
    </row>
    <row r="418" spans="1:9" s="7" customFormat="1" ht="15.6" hidden="1" customHeight="1">
      <c r="A418" s="276"/>
      <c r="B418" s="282" t="s">
        <v>18</v>
      </c>
      <c r="C418" s="278">
        <v>0</v>
      </c>
      <c r="D418" s="278">
        <v>0</v>
      </c>
      <c r="E418" s="278">
        <v>0</v>
      </c>
      <c r="F418" s="278">
        <v>0</v>
      </c>
      <c r="G418" s="278">
        <v>0</v>
      </c>
      <c r="H418" s="283">
        <v>0</v>
      </c>
      <c r="I418" s="277"/>
    </row>
    <row r="419" spans="1:9" s="7" customFormat="1" ht="16.149999999999999" hidden="1" customHeight="1" thickBot="1">
      <c r="A419" s="64"/>
      <c r="B419" s="88" t="s">
        <v>19</v>
      </c>
      <c r="C419" s="268"/>
      <c r="D419" s="125"/>
      <c r="E419" s="125"/>
      <c r="F419" s="125"/>
      <c r="G419" s="125"/>
      <c r="H419" s="66"/>
      <c r="I419" s="284"/>
    </row>
    <row r="420" spans="1:9" s="7" customFormat="1" ht="35.25" customHeight="1">
      <c r="A420" s="257" t="s">
        <v>132</v>
      </c>
      <c r="B420" s="128" t="s">
        <v>133</v>
      </c>
      <c r="C420" s="100">
        <f>C422+C423+C424</f>
        <v>477508.67000000004</v>
      </c>
      <c r="D420" s="100">
        <f>D422+D423+D424</f>
        <v>477508.67000000004</v>
      </c>
      <c r="E420" s="100">
        <f>E422+E423+E424</f>
        <v>230534.72999999998</v>
      </c>
      <c r="F420" s="100">
        <f>F422+F423+F424</f>
        <v>0</v>
      </c>
      <c r="G420" s="100">
        <f>G422+G423+G424</f>
        <v>230534.72999999998</v>
      </c>
      <c r="H420" s="285">
        <f>G420/C420*100</f>
        <v>48.278648008631961</v>
      </c>
      <c r="I420" s="286"/>
    </row>
    <row r="421" spans="1:9" s="7" customFormat="1" ht="35.25" customHeight="1">
      <c r="A421" s="64"/>
      <c r="B421" s="287" t="s">
        <v>103</v>
      </c>
      <c r="C421" s="76"/>
      <c r="D421" s="76"/>
      <c r="E421" s="76"/>
      <c r="F421" s="76"/>
      <c r="G421" s="76"/>
      <c r="H421" s="94"/>
      <c r="I421" s="277"/>
    </row>
    <row r="422" spans="1:9" s="7" customFormat="1" ht="16.149999999999999" customHeight="1">
      <c r="A422" s="64"/>
      <c r="B422" s="88" t="s">
        <v>17</v>
      </c>
      <c r="C422" s="103">
        <f t="shared" ref="C422:G423" si="37">C431</f>
        <v>218440.69</v>
      </c>
      <c r="D422" s="103">
        <f t="shared" si="37"/>
        <v>218440.69</v>
      </c>
      <c r="E422" s="103">
        <f t="shared" si="37"/>
        <v>120117.78</v>
      </c>
      <c r="F422" s="103">
        <f t="shared" si="37"/>
        <v>0</v>
      </c>
      <c r="G422" s="103">
        <f t="shared" si="37"/>
        <v>120117.78</v>
      </c>
      <c r="H422" s="90">
        <f>G422/C422*100</f>
        <v>54.988738590781786</v>
      </c>
      <c r="I422" s="120" t="s">
        <v>134</v>
      </c>
    </row>
    <row r="423" spans="1:9" s="7" customFormat="1" ht="16.149999999999999" customHeight="1">
      <c r="A423" s="64"/>
      <c r="B423" s="88" t="s">
        <v>18</v>
      </c>
      <c r="C423" s="103">
        <f t="shared" si="37"/>
        <v>259067.98</v>
      </c>
      <c r="D423" s="103">
        <f t="shared" si="37"/>
        <v>259067.98</v>
      </c>
      <c r="E423" s="103">
        <f t="shared" si="37"/>
        <v>110416.95</v>
      </c>
      <c r="F423" s="103">
        <f t="shared" si="37"/>
        <v>0</v>
      </c>
      <c r="G423" s="103">
        <f t="shared" si="37"/>
        <v>110416.95</v>
      </c>
      <c r="H423" s="90">
        <f>G423/C423*100</f>
        <v>42.620840290644949</v>
      </c>
      <c r="I423" s="121"/>
    </row>
    <row r="424" spans="1:9" s="7" customFormat="1" ht="16.149999999999999" customHeight="1">
      <c r="A424" s="64"/>
      <c r="B424" s="88" t="s">
        <v>19</v>
      </c>
      <c r="C424" s="103">
        <v>0</v>
      </c>
      <c r="D424" s="103">
        <v>0</v>
      </c>
      <c r="E424" s="103">
        <v>0</v>
      </c>
      <c r="F424" s="103">
        <v>0</v>
      </c>
      <c r="G424" s="103">
        <v>0</v>
      </c>
      <c r="H424" s="94" t="s">
        <v>21</v>
      </c>
      <c r="I424" s="121"/>
    </row>
    <row r="425" spans="1:9" s="7" customFormat="1" ht="16.149999999999999" customHeight="1">
      <c r="A425" s="64"/>
      <c r="B425" s="91" t="s">
        <v>30</v>
      </c>
      <c r="C425" s="103"/>
      <c r="D425" s="103"/>
      <c r="E425" s="103"/>
      <c r="F425" s="103"/>
      <c r="G425" s="103"/>
      <c r="H425" s="90"/>
      <c r="I425" s="121"/>
    </row>
    <row r="426" spans="1:9" s="7" customFormat="1" ht="16.149999999999999" customHeight="1">
      <c r="A426" s="64"/>
      <c r="B426" s="91" t="s">
        <v>126</v>
      </c>
      <c r="C426" s="103">
        <f>SUM(C427:C429)</f>
        <v>0</v>
      </c>
      <c r="D426" s="103">
        <f>SUM(D427:D429)</f>
        <v>0</v>
      </c>
      <c r="E426" s="103">
        <f>SUM(E427:E429)</f>
        <v>0</v>
      </c>
      <c r="F426" s="103">
        <f>SUM(F427:F429)</f>
        <v>0</v>
      </c>
      <c r="G426" s="103">
        <f>SUM(G427:G429)</f>
        <v>0</v>
      </c>
      <c r="H426" s="90" t="s">
        <v>21</v>
      </c>
      <c r="I426" s="121"/>
    </row>
    <row r="427" spans="1:9" s="7" customFormat="1" ht="16.149999999999999" customHeight="1">
      <c r="A427" s="64"/>
      <c r="B427" s="88" t="s">
        <v>17</v>
      </c>
      <c r="C427" s="103">
        <v>0</v>
      </c>
      <c r="D427" s="103">
        <v>0</v>
      </c>
      <c r="E427" s="103">
        <v>0</v>
      </c>
      <c r="F427" s="103">
        <v>0</v>
      </c>
      <c r="G427" s="103">
        <v>0</v>
      </c>
      <c r="H427" s="90" t="s">
        <v>21</v>
      </c>
      <c r="I427" s="121"/>
    </row>
    <row r="428" spans="1:9" s="7" customFormat="1" ht="16.149999999999999" customHeight="1">
      <c r="A428" s="64"/>
      <c r="B428" s="88" t="s">
        <v>18</v>
      </c>
      <c r="C428" s="103">
        <v>0</v>
      </c>
      <c r="D428" s="103">
        <v>0</v>
      </c>
      <c r="E428" s="103">
        <v>0</v>
      </c>
      <c r="F428" s="103">
        <v>0</v>
      </c>
      <c r="G428" s="103">
        <v>0</v>
      </c>
      <c r="H428" s="90" t="s">
        <v>21</v>
      </c>
      <c r="I428" s="121"/>
    </row>
    <row r="429" spans="1:9" s="7" customFormat="1" ht="16.149999999999999" customHeight="1">
      <c r="A429" s="64"/>
      <c r="B429" s="88" t="s">
        <v>19</v>
      </c>
      <c r="C429" s="103">
        <v>0</v>
      </c>
      <c r="D429" s="103">
        <v>0</v>
      </c>
      <c r="E429" s="103">
        <v>0</v>
      </c>
      <c r="F429" s="103">
        <v>0</v>
      </c>
      <c r="G429" s="103">
        <v>0</v>
      </c>
      <c r="H429" s="90" t="s">
        <v>21</v>
      </c>
      <c r="I429" s="121"/>
    </row>
    <row r="430" spans="1:9" s="7" customFormat="1" ht="16.149999999999999" customHeight="1">
      <c r="A430" s="64"/>
      <c r="B430" s="91" t="s">
        <v>22</v>
      </c>
      <c r="C430" s="76">
        <f>SUM(C431:C433)</f>
        <v>477508.67000000004</v>
      </c>
      <c r="D430" s="76">
        <f>SUM(D431:D433)</f>
        <v>477508.67000000004</v>
      </c>
      <c r="E430" s="76">
        <f>SUM(E431:E433)</f>
        <v>230534.72999999998</v>
      </c>
      <c r="F430" s="76">
        <f>SUM(F431:F433)</f>
        <v>0</v>
      </c>
      <c r="G430" s="76">
        <f>SUM(G431:G433)</f>
        <v>230534.72999999998</v>
      </c>
      <c r="H430" s="94">
        <f>G430/C430*100</f>
        <v>48.278648008631961</v>
      </c>
      <c r="I430" s="121"/>
    </row>
    <row r="431" spans="1:9" s="7" customFormat="1" ht="16.149999999999999" customHeight="1">
      <c r="A431" s="64"/>
      <c r="B431" s="88" t="s">
        <v>17</v>
      </c>
      <c r="C431" s="103">
        <v>218440.69</v>
      </c>
      <c r="D431" s="103">
        <v>218440.69</v>
      </c>
      <c r="E431" s="103">
        <v>120117.78</v>
      </c>
      <c r="F431" s="103">
        <v>0</v>
      </c>
      <c r="G431" s="103">
        <v>120117.78</v>
      </c>
      <c r="H431" s="90">
        <f>G431/C431*100</f>
        <v>54.988738590781786</v>
      </c>
      <c r="I431" s="121"/>
    </row>
    <row r="432" spans="1:9" s="7" customFormat="1" ht="16.149999999999999" customHeight="1">
      <c r="A432" s="64"/>
      <c r="B432" s="88" t="s">
        <v>18</v>
      </c>
      <c r="C432" s="103">
        <v>259067.98</v>
      </c>
      <c r="D432" s="103">
        <v>259067.98</v>
      </c>
      <c r="E432" s="103">
        <v>110416.95</v>
      </c>
      <c r="F432" s="103">
        <v>0</v>
      </c>
      <c r="G432" s="103">
        <v>110416.95</v>
      </c>
      <c r="H432" s="90">
        <f>G432/C432*100</f>
        <v>42.620840290644949</v>
      </c>
      <c r="I432" s="134"/>
    </row>
    <row r="433" spans="1:9" s="7" customFormat="1" ht="16.149999999999999" customHeight="1">
      <c r="A433" s="64"/>
      <c r="B433" s="88" t="s">
        <v>19</v>
      </c>
      <c r="C433" s="103">
        <v>0</v>
      </c>
      <c r="D433" s="103">
        <v>0</v>
      </c>
      <c r="E433" s="103">
        <v>0</v>
      </c>
      <c r="F433" s="103">
        <v>0</v>
      </c>
      <c r="G433" s="103">
        <v>0</v>
      </c>
      <c r="H433" s="90" t="s">
        <v>21</v>
      </c>
      <c r="I433" s="288"/>
    </row>
    <row r="434" spans="1:9" s="7" customFormat="1" ht="39.75" hidden="1" customHeight="1">
      <c r="A434" s="289" t="s">
        <v>135</v>
      </c>
      <c r="B434" s="128" t="s">
        <v>136</v>
      </c>
      <c r="C434" s="100">
        <f>C436+C437+C438</f>
        <v>0</v>
      </c>
      <c r="D434" s="100">
        <f>D436+D437+D438</f>
        <v>0</v>
      </c>
      <c r="E434" s="100">
        <f>E436+E437+E438</f>
        <v>0</v>
      </c>
      <c r="F434" s="100">
        <f>F436+F437+F438</f>
        <v>0</v>
      </c>
      <c r="G434" s="100">
        <f>G436+G437+G438</f>
        <v>0</v>
      </c>
      <c r="H434" s="290" t="e">
        <f>G434/C434*100</f>
        <v>#DIV/0!</v>
      </c>
      <c r="I434" s="291"/>
    </row>
    <row r="435" spans="1:9" s="7" customFormat="1" ht="24.75" hidden="1" customHeight="1">
      <c r="A435" s="292"/>
      <c r="B435" s="293" t="s">
        <v>137</v>
      </c>
      <c r="C435" s="294"/>
      <c r="D435" s="294"/>
      <c r="E435" s="294"/>
      <c r="F435" s="294"/>
      <c r="G435" s="294"/>
      <c r="H435" s="295"/>
      <c r="I435" s="277"/>
    </row>
    <row r="436" spans="1:9" s="7" customFormat="1" ht="16.149999999999999" hidden="1" customHeight="1">
      <c r="A436" s="64"/>
      <c r="B436" s="88" t="s">
        <v>17</v>
      </c>
      <c r="C436" s="103">
        <f t="shared" ref="C436:G437" si="38">C445</f>
        <v>0</v>
      </c>
      <c r="D436" s="103">
        <f t="shared" si="38"/>
        <v>0</v>
      </c>
      <c r="E436" s="103">
        <f t="shared" si="38"/>
        <v>0</v>
      </c>
      <c r="F436" s="103">
        <f t="shared" si="38"/>
        <v>0</v>
      </c>
      <c r="G436" s="103">
        <f t="shared" si="38"/>
        <v>0</v>
      </c>
      <c r="H436" s="269" t="e">
        <f>G436/C436*100</f>
        <v>#DIV/0!</v>
      </c>
      <c r="I436" s="120" t="s">
        <v>138</v>
      </c>
    </row>
    <row r="437" spans="1:9" s="7" customFormat="1" ht="16.149999999999999" hidden="1" customHeight="1">
      <c r="A437" s="64"/>
      <c r="B437" s="88" t="s">
        <v>18</v>
      </c>
      <c r="C437" s="103">
        <f t="shared" si="38"/>
        <v>0</v>
      </c>
      <c r="D437" s="103">
        <f t="shared" si="38"/>
        <v>0</v>
      </c>
      <c r="E437" s="103">
        <f t="shared" si="38"/>
        <v>0</v>
      </c>
      <c r="F437" s="103">
        <f t="shared" si="38"/>
        <v>0</v>
      </c>
      <c r="G437" s="103">
        <f t="shared" si="38"/>
        <v>0</v>
      </c>
      <c r="H437" s="269">
        <v>0</v>
      </c>
      <c r="I437" s="121"/>
    </row>
    <row r="438" spans="1:9" s="7" customFormat="1" ht="16.149999999999999" hidden="1" customHeight="1">
      <c r="A438" s="64"/>
      <c r="B438" s="88" t="s">
        <v>19</v>
      </c>
      <c r="C438" s="103">
        <v>0</v>
      </c>
      <c r="D438" s="103">
        <v>0</v>
      </c>
      <c r="E438" s="103">
        <v>0</v>
      </c>
      <c r="F438" s="103">
        <v>0</v>
      </c>
      <c r="G438" s="103">
        <v>0</v>
      </c>
      <c r="H438" s="266">
        <v>0</v>
      </c>
      <c r="I438" s="121"/>
    </row>
    <row r="439" spans="1:9" s="7" customFormat="1" ht="16.149999999999999" hidden="1" customHeight="1">
      <c r="A439" s="64"/>
      <c r="B439" s="91" t="s">
        <v>30</v>
      </c>
      <c r="C439" s="103"/>
      <c r="D439" s="103"/>
      <c r="E439" s="103"/>
      <c r="F439" s="103"/>
      <c r="G439" s="103"/>
      <c r="H439" s="269"/>
      <c r="I439" s="121"/>
    </row>
    <row r="440" spans="1:9" s="7" customFormat="1" ht="16.149999999999999" hidden="1" customHeight="1">
      <c r="A440" s="64"/>
      <c r="B440" s="91" t="s">
        <v>126</v>
      </c>
      <c r="C440" s="103"/>
      <c r="D440" s="103"/>
      <c r="E440" s="103"/>
      <c r="F440" s="103"/>
      <c r="G440" s="103"/>
      <c r="H440" s="269"/>
      <c r="I440" s="121"/>
    </row>
    <row r="441" spans="1:9" s="7" customFormat="1" ht="16.149999999999999" hidden="1" customHeight="1">
      <c r="A441" s="64"/>
      <c r="B441" s="88" t="s">
        <v>17</v>
      </c>
      <c r="C441" s="103"/>
      <c r="D441" s="103"/>
      <c r="E441" s="103"/>
      <c r="F441" s="103"/>
      <c r="G441" s="103"/>
      <c r="H441" s="269"/>
      <c r="I441" s="121"/>
    </row>
    <row r="442" spans="1:9" s="7" customFormat="1" ht="16.149999999999999" hidden="1" customHeight="1">
      <c r="A442" s="64"/>
      <c r="B442" s="88" t="s">
        <v>18</v>
      </c>
      <c r="C442" s="103"/>
      <c r="D442" s="103"/>
      <c r="E442" s="103"/>
      <c r="F442" s="103"/>
      <c r="G442" s="103"/>
      <c r="H442" s="269"/>
      <c r="I442" s="121"/>
    </row>
    <row r="443" spans="1:9" s="7" customFormat="1" ht="16.149999999999999" hidden="1" customHeight="1">
      <c r="A443" s="64"/>
      <c r="B443" s="88" t="s">
        <v>19</v>
      </c>
      <c r="C443" s="103"/>
      <c r="D443" s="103"/>
      <c r="E443" s="103"/>
      <c r="F443" s="103"/>
      <c r="G443" s="103"/>
      <c r="H443" s="269"/>
      <c r="I443" s="121"/>
    </row>
    <row r="444" spans="1:9" s="7" customFormat="1" ht="16.149999999999999" hidden="1" customHeight="1">
      <c r="A444" s="64"/>
      <c r="B444" s="91" t="s">
        <v>22</v>
      </c>
      <c r="C444" s="76">
        <f>SUM(C445:C447)</f>
        <v>0</v>
      </c>
      <c r="D444" s="76">
        <f>SUM(D445:D447)</f>
        <v>0</v>
      </c>
      <c r="E444" s="76">
        <f>SUM(E445:E447)</f>
        <v>0</v>
      </c>
      <c r="F444" s="76">
        <f>SUM(F445:F447)</f>
        <v>0</v>
      </c>
      <c r="G444" s="76">
        <f>SUM(G445:G447)</f>
        <v>0</v>
      </c>
      <c r="H444" s="266" t="e">
        <f>G444/C444*100</f>
        <v>#DIV/0!</v>
      </c>
      <c r="I444" s="121"/>
    </row>
    <row r="445" spans="1:9" s="7" customFormat="1" ht="16.149999999999999" hidden="1" customHeight="1">
      <c r="A445" s="64"/>
      <c r="B445" s="88" t="s">
        <v>17</v>
      </c>
      <c r="C445" s="89">
        <v>0</v>
      </c>
      <c r="D445" s="89">
        <v>0</v>
      </c>
      <c r="E445" s="89">
        <v>0</v>
      </c>
      <c r="F445" s="89">
        <v>0</v>
      </c>
      <c r="G445" s="89">
        <v>0</v>
      </c>
      <c r="H445" s="269" t="e">
        <f>G445/C445*100</f>
        <v>#DIV/0!</v>
      </c>
      <c r="I445" s="121"/>
    </row>
    <row r="446" spans="1:9" s="7" customFormat="1" ht="16.149999999999999" hidden="1" customHeight="1">
      <c r="A446" s="64"/>
      <c r="B446" s="88" t="s">
        <v>18</v>
      </c>
      <c r="C446" s="103"/>
      <c r="D446" s="103"/>
      <c r="E446" s="103"/>
      <c r="F446" s="103"/>
      <c r="G446" s="103"/>
      <c r="H446" s="269">
        <v>0</v>
      </c>
      <c r="I446" s="134"/>
    </row>
    <row r="447" spans="1:9" s="7" customFormat="1" ht="16.149999999999999" hidden="1" customHeight="1">
      <c r="A447" s="64"/>
      <c r="B447" s="88" t="s">
        <v>19</v>
      </c>
      <c r="C447" s="103">
        <v>0</v>
      </c>
      <c r="D447" s="103">
        <v>0</v>
      </c>
      <c r="E447" s="103">
        <v>0</v>
      </c>
      <c r="F447" s="103">
        <v>0</v>
      </c>
      <c r="G447" s="103">
        <v>0</v>
      </c>
      <c r="H447" s="269">
        <v>0</v>
      </c>
      <c r="I447" s="288"/>
    </row>
    <row r="448" spans="1:9" s="300" customFormat="1" ht="47.25" hidden="1" customHeight="1">
      <c r="A448" s="296" t="s">
        <v>139</v>
      </c>
      <c r="B448" s="297" t="s">
        <v>140</v>
      </c>
      <c r="C448" s="298">
        <f>C450+C451+C452</f>
        <v>0</v>
      </c>
      <c r="D448" s="298">
        <f>D450+D451+D452</f>
        <v>0</v>
      </c>
      <c r="E448" s="298">
        <f>E450+E451+E452</f>
        <v>0</v>
      </c>
      <c r="F448" s="298">
        <f>F450+F451+F452</f>
        <v>0</v>
      </c>
      <c r="G448" s="298">
        <f>G450+G451+G452</f>
        <v>0</v>
      </c>
      <c r="H448" s="298" t="e">
        <f>G448/C448*100</f>
        <v>#DIV/0!</v>
      </c>
      <c r="I448" s="299"/>
    </row>
    <row r="449" spans="1:9" s="300" customFormat="1" ht="39" hidden="1" customHeight="1">
      <c r="A449" s="301"/>
      <c r="B449" s="141" t="s">
        <v>141</v>
      </c>
      <c r="C449" s="302"/>
      <c r="D449" s="302"/>
      <c r="E449" s="302"/>
      <c r="F449" s="302"/>
      <c r="G449" s="302"/>
      <c r="H449" s="302"/>
      <c r="I449" s="303"/>
    </row>
    <row r="450" spans="1:9" s="309" customFormat="1" ht="15.75" hidden="1" customHeight="1">
      <c r="A450" s="304"/>
      <c r="B450" s="305" t="s">
        <v>17</v>
      </c>
      <c r="C450" s="306">
        <f t="shared" ref="C450:G452" si="39">C455+C459</f>
        <v>0</v>
      </c>
      <c r="D450" s="306">
        <f t="shared" si="39"/>
        <v>0</v>
      </c>
      <c r="E450" s="306">
        <f t="shared" si="39"/>
        <v>0</v>
      </c>
      <c r="F450" s="306">
        <f t="shared" si="39"/>
        <v>0</v>
      </c>
      <c r="G450" s="306">
        <f t="shared" si="39"/>
        <v>0</v>
      </c>
      <c r="H450" s="307" t="s">
        <v>21</v>
      </c>
      <c r="I450" s="308" t="s">
        <v>142</v>
      </c>
    </row>
    <row r="451" spans="1:9" s="309" customFormat="1" ht="15.75" hidden="1" customHeight="1">
      <c r="A451" s="304"/>
      <c r="B451" s="305" t="s">
        <v>18</v>
      </c>
      <c r="C451" s="306">
        <f t="shared" si="39"/>
        <v>0</v>
      </c>
      <c r="D451" s="306">
        <f t="shared" si="39"/>
        <v>0</v>
      </c>
      <c r="E451" s="306">
        <f t="shared" si="39"/>
        <v>0</v>
      </c>
      <c r="F451" s="306">
        <f t="shared" si="39"/>
        <v>0</v>
      </c>
      <c r="G451" s="306">
        <f t="shared" si="39"/>
        <v>0</v>
      </c>
      <c r="H451" s="307" t="e">
        <f>G451/C451*100</f>
        <v>#DIV/0!</v>
      </c>
      <c r="I451" s="310"/>
    </row>
    <row r="452" spans="1:9" s="309" customFormat="1" ht="15.75" hidden="1" customHeight="1">
      <c r="A452" s="304"/>
      <c r="B452" s="305" t="s">
        <v>19</v>
      </c>
      <c r="C452" s="306">
        <f t="shared" si="39"/>
        <v>0</v>
      </c>
      <c r="D452" s="306">
        <f t="shared" si="39"/>
        <v>0</v>
      </c>
      <c r="E452" s="306">
        <f t="shared" si="39"/>
        <v>0</v>
      </c>
      <c r="F452" s="306">
        <f t="shared" si="39"/>
        <v>0</v>
      </c>
      <c r="G452" s="306">
        <f t="shared" si="39"/>
        <v>0</v>
      </c>
      <c r="H452" s="307" t="e">
        <f>G452/C452*100</f>
        <v>#DIV/0!</v>
      </c>
      <c r="I452" s="310"/>
    </row>
    <row r="453" spans="1:9" s="309" customFormat="1" ht="15.75" hidden="1" customHeight="1">
      <c r="A453" s="304"/>
      <c r="B453" s="149" t="s">
        <v>30</v>
      </c>
      <c r="C453" s="306"/>
      <c r="D453" s="306"/>
      <c r="E453" s="306"/>
      <c r="F453" s="306"/>
      <c r="G453" s="306"/>
      <c r="H453" s="302"/>
      <c r="I453" s="310"/>
    </row>
    <row r="454" spans="1:9" s="309" customFormat="1" ht="15.75" hidden="1" customHeight="1">
      <c r="A454" s="304"/>
      <c r="B454" s="149" t="s">
        <v>126</v>
      </c>
      <c r="C454" s="302">
        <f>C455+C456+C457</f>
        <v>0</v>
      </c>
      <c r="D454" s="302">
        <f>D455+D456+D457</f>
        <v>0</v>
      </c>
      <c r="E454" s="302">
        <f>E455+E456+E457</f>
        <v>0</v>
      </c>
      <c r="F454" s="302">
        <f>F455+F456+F457</f>
        <v>0</v>
      </c>
      <c r="G454" s="302">
        <f>G455+G456+G457</f>
        <v>0</v>
      </c>
      <c r="H454" s="302" t="s">
        <v>21</v>
      </c>
      <c r="I454" s="310"/>
    </row>
    <row r="455" spans="1:9" s="309" customFormat="1" ht="15.75" hidden="1" customHeight="1">
      <c r="A455" s="304"/>
      <c r="B455" s="305" t="s">
        <v>17</v>
      </c>
      <c r="C455" s="306">
        <v>0</v>
      </c>
      <c r="D455" s="306">
        <v>0</v>
      </c>
      <c r="E455" s="306">
        <v>0</v>
      </c>
      <c r="F455" s="306">
        <v>0</v>
      </c>
      <c r="G455" s="306">
        <v>0</v>
      </c>
      <c r="H455" s="302" t="s">
        <v>21</v>
      </c>
      <c r="I455" s="310"/>
    </row>
    <row r="456" spans="1:9" s="309" customFormat="1" ht="15.75" hidden="1" customHeight="1">
      <c r="A456" s="304"/>
      <c r="B456" s="305" t="s">
        <v>18</v>
      </c>
      <c r="C456" s="306">
        <v>0</v>
      </c>
      <c r="D456" s="306">
        <v>0</v>
      </c>
      <c r="E456" s="306">
        <v>0</v>
      </c>
      <c r="F456" s="306">
        <v>0</v>
      </c>
      <c r="G456" s="306">
        <v>0</v>
      </c>
      <c r="H456" s="302" t="s">
        <v>21</v>
      </c>
      <c r="I456" s="310"/>
    </row>
    <row r="457" spans="1:9" s="309" customFormat="1" ht="15.75" hidden="1" customHeight="1">
      <c r="A457" s="304"/>
      <c r="B457" s="305" t="s">
        <v>19</v>
      </c>
      <c r="C457" s="306">
        <v>0</v>
      </c>
      <c r="D457" s="306">
        <v>0</v>
      </c>
      <c r="E457" s="306">
        <v>0</v>
      </c>
      <c r="F457" s="306">
        <v>0</v>
      </c>
      <c r="G457" s="306">
        <v>0</v>
      </c>
      <c r="H457" s="302" t="s">
        <v>21</v>
      </c>
      <c r="I457" s="310"/>
    </row>
    <row r="458" spans="1:9" s="309" customFormat="1" ht="15.75" hidden="1" customHeight="1">
      <c r="A458" s="304"/>
      <c r="B458" s="149" t="s">
        <v>22</v>
      </c>
      <c r="C458" s="302">
        <f>C459+C460+C461</f>
        <v>0</v>
      </c>
      <c r="D458" s="302">
        <f>D459+D460+D461</f>
        <v>0</v>
      </c>
      <c r="E458" s="302">
        <f>E459+E460+E461</f>
        <v>0</v>
      </c>
      <c r="F458" s="302">
        <f>F459+F460+F461</f>
        <v>0</v>
      </c>
      <c r="G458" s="302">
        <f>G459+G460+G461</f>
        <v>0</v>
      </c>
      <c r="H458" s="302" t="e">
        <f>G458/C458*100</f>
        <v>#DIV/0!</v>
      </c>
      <c r="I458" s="310"/>
    </row>
    <row r="459" spans="1:9" s="309" customFormat="1" ht="15.75" hidden="1" customHeight="1">
      <c r="A459" s="304"/>
      <c r="B459" s="305" t="s">
        <v>17</v>
      </c>
      <c r="C459" s="306">
        <v>0</v>
      </c>
      <c r="D459" s="306">
        <v>0</v>
      </c>
      <c r="E459" s="306">
        <v>0</v>
      </c>
      <c r="F459" s="306">
        <v>0</v>
      </c>
      <c r="G459" s="306">
        <v>0</v>
      </c>
      <c r="H459" s="307" t="s">
        <v>21</v>
      </c>
      <c r="I459" s="311"/>
    </row>
    <row r="460" spans="1:9" s="309" customFormat="1" ht="15.75" hidden="1" customHeight="1">
      <c r="A460" s="304"/>
      <c r="B460" s="305" t="s">
        <v>18</v>
      </c>
      <c r="C460" s="306">
        <v>0</v>
      </c>
      <c r="D460" s="306">
        <v>0</v>
      </c>
      <c r="E460" s="306">
        <v>0</v>
      </c>
      <c r="F460" s="306">
        <v>0</v>
      </c>
      <c r="G460" s="306">
        <v>0</v>
      </c>
      <c r="H460" s="307" t="e">
        <f t="shared" ref="H460:H465" si="40">G460/C460*100</f>
        <v>#DIV/0!</v>
      </c>
      <c r="I460" s="311"/>
    </row>
    <row r="461" spans="1:9" s="309" customFormat="1" ht="15.75" hidden="1" customHeight="1">
      <c r="A461" s="304"/>
      <c r="B461" s="312" t="s">
        <v>19</v>
      </c>
      <c r="C461" s="306">
        <v>0</v>
      </c>
      <c r="D461" s="306">
        <v>0</v>
      </c>
      <c r="E461" s="306">
        <v>0</v>
      </c>
      <c r="F461" s="306">
        <v>0</v>
      </c>
      <c r="G461" s="306">
        <v>0</v>
      </c>
      <c r="H461" s="307" t="e">
        <f t="shared" si="40"/>
        <v>#DIV/0!</v>
      </c>
      <c r="I461" s="313"/>
    </row>
    <row r="462" spans="1:9" s="255" customFormat="1" ht="15.75">
      <c r="A462" s="314" t="s">
        <v>143</v>
      </c>
      <c r="B462" s="95" t="s">
        <v>144</v>
      </c>
      <c r="C462" s="82">
        <f>C466+C482</f>
        <v>205257</v>
      </c>
      <c r="D462" s="82">
        <f>D466+D482</f>
        <v>61213.4</v>
      </c>
      <c r="E462" s="82">
        <f>E466+E482</f>
        <v>61213.4</v>
      </c>
      <c r="F462" s="82">
        <f>F466+F482</f>
        <v>1227.67</v>
      </c>
      <c r="G462" s="82">
        <f>G466+G482</f>
        <v>61213.440000000002</v>
      </c>
      <c r="H462" s="96">
        <f t="shared" si="40"/>
        <v>29.822826992502083</v>
      </c>
      <c r="I462" s="315"/>
    </row>
    <row r="463" spans="1:9" s="7" customFormat="1" ht="15.75">
      <c r="A463" s="316"/>
      <c r="B463" s="88" t="s">
        <v>17</v>
      </c>
      <c r="C463" s="317">
        <f t="shared" ref="C463:G465" si="41">C468+C483</f>
        <v>36057</v>
      </c>
      <c r="D463" s="317">
        <f>D468+D483</f>
        <v>22713.399999999998</v>
      </c>
      <c r="E463" s="317">
        <f t="shared" si="41"/>
        <v>22713.399999999998</v>
      </c>
      <c r="F463" s="317">
        <f t="shared" si="41"/>
        <v>1227.67</v>
      </c>
      <c r="G463" s="317">
        <f t="shared" si="41"/>
        <v>22713.439999999999</v>
      </c>
      <c r="H463" s="251">
        <f t="shared" si="40"/>
        <v>62.993149735141571</v>
      </c>
      <c r="I463" s="318"/>
    </row>
    <row r="464" spans="1:9" s="7" customFormat="1" ht="15.75">
      <c r="A464" s="316"/>
      <c r="B464" s="88" t="s">
        <v>18</v>
      </c>
      <c r="C464" s="317">
        <f t="shared" si="41"/>
        <v>51200</v>
      </c>
      <c r="D464" s="317">
        <f t="shared" si="41"/>
        <v>38500</v>
      </c>
      <c r="E464" s="317">
        <f t="shared" si="41"/>
        <v>38500</v>
      </c>
      <c r="F464" s="317">
        <f t="shared" si="41"/>
        <v>0</v>
      </c>
      <c r="G464" s="317">
        <f t="shared" si="41"/>
        <v>38500</v>
      </c>
      <c r="H464" s="251">
        <f t="shared" si="40"/>
        <v>75.1953125</v>
      </c>
      <c r="I464" s="318"/>
    </row>
    <row r="465" spans="1:9" s="7" customFormat="1" ht="15.75">
      <c r="A465" s="316"/>
      <c r="B465" s="88" t="s">
        <v>19</v>
      </c>
      <c r="C465" s="317">
        <f t="shared" si="41"/>
        <v>118000</v>
      </c>
      <c r="D465" s="317">
        <f t="shared" si="41"/>
        <v>0</v>
      </c>
      <c r="E465" s="317">
        <f t="shared" si="41"/>
        <v>0</v>
      </c>
      <c r="F465" s="317">
        <f t="shared" si="41"/>
        <v>0</v>
      </c>
      <c r="G465" s="317">
        <f t="shared" si="41"/>
        <v>0</v>
      </c>
      <c r="H465" s="273">
        <f t="shared" si="40"/>
        <v>0</v>
      </c>
      <c r="I465" s="318"/>
    </row>
    <row r="466" spans="1:9" s="253" customFormat="1" ht="31.5">
      <c r="A466" s="319" t="s">
        <v>145</v>
      </c>
      <c r="B466" s="99" t="s">
        <v>146</v>
      </c>
      <c r="C466" s="100">
        <f>C467</f>
        <v>199270</v>
      </c>
      <c r="D466" s="100">
        <f>D467</f>
        <v>55812.1</v>
      </c>
      <c r="E466" s="100">
        <f>E467</f>
        <v>55812.1</v>
      </c>
      <c r="F466" s="100">
        <f>F467</f>
        <v>0</v>
      </c>
      <c r="G466" s="100">
        <f>G467</f>
        <v>55812.14</v>
      </c>
      <c r="H466" s="100">
        <f>G466/C466*100</f>
        <v>28.008300296080694</v>
      </c>
      <c r="I466" s="101"/>
    </row>
    <row r="467" spans="1:9" s="7" customFormat="1" ht="15.75">
      <c r="A467" s="34"/>
      <c r="B467" s="264" t="s">
        <v>25</v>
      </c>
      <c r="C467" s="76">
        <f>SUM(C468:C470)</f>
        <v>199270</v>
      </c>
      <c r="D467" s="76">
        <f>SUM(D468:D470)</f>
        <v>55812.1</v>
      </c>
      <c r="E467" s="76">
        <f>SUM(E468:E470)</f>
        <v>55812.1</v>
      </c>
      <c r="F467" s="76">
        <f>SUM(F468:F470)</f>
        <v>0</v>
      </c>
      <c r="G467" s="76">
        <f>SUM(G468:G470)</f>
        <v>55812.14</v>
      </c>
      <c r="H467" s="320">
        <f>G467/C467*100</f>
        <v>28.008300296080694</v>
      </c>
      <c r="I467" s="321" t="s">
        <v>147</v>
      </c>
    </row>
    <row r="468" spans="1:9" s="7" customFormat="1" ht="15.75">
      <c r="A468" s="34"/>
      <c r="B468" s="88" t="s">
        <v>17</v>
      </c>
      <c r="C468" s="103">
        <f t="shared" ref="C468:G470" si="42">C473+C477</f>
        <v>30070</v>
      </c>
      <c r="D468" s="103">
        <f t="shared" si="42"/>
        <v>17312.099999999999</v>
      </c>
      <c r="E468" s="103">
        <f t="shared" si="42"/>
        <v>17312.099999999999</v>
      </c>
      <c r="F468" s="103">
        <f t="shared" si="42"/>
        <v>0</v>
      </c>
      <c r="G468" s="103">
        <f t="shared" si="42"/>
        <v>17312.14</v>
      </c>
      <c r="H468" s="320">
        <f>G468/C468*100</f>
        <v>57.572796807449279</v>
      </c>
      <c r="I468" s="322"/>
    </row>
    <row r="469" spans="1:9" s="7" customFormat="1" ht="15.75">
      <c r="A469" s="34"/>
      <c r="B469" s="88" t="s">
        <v>18</v>
      </c>
      <c r="C469" s="103">
        <f t="shared" si="42"/>
        <v>51200</v>
      </c>
      <c r="D469" s="103">
        <f t="shared" si="42"/>
        <v>38500</v>
      </c>
      <c r="E469" s="103">
        <f t="shared" si="42"/>
        <v>38500</v>
      </c>
      <c r="F469" s="103">
        <f t="shared" si="42"/>
        <v>0</v>
      </c>
      <c r="G469" s="103">
        <f t="shared" si="42"/>
        <v>38500</v>
      </c>
      <c r="H469" s="320">
        <f>G469/C469*100</f>
        <v>75.1953125</v>
      </c>
      <c r="I469" s="322"/>
    </row>
    <row r="470" spans="1:9" s="7" customFormat="1" ht="15.75">
      <c r="A470" s="29"/>
      <c r="B470" s="88" t="s">
        <v>19</v>
      </c>
      <c r="C470" s="103">
        <f t="shared" si="42"/>
        <v>118000</v>
      </c>
      <c r="D470" s="103">
        <f t="shared" si="42"/>
        <v>0</v>
      </c>
      <c r="E470" s="103">
        <f t="shared" si="42"/>
        <v>0</v>
      </c>
      <c r="F470" s="103">
        <f t="shared" si="42"/>
        <v>0</v>
      </c>
      <c r="G470" s="103">
        <f t="shared" si="42"/>
        <v>0</v>
      </c>
      <c r="H470" s="90" t="s">
        <v>21</v>
      </c>
      <c r="I470" s="322"/>
    </row>
    <row r="471" spans="1:9" s="7" customFormat="1" ht="15.75">
      <c r="A471" s="34"/>
      <c r="B471" s="91" t="s">
        <v>30</v>
      </c>
      <c r="C471" s="103"/>
      <c r="D471" s="103"/>
      <c r="E471" s="103"/>
      <c r="F471" s="103"/>
      <c r="G471" s="103"/>
      <c r="H471" s="94"/>
      <c r="I471" s="322"/>
    </row>
    <row r="472" spans="1:9" s="7" customFormat="1" ht="15.75">
      <c r="A472" s="34"/>
      <c r="B472" s="91" t="s">
        <v>126</v>
      </c>
      <c r="C472" s="76">
        <v>0</v>
      </c>
      <c r="D472" s="76">
        <v>0</v>
      </c>
      <c r="E472" s="76">
        <v>0</v>
      </c>
      <c r="F472" s="76">
        <v>0</v>
      </c>
      <c r="G472" s="76">
        <v>0</v>
      </c>
      <c r="H472" s="94" t="s">
        <v>21</v>
      </c>
      <c r="I472" s="322"/>
    </row>
    <row r="473" spans="1:9" s="7" customFormat="1" ht="15.75">
      <c r="A473" s="34"/>
      <c r="B473" s="88" t="s">
        <v>17</v>
      </c>
      <c r="C473" s="103">
        <v>0</v>
      </c>
      <c r="D473" s="103">
        <v>0</v>
      </c>
      <c r="E473" s="103">
        <v>0</v>
      </c>
      <c r="F473" s="103">
        <v>0</v>
      </c>
      <c r="G473" s="103">
        <v>0</v>
      </c>
      <c r="H473" s="94" t="s">
        <v>21</v>
      </c>
      <c r="I473" s="322"/>
    </row>
    <row r="474" spans="1:9" s="7" customFormat="1" ht="15.75">
      <c r="A474" s="34"/>
      <c r="B474" s="88" t="s">
        <v>18</v>
      </c>
      <c r="C474" s="103">
        <v>0</v>
      </c>
      <c r="D474" s="103">
        <v>0</v>
      </c>
      <c r="E474" s="103">
        <v>0</v>
      </c>
      <c r="F474" s="103">
        <v>0</v>
      </c>
      <c r="G474" s="103">
        <v>0</v>
      </c>
      <c r="H474" s="94" t="s">
        <v>21</v>
      </c>
      <c r="I474" s="322"/>
    </row>
    <row r="475" spans="1:9" s="7" customFormat="1" ht="15.75">
      <c r="A475" s="34"/>
      <c r="B475" s="88" t="s">
        <v>19</v>
      </c>
      <c r="C475" s="103">
        <v>0</v>
      </c>
      <c r="D475" s="103">
        <v>0</v>
      </c>
      <c r="E475" s="103">
        <v>0</v>
      </c>
      <c r="F475" s="103">
        <v>0</v>
      </c>
      <c r="G475" s="103">
        <v>0</v>
      </c>
      <c r="H475" s="94" t="s">
        <v>21</v>
      </c>
      <c r="I475" s="322"/>
    </row>
    <row r="476" spans="1:9" s="7" customFormat="1" ht="15.75">
      <c r="A476" s="34"/>
      <c r="B476" s="91" t="s">
        <v>22</v>
      </c>
      <c r="C476" s="76">
        <f>SUM(C477:C479)</f>
        <v>199270</v>
      </c>
      <c r="D476" s="76">
        <f>SUM(D477:D479)</f>
        <v>55812.1</v>
      </c>
      <c r="E476" s="76">
        <f>SUM(E477:E479)</f>
        <v>55812.1</v>
      </c>
      <c r="F476" s="76">
        <f>SUM(F477:F479)</f>
        <v>0</v>
      </c>
      <c r="G476" s="76">
        <f>SUM(G477:G479)</f>
        <v>55812.14</v>
      </c>
      <c r="H476" s="94">
        <f>G476/C476*100</f>
        <v>28.008300296080694</v>
      </c>
      <c r="I476" s="322"/>
    </row>
    <row r="477" spans="1:9" s="7" customFormat="1" ht="15.75">
      <c r="A477" s="34"/>
      <c r="B477" s="88" t="s">
        <v>17</v>
      </c>
      <c r="C477" s="103">
        <v>30070</v>
      </c>
      <c r="D477" s="103">
        <v>17312.099999999999</v>
      </c>
      <c r="E477" s="103">
        <v>17312.099999999999</v>
      </c>
      <c r="F477" s="103">
        <v>0</v>
      </c>
      <c r="G477" s="103">
        <v>17312.14</v>
      </c>
      <c r="H477" s="90">
        <f>G477/C477*100</f>
        <v>57.572796807449279</v>
      </c>
      <c r="I477" s="322"/>
    </row>
    <row r="478" spans="1:9" s="7" customFormat="1" ht="15.75">
      <c r="A478" s="34"/>
      <c r="B478" s="88" t="s">
        <v>18</v>
      </c>
      <c r="C478" s="103">
        <v>51200</v>
      </c>
      <c r="D478" s="103">
        <v>38500</v>
      </c>
      <c r="E478" s="103">
        <v>38500</v>
      </c>
      <c r="F478" s="103">
        <v>0</v>
      </c>
      <c r="G478" s="103">
        <v>38500</v>
      </c>
      <c r="H478" s="90">
        <f>G478/C478*100</f>
        <v>75.1953125</v>
      </c>
      <c r="I478" s="322"/>
    </row>
    <row r="479" spans="1:9" s="7" customFormat="1" ht="36.75" customHeight="1">
      <c r="A479" s="29"/>
      <c r="B479" s="88" t="s">
        <v>19</v>
      </c>
      <c r="C479" s="116">
        <v>118000</v>
      </c>
      <c r="D479" s="323">
        <v>0</v>
      </c>
      <c r="E479" s="116">
        <v>0</v>
      </c>
      <c r="F479" s="116">
        <v>0</v>
      </c>
      <c r="G479" s="116">
        <v>0</v>
      </c>
      <c r="H479" s="323" t="s">
        <v>21</v>
      </c>
      <c r="I479" s="324"/>
    </row>
    <row r="480" spans="1:9" s="7" customFormat="1" ht="63">
      <c r="A480" s="212" t="s">
        <v>148</v>
      </c>
      <c r="B480" s="217" t="s">
        <v>149</v>
      </c>
      <c r="C480" s="100">
        <f>C482</f>
        <v>5987</v>
      </c>
      <c r="D480" s="100">
        <f>D482</f>
        <v>5401.3</v>
      </c>
      <c r="E480" s="100">
        <f>E482</f>
        <v>5401.3</v>
      </c>
      <c r="F480" s="100">
        <f>F482</f>
        <v>1227.67</v>
      </c>
      <c r="G480" s="100">
        <f>G482</f>
        <v>5401.3</v>
      </c>
      <c r="H480" s="100">
        <f>G480/C480*100</f>
        <v>90.217137130449316</v>
      </c>
      <c r="I480" s="115"/>
    </row>
    <row r="481" spans="1:9" s="7" customFormat="1" ht="30" hidden="1" customHeight="1">
      <c r="A481" s="107"/>
      <c r="B481" s="223" t="s">
        <v>150</v>
      </c>
      <c r="C481" s="103"/>
      <c r="D481" s="103"/>
      <c r="E481" s="103"/>
      <c r="F481" s="103"/>
      <c r="G481" s="103"/>
      <c r="H481" s="76"/>
      <c r="I481" s="325"/>
    </row>
    <row r="482" spans="1:9" s="7" customFormat="1" ht="15.6" customHeight="1">
      <c r="A482" s="107"/>
      <c r="B482" s="75" t="s">
        <v>25</v>
      </c>
      <c r="C482" s="76">
        <f>C483+C484+C485</f>
        <v>5987</v>
      </c>
      <c r="D482" s="76">
        <f>D483+D484+D485</f>
        <v>5401.3</v>
      </c>
      <c r="E482" s="76">
        <f>E483+E484+E485</f>
        <v>5401.3</v>
      </c>
      <c r="F482" s="76">
        <f>F483+F484+F485</f>
        <v>1227.67</v>
      </c>
      <c r="G482" s="76">
        <f>G483+G484+G485</f>
        <v>5401.3</v>
      </c>
      <c r="H482" s="76">
        <f>G482/C482*100</f>
        <v>90.217137130449316</v>
      </c>
      <c r="I482" s="120" t="s">
        <v>151</v>
      </c>
    </row>
    <row r="483" spans="1:9" s="7" customFormat="1" ht="15.75">
      <c r="A483" s="107"/>
      <c r="B483" s="78" t="s">
        <v>17</v>
      </c>
      <c r="C483" s="103">
        <f t="shared" ref="C483:G485" si="43">C492</f>
        <v>5987</v>
      </c>
      <c r="D483" s="103">
        <f t="shared" si="43"/>
        <v>5401.3</v>
      </c>
      <c r="E483" s="103">
        <f t="shared" si="43"/>
        <v>5401.3</v>
      </c>
      <c r="F483" s="103">
        <f t="shared" si="43"/>
        <v>1227.67</v>
      </c>
      <c r="G483" s="103">
        <f t="shared" si="43"/>
        <v>5401.3</v>
      </c>
      <c r="H483" s="79">
        <f>G483/C483*100</f>
        <v>90.217137130449316</v>
      </c>
      <c r="I483" s="121"/>
    </row>
    <row r="484" spans="1:9" s="7" customFormat="1" ht="15.75">
      <c r="A484" s="107"/>
      <c r="B484" s="78" t="s">
        <v>18</v>
      </c>
      <c r="C484" s="103">
        <f t="shared" si="43"/>
        <v>0</v>
      </c>
      <c r="D484" s="103">
        <f t="shared" si="43"/>
        <v>0</v>
      </c>
      <c r="E484" s="103">
        <f t="shared" si="43"/>
        <v>0</v>
      </c>
      <c r="F484" s="103">
        <f t="shared" si="43"/>
        <v>0</v>
      </c>
      <c r="G484" s="103">
        <f t="shared" si="43"/>
        <v>0</v>
      </c>
      <c r="H484" s="79" t="s">
        <v>21</v>
      </c>
      <c r="I484" s="121"/>
    </row>
    <row r="485" spans="1:9" s="7" customFormat="1" ht="15.75">
      <c r="A485" s="107"/>
      <c r="B485" s="78" t="s">
        <v>19</v>
      </c>
      <c r="C485" s="103">
        <f t="shared" si="43"/>
        <v>0</v>
      </c>
      <c r="D485" s="103">
        <f t="shared" si="43"/>
        <v>0</v>
      </c>
      <c r="E485" s="103">
        <f t="shared" si="43"/>
        <v>0</v>
      </c>
      <c r="F485" s="103">
        <f t="shared" si="43"/>
        <v>0</v>
      </c>
      <c r="G485" s="103">
        <f t="shared" si="43"/>
        <v>0</v>
      </c>
      <c r="H485" s="79" t="s">
        <v>21</v>
      </c>
      <c r="I485" s="121"/>
    </row>
    <row r="486" spans="1:9" s="7" customFormat="1" ht="15.75">
      <c r="A486" s="107"/>
      <c r="B486" s="91" t="s">
        <v>30</v>
      </c>
      <c r="C486" s="103"/>
      <c r="D486" s="103"/>
      <c r="E486" s="103"/>
      <c r="F486" s="103"/>
      <c r="G486" s="103"/>
      <c r="H486" s="76"/>
      <c r="I486" s="121"/>
    </row>
    <row r="487" spans="1:9" s="7" customFormat="1" ht="15.6" hidden="1" customHeight="1">
      <c r="A487" s="107"/>
      <c r="B487" s="91" t="s">
        <v>20</v>
      </c>
      <c r="C487" s="103"/>
      <c r="D487" s="103"/>
      <c r="E487" s="103"/>
      <c r="F487" s="103"/>
      <c r="G487" s="103"/>
      <c r="H487" s="76"/>
      <c r="I487" s="121"/>
    </row>
    <row r="488" spans="1:9" s="7" customFormat="1" ht="15.6" hidden="1" customHeight="1">
      <c r="A488" s="107"/>
      <c r="B488" s="78" t="s">
        <v>13</v>
      </c>
      <c r="C488" s="103"/>
      <c r="D488" s="103"/>
      <c r="E488" s="103"/>
      <c r="F488" s="103"/>
      <c r="G488" s="103"/>
      <c r="H488" s="76"/>
      <c r="I488" s="121"/>
    </row>
    <row r="489" spans="1:9" s="7" customFormat="1" ht="15.6" hidden="1" customHeight="1">
      <c r="A489" s="107"/>
      <c r="B489" s="78" t="s">
        <v>113</v>
      </c>
      <c r="C489" s="103"/>
      <c r="D489" s="103"/>
      <c r="E489" s="103"/>
      <c r="F489" s="103"/>
      <c r="G489" s="103"/>
      <c r="H489" s="76"/>
      <c r="I489" s="121"/>
    </row>
    <row r="490" spans="1:9" s="7" customFormat="1" ht="15.6" hidden="1" customHeight="1">
      <c r="A490" s="107"/>
      <c r="B490" s="78" t="s">
        <v>15</v>
      </c>
      <c r="C490" s="103"/>
      <c r="D490" s="103"/>
      <c r="E490" s="103"/>
      <c r="F490" s="103"/>
      <c r="G490" s="103"/>
      <c r="H490" s="76"/>
      <c r="I490" s="121"/>
    </row>
    <row r="491" spans="1:9" s="7" customFormat="1" ht="15.75">
      <c r="A491" s="107"/>
      <c r="B491" s="108" t="s">
        <v>22</v>
      </c>
      <c r="C491" s="76">
        <f>C492+C493+C494</f>
        <v>5987</v>
      </c>
      <c r="D491" s="76">
        <f>D492+D493+D494</f>
        <v>5401.3</v>
      </c>
      <c r="E491" s="76">
        <f>E492+E493+E494</f>
        <v>5401.3</v>
      </c>
      <c r="F491" s="76">
        <f>F492+F493+F494</f>
        <v>1227.67</v>
      </c>
      <c r="G491" s="76">
        <f>G492+G493+G494</f>
        <v>5401.3</v>
      </c>
      <c r="H491" s="76">
        <f>G491/C491*100</f>
        <v>90.217137130449316</v>
      </c>
      <c r="I491" s="121"/>
    </row>
    <row r="492" spans="1:9" s="7" customFormat="1" ht="15.75">
      <c r="A492" s="107"/>
      <c r="B492" s="78" t="s">
        <v>17</v>
      </c>
      <c r="C492" s="103">
        <v>5987</v>
      </c>
      <c r="D492" s="103">
        <v>5401.3</v>
      </c>
      <c r="E492" s="103">
        <v>5401.3</v>
      </c>
      <c r="F492" s="103">
        <v>1227.67</v>
      </c>
      <c r="G492" s="103">
        <v>5401.3</v>
      </c>
      <c r="H492" s="79">
        <f>G492/C492*100</f>
        <v>90.217137130449316</v>
      </c>
      <c r="I492" s="121"/>
    </row>
    <row r="493" spans="1:9" s="7" customFormat="1" ht="15.75">
      <c r="A493" s="107"/>
      <c r="B493" s="78" t="s">
        <v>18</v>
      </c>
      <c r="C493" s="79">
        <v>0</v>
      </c>
      <c r="D493" s="79">
        <v>0</v>
      </c>
      <c r="E493" s="79">
        <v>0</v>
      </c>
      <c r="F493" s="79">
        <v>0</v>
      </c>
      <c r="G493" s="79">
        <v>0</v>
      </c>
      <c r="H493" s="76" t="s">
        <v>21</v>
      </c>
      <c r="I493" s="121"/>
    </row>
    <row r="494" spans="1:9" s="7" customFormat="1" ht="15.75">
      <c r="A494" s="107"/>
      <c r="B494" s="78" t="s">
        <v>19</v>
      </c>
      <c r="C494" s="79">
        <v>0</v>
      </c>
      <c r="D494" s="79">
        <v>0</v>
      </c>
      <c r="E494" s="79">
        <v>0</v>
      </c>
      <c r="F494" s="79">
        <v>0</v>
      </c>
      <c r="G494" s="79">
        <v>0</v>
      </c>
      <c r="H494" s="76" t="s">
        <v>21</v>
      </c>
      <c r="I494" s="134"/>
    </row>
    <row r="495" spans="1:9" s="330" customFormat="1" ht="66" hidden="1" customHeight="1">
      <c r="A495" s="326" t="s">
        <v>152</v>
      </c>
      <c r="B495" s="327" t="s">
        <v>123</v>
      </c>
      <c r="C495" s="328">
        <f>C496</f>
        <v>0</v>
      </c>
      <c r="D495" s="328">
        <f>D496</f>
        <v>0</v>
      </c>
      <c r="E495" s="328">
        <f>E496</f>
        <v>0</v>
      </c>
      <c r="F495" s="328">
        <f>F496</f>
        <v>0</v>
      </c>
      <c r="G495" s="328">
        <f>G496</f>
        <v>0</v>
      </c>
      <c r="H495" s="328">
        <v>0</v>
      </c>
      <c r="I495" s="329"/>
    </row>
    <row r="496" spans="1:9" s="330" customFormat="1" ht="48.75" hidden="1" customHeight="1">
      <c r="A496" s="331" t="s">
        <v>153</v>
      </c>
      <c r="B496" s="332" t="s">
        <v>154</v>
      </c>
      <c r="C496" s="138">
        <f>C498+C512</f>
        <v>0</v>
      </c>
      <c r="D496" s="138">
        <f>D498+D512</f>
        <v>0</v>
      </c>
      <c r="E496" s="138">
        <f>E498+E512</f>
        <v>0</v>
      </c>
      <c r="F496" s="138">
        <f>F498+F512</f>
        <v>0</v>
      </c>
      <c r="G496" s="138">
        <f>G498+G512</f>
        <v>0</v>
      </c>
      <c r="H496" s="138">
        <v>0</v>
      </c>
      <c r="I496" s="333"/>
    </row>
    <row r="497" spans="1:9" s="7" customFormat="1" ht="32.25" hidden="1" customHeight="1">
      <c r="A497" s="301"/>
      <c r="B497" s="334" t="s">
        <v>155</v>
      </c>
      <c r="C497" s="142"/>
      <c r="D497" s="142"/>
      <c r="E497" s="142"/>
      <c r="F497" s="142"/>
      <c r="G497" s="142"/>
      <c r="H497" s="143"/>
      <c r="I497" s="335"/>
    </row>
    <row r="498" spans="1:9" s="7" customFormat="1" ht="20.45" hidden="1" customHeight="1">
      <c r="A498" s="336"/>
      <c r="B498" s="337" t="s">
        <v>25</v>
      </c>
      <c r="C498" s="143">
        <f t="shared" ref="C498:G501" si="44">C503+C507</f>
        <v>0</v>
      </c>
      <c r="D498" s="143">
        <f t="shared" si="44"/>
        <v>0</v>
      </c>
      <c r="E498" s="143">
        <f t="shared" si="44"/>
        <v>0</v>
      </c>
      <c r="F498" s="143">
        <f t="shared" si="44"/>
        <v>0</v>
      </c>
      <c r="G498" s="143">
        <f t="shared" si="44"/>
        <v>0</v>
      </c>
      <c r="H498" s="143">
        <v>0</v>
      </c>
      <c r="I498" s="338" t="s">
        <v>156</v>
      </c>
    </row>
    <row r="499" spans="1:9" s="7" customFormat="1" ht="20.45" hidden="1" customHeight="1">
      <c r="A499" s="336"/>
      <c r="B499" s="305" t="s">
        <v>17</v>
      </c>
      <c r="C499" s="142">
        <f t="shared" si="44"/>
        <v>0</v>
      </c>
      <c r="D499" s="142">
        <f t="shared" si="44"/>
        <v>0</v>
      </c>
      <c r="E499" s="142">
        <f t="shared" si="44"/>
        <v>0</v>
      </c>
      <c r="F499" s="142">
        <f t="shared" si="44"/>
        <v>0</v>
      </c>
      <c r="G499" s="142">
        <f t="shared" si="44"/>
        <v>0</v>
      </c>
      <c r="H499" s="148">
        <v>0</v>
      </c>
      <c r="I499" s="338"/>
    </row>
    <row r="500" spans="1:9" s="7" customFormat="1" ht="20.45" hidden="1" customHeight="1">
      <c r="A500" s="336"/>
      <c r="B500" s="147" t="s">
        <v>18</v>
      </c>
      <c r="C500" s="142">
        <f t="shared" si="44"/>
        <v>0</v>
      </c>
      <c r="D500" s="142">
        <f t="shared" si="44"/>
        <v>0</v>
      </c>
      <c r="E500" s="142">
        <f t="shared" si="44"/>
        <v>0</v>
      </c>
      <c r="F500" s="142">
        <f t="shared" si="44"/>
        <v>0</v>
      </c>
      <c r="G500" s="142">
        <f t="shared" si="44"/>
        <v>0</v>
      </c>
      <c r="H500" s="148">
        <v>0</v>
      </c>
      <c r="I500" s="338"/>
    </row>
    <row r="501" spans="1:9" s="7" customFormat="1" ht="20.45" hidden="1" customHeight="1">
      <c r="A501" s="336"/>
      <c r="B501" s="305" t="s">
        <v>19</v>
      </c>
      <c r="C501" s="142">
        <f t="shared" si="44"/>
        <v>0</v>
      </c>
      <c r="D501" s="142">
        <f t="shared" si="44"/>
        <v>0</v>
      </c>
      <c r="E501" s="142">
        <f t="shared" si="44"/>
        <v>0</v>
      </c>
      <c r="F501" s="142">
        <f t="shared" si="44"/>
        <v>0</v>
      </c>
      <c r="G501" s="142">
        <f t="shared" si="44"/>
        <v>0</v>
      </c>
      <c r="H501" s="148">
        <v>0</v>
      </c>
      <c r="I501" s="338"/>
    </row>
    <row r="502" spans="1:9" s="7" customFormat="1" ht="20.45" hidden="1" customHeight="1">
      <c r="A502" s="336"/>
      <c r="B502" s="337" t="s">
        <v>30</v>
      </c>
      <c r="C502" s="142"/>
      <c r="D502" s="142"/>
      <c r="E502" s="142"/>
      <c r="F502" s="142"/>
      <c r="G502" s="142"/>
      <c r="H502" s="143"/>
      <c r="I502" s="338"/>
    </row>
    <row r="503" spans="1:9" s="7" customFormat="1" ht="20.45" hidden="1" customHeight="1">
      <c r="A503" s="336"/>
      <c r="B503" s="339" t="s">
        <v>20</v>
      </c>
      <c r="C503" s="143">
        <f>C504+C505+C506</f>
        <v>0</v>
      </c>
      <c r="D503" s="143">
        <f>D504+D505+D506</f>
        <v>0</v>
      </c>
      <c r="E503" s="143">
        <f>E504+E505+E506</f>
        <v>0</v>
      </c>
      <c r="F503" s="143">
        <f>F504+F505+F506</f>
        <v>0</v>
      </c>
      <c r="G503" s="143">
        <f>G504+G505+G506</f>
        <v>0</v>
      </c>
      <c r="H503" s="143">
        <v>0</v>
      </c>
      <c r="I503" s="338"/>
    </row>
    <row r="504" spans="1:9" s="7" customFormat="1" ht="20.45" hidden="1" customHeight="1">
      <c r="A504" s="336"/>
      <c r="B504" s="305" t="s">
        <v>17</v>
      </c>
      <c r="C504" s="142">
        <v>0</v>
      </c>
      <c r="D504" s="142">
        <v>0</v>
      </c>
      <c r="E504" s="142">
        <v>0</v>
      </c>
      <c r="F504" s="142">
        <v>0</v>
      </c>
      <c r="G504" s="142">
        <v>0</v>
      </c>
      <c r="H504" s="148">
        <v>0</v>
      </c>
      <c r="I504" s="338"/>
    </row>
    <row r="505" spans="1:9" s="7" customFormat="1" ht="20.45" hidden="1" customHeight="1">
      <c r="A505" s="336"/>
      <c r="B505" s="147" t="s">
        <v>18</v>
      </c>
      <c r="C505" s="142"/>
      <c r="D505" s="142"/>
      <c r="E505" s="142"/>
      <c r="F505" s="142"/>
      <c r="G505" s="142"/>
      <c r="H505" s="143"/>
      <c r="I505" s="338"/>
    </row>
    <row r="506" spans="1:9" s="7" customFormat="1" ht="18" hidden="1" customHeight="1">
      <c r="A506" s="336"/>
      <c r="B506" s="305" t="s">
        <v>19</v>
      </c>
      <c r="C506" s="142"/>
      <c r="D506" s="142"/>
      <c r="E506" s="142"/>
      <c r="F506" s="142"/>
      <c r="G506" s="142"/>
      <c r="H506" s="143"/>
      <c r="I506" s="338"/>
    </row>
    <row r="507" spans="1:9" s="7" customFormat="1" ht="17.25" hidden="1" customHeight="1">
      <c r="A507" s="107"/>
      <c r="B507" s="271" t="s">
        <v>61</v>
      </c>
      <c r="C507" s="127">
        <f>C508+C509+C510</f>
        <v>0</v>
      </c>
      <c r="D507" s="127">
        <f>D508+D509+D510</f>
        <v>0</v>
      </c>
      <c r="E507" s="127">
        <f>E508+E509+E510</f>
        <v>0</v>
      </c>
      <c r="F507" s="127">
        <f>F508+F509+F510</f>
        <v>0</v>
      </c>
      <c r="G507" s="127">
        <f>G508+G509+G510</f>
        <v>0</v>
      </c>
      <c r="H507" s="127">
        <v>0</v>
      </c>
      <c r="I507" s="126"/>
    </row>
    <row r="508" spans="1:9" s="7" customFormat="1" ht="17.25" hidden="1" customHeight="1">
      <c r="A508" s="107"/>
      <c r="B508" s="88" t="s">
        <v>17</v>
      </c>
      <c r="C508" s="125"/>
      <c r="D508" s="125"/>
      <c r="E508" s="125"/>
      <c r="F508" s="125"/>
      <c r="G508" s="125"/>
      <c r="H508" s="127"/>
      <c r="I508" s="126"/>
    </row>
    <row r="509" spans="1:9" s="7" customFormat="1" ht="18" hidden="1" customHeight="1">
      <c r="A509" s="107"/>
      <c r="B509" s="78" t="s">
        <v>18</v>
      </c>
      <c r="C509" s="125"/>
      <c r="D509" s="125"/>
      <c r="E509" s="125"/>
      <c r="F509" s="125"/>
      <c r="G509" s="125"/>
      <c r="H509" s="127"/>
      <c r="I509" s="126"/>
    </row>
    <row r="510" spans="1:9" s="7" customFormat="1" ht="17.25" hidden="1" customHeight="1">
      <c r="A510" s="107"/>
      <c r="B510" s="340" t="s">
        <v>15</v>
      </c>
      <c r="C510" s="341"/>
      <c r="D510" s="341"/>
      <c r="E510" s="341"/>
      <c r="F510" s="341"/>
      <c r="G510" s="341"/>
      <c r="H510" s="342"/>
      <c r="I510" s="126"/>
    </row>
    <row r="511" spans="1:9" s="7" customFormat="1" ht="64.5" hidden="1" customHeight="1">
      <c r="A511" s="98" t="s">
        <v>157</v>
      </c>
      <c r="B511" s="343" t="s">
        <v>158</v>
      </c>
      <c r="C511" s="158"/>
      <c r="D511" s="158"/>
      <c r="E511" s="158"/>
      <c r="F511" s="158"/>
      <c r="G511" s="158"/>
      <c r="H511" s="159"/>
      <c r="I511" s="344"/>
    </row>
    <row r="512" spans="1:9" s="7" customFormat="1" ht="17.25" hidden="1" customHeight="1">
      <c r="A512" s="107"/>
      <c r="B512" s="271" t="s">
        <v>25</v>
      </c>
      <c r="C512" s="127">
        <f t="shared" ref="C512:G515" si="45">C517+C521</f>
        <v>0</v>
      </c>
      <c r="D512" s="127">
        <f t="shared" si="45"/>
        <v>0</v>
      </c>
      <c r="E512" s="127">
        <f t="shared" si="45"/>
        <v>0</v>
      </c>
      <c r="F512" s="127">
        <f t="shared" si="45"/>
        <v>0</v>
      </c>
      <c r="G512" s="127">
        <f t="shared" si="45"/>
        <v>0</v>
      </c>
      <c r="H512" s="127">
        <v>0</v>
      </c>
      <c r="I512" s="189" t="s">
        <v>159</v>
      </c>
    </row>
    <row r="513" spans="1:9" s="7" customFormat="1" ht="17.25" hidden="1" customHeight="1">
      <c r="A513" s="107"/>
      <c r="B513" s="88" t="s">
        <v>13</v>
      </c>
      <c r="C513" s="125">
        <f t="shared" si="45"/>
        <v>0</v>
      </c>
      <c r="D513" s="125">
        <f t="shared" si="45"/>
        <v>0</v>
      </c>
      <c r="E513" s="125">
        <f t="shared" si="45"/>
        <v>0</v>
      </c>
      <c r="F513" s="125">
        <f t="shared" si="45"/>
        <v>0</v>
      </c>
      <c r="G513" s="125">
        <f t="shared" si="45"/>
        <v>0</v>
      </c>
      <c r="H513" s="162">
        <v>0</v>
      </c>
      <c r="I513" s="345"/>
    </row>
    <row r="514" spans="1:9" s="7" customFormat="1" ht="17.25" hidden="1" customHeight="1">
      <c r="A514" s="107"/>
      <c r="B514" s="88" t="s">
        <v>113</v>
      </c>
      <c r="C514" s="125">
        <f t="shared" si="45"/>
        <v>0</v>
      </c>
      <c r="D514" s="125">
        <f t="shared" si="45"/>
        <v>0</v>
      </c>
      <c r="E514" s="125">
        <f t="shared" si="45"/>
        <v>0</v>
      </c>
      <c r="F514" s="125">
        <f t="shared" si="45"/>
        <v>0</v>
      </c>
      <c r="G514" s="125">
        <f t="shared" si="45"/>
        <v>0</v>
      </c>
      <c r="H514" s="162">
        <v>0</v>
      </c>
      <c r="I514" s="345"/>
    </row>
    <row r="515" spans="1:9" s="7" customFormat="1" ht="17.25" hidden="1" customHeight="1">
      <c r="A515" s="107"/>
      <c r="B515" s="88" t="s">
        <v>15</v>
      </c>
      <c r="C515" s="125">
        <f t="shared" si="45"/>
        <v>0</v>
      </c>
      <c r="D515" s="125">
        <f t="shared" si="45"/>
        <v>0</v>
      </c>
      <c r="E515" s="125">
        <f t="shared" si="45"/>
        <v>0</v>
      </c>
      <c r="F515" s="125">
        <f t="shared" si="45"/>
        <v>0</v>
      </c>
      <c r="G515" s="125">
        <f t="shared" si="45"/>
        <v>0</v>
      </c>
      <c r="H515" s="162">
        <v>0</v>
      </c>
      <c r="I515" s="345"/>
    </row>
    <row r="516" spans="1:9" s="7" customFormat="1" ht="17.25" hidden="1" customHeight="1">
      <c r="A516" s="107"/>
      <c r="B516" s="271" t="s">
        <v>30</v>
      </c>
      <c r="C516" s="125"/>
      <c r="D516" s="125"/>
      <c r="E516" s="125"/>
      <c r="F516" s="125"/>
      <c r="G516" s="125"/>
      <c r="H516" s="127"/>
      <c r="I516" s="345"/>
    </row>
    <row r="517" spans="1:9" s="7" customFormat="1" ht="17.25" hidden="1" customHeight="1">
      <c r="A517" s="107"/>
      <c r="B517" s="346" t="s">
        <v>20</v>
      </c>
      <c r="C517" s="127">
        <f>C518+C519+C520</f>
        <v>0</v>
      </c>
      <c r="D517" s="127">
        <f>D518+D519+D520</f>
        <v>0</v>
      </c>
      <c r="E517" s="127">
        <f>E518+E519+E520</f>
        <v>0</v>
      </c>
      <c r="F517" s="127">
        <f>F518+F519+F520</f>
        <v>0</v>
      </c>
      <c r="G517" s="127">
        <f>G518+G519+G520</f>
        <v>0</v>
      </c>
      <c r="H517" s="127">
        <v>0</v>
      </c>
      <c r="I517" s="345"/>
    </row>
    <row r="518" spans="1:9" s="7" customFormat="1" ht="17.25" hidden="1" customHeight="1">
      <c r="A518" s="107"/>
      <c r="B518" s="88" t="s">
        <v>13</v>
      </c>
      <c r="C518" s="125">
        <v>0</v>
      </c>
      <c r="D518" s="125">
        <v>0</v>
      </c>
      <c r="E518" s="125">
        <v>0</v>
      </c>
      <c r="F518" s="125">
        <v>0</v>
      </c>
      <c r="G518" s="125">
        <v>0</v>
      </c>
      <c r="H518" s="162">
        <v>0</v>
      </c>
      <c r="I518" s="345"/>
    </row>
    <row r="519" spans="1:9" s="7" customFormat="1" ht="17.25" hidden="1" customHeight="1">
      <c r="A519" s="107"/>
      <c r="B519" s="88" t="s">
        <v>113</v>
      </c>
      <c r="C519" s="125"/>
      <c r="D519" s="125"/>
      <c r="E519" s="125"/>
      <c r="F519" s="125"/>
      <c r="G519" s="125"/>
      <c r="H519" s="127"/>
      <c r="I519" s="345"/>
    </row>
    <row r="520" spans="1:9" s="7" customFormat="1" ht="17.25" hidden="1" customHeight="1">
      <c r="A520" s="107"/>
      <c r="B520" s="88" t="s">
        <v>15</v>
      </c>
      <c r="C520" s="125"/>
      <c r="D520" s="125"/>
      <c r="E520" s="125"/>
      <c r="F520" s="125"/>
      <c r="G520" s="125"/>
      <c r="H520" s="127"/>
      <c r="I520" s="345"/>
    </row>
    <row r="521" spans="1:9" s="7" customFormat="1" ht="17.25" hidden="1" customHeight="1">
      <c r="A521" s="107"/>
      <c r="B521" s="271" t="s">
        <v>61</v>
      </c>
      <c r="C521" s="127">
        <f>C522+C523+C524</f>
        <v>0</v>
      </c>
      <c r="D521" s="127">
        <f>D522+D523+D524</f>
        <v>0</v>
      </c>
      <c r="E521" s="127">
        <f>E522+E523+E524</f>
        <v>0</v>
      </c>
      <c r="F521" s="127">
        <f>F522+F523+F524</f>
        <v>0</v>
      </c>
      <c r="G521" s="127">
        <f>G522+G523+G524</f>
        <v>0</v>
      </c>
      <c r="H521" s="127">
        <v>0</v>
      </c>
      <c r="I521" s="345"/>
    </row>
    <row r="522" spans="1:9" s="7" customFormat="1" ht="17.25" hidden="1" customHeight="1">
      <c r="A522" s="107"/>
      <c r="B522" s="88" t="s">
        <v>13</v>
      </c>
      <c r="C522" s="125"/>
      <c r="D522" s="125"/>
      <c r="E522" s="125"/>
      <c r="F522" s="125"/>
      <c r="G522" s="125"/>
      <c r="H522" s="127"/>
      <c r="I522" s="345"/>
    </row>
    <row r="523" spans="1:9" s="7" customFormat="1" ht="17.25" hidden="1" customHeight="1">
      <c r="A523" s="107"/>
      <c r="B523" s="88" t="s">
        <v>113</v>
      </c>
      <c r="C523" s="125"/>
      <c r="D523" s="125"/>
      <c r="E523" s="125"/>
      <c r="F523" s="125"/>
      <c r="G523" s="125"/>
      <c r="H523" s="127"/>
      <c r="I523" s="345"/>
    </row>
    <row r="524" spans="1:9" s="7" customFormat="1" ht="17.25" hidden="1" customHeight="1">
      <c r="A524" s="107"/>
      <c r="B524" s="88" t="s">
        <v>15</v>
      </c>
      <c r="C524" s="125"/>
      <c r="D524" s="125"/>
      <c r="E524" s="125"/>
      <c r="F524" s="125"/>
      <c r="G524" s="125"/>
      <c r="H524" s="127"/>
      <c r="I524" s="345"/>
    </row>
    <row r="525" spans="1:9" s="7" customFormat="1" ht="45" hidden="1" customHeight="1">
      <c r="A525" s="173" t="s">
        <v>160</v>
      </c>
      <c r="B525" s="347" t="s">
        <v>161</v>
      </c>
      <c r="C525" s="175">
        <f>C530</f>
        <v>17253.099999999999</v>
      </c>
      <c r="D525" s="175">
        <f>D530</f>
        <v>15527.8</v>
      </c>
      <c r="E525" s="175">
        <f>E530</f>
        <v>2697.5</v>
      </c>
      <c r="F525" s="175">
        <f>F530</f>
        <v>2697.5</v>
      </c>
      <c r="G525" s="175">
        <f>G530</f>
        <v>2967.5</v>
      </c>
      <c r="H525" s="175">
        <f>G525/C525*100</f>
        <v>17.199807570813363</v>
      </c>
      <c r="I525" s="348"/>
    </row>
    <row r="526" spans="1:9" s="7" customFormat="1" ht="22.5" hidden="1" customHeight="1">
      <c r="A526" s="177"/>
      <c r="B526" s="178" t="s">
        <v>17</v>
      </c>
      <c r="C526" s="125">
        <f t="shared" ref="C526:G528" si="46">C536+C550</f>
        <v>0</v>
      </c>
      <c r="D526" s="125">
        <f t="shared" si="46"/>
        <v>0</v>
      </c>
      <c r="E526" s="125">
        <f t="shared" si="46"/>
        <v>0</v>
      </c>
      <c r="F526" s="125">
        <f t="shared" si="46"/>
        <v>0</v>
      </c>
      <c r="G526" s="125">
        <f t="shared" si="46"/>
        <v>0</v>
      </c>
      <c r="H526" s="162" t="e">
        <f>G526/C526*100</f>
        <v>#DIV/0!</v>
      </c>
      <c r="I526" s="349"/>
    </row>
    <row r="527" spans="1:9" s="7" customFormat="1" ht="21" hidden="1" customHeight="1">
      <c r="A527" s="177"/>
      <c r="B527" s="178" t="s">
        <v>18</v>
      </c>
      <c r="C527" s="125">
        <f t="shared" si="46"/>
        <v>0</v>
      </c>
      <c r="D527" s="125">
        <f t="shared" si="46"/>
        <v>0</v>
      </c>
      <c r="E527" s="125">
        <f t="shared" si="46"/>
        <v>0</v>
      </c>
      <c r="F527" s="125">
        <f t="shared" si="46"/>
        <v>0</v>
      </c>
      <c r="G527" s="125">
        <f t="shared" si="46"/>
        <v>0</v>
      </c>
      <c r="H527" s="162">
        <v>0</v>
      </c>
      <c r="I527" s="349"/>
    </row>
    <row r="528" spans="1:9" s="7" customFormat="1" ht="20.25" hidden="1" customHeight="1">
      <c r="A528" s="177"/>
      <c r="B528" s="178" t="s">
        <v>19</v>
      </c>
      <c r="C528" s="125">
        <f t="shared" si="46"/>
        <v>0</v>
      </c>
      <c r="D528" s="125">
        <f t="shared" si="46"/>
        <v>0</v>
      </c>
      <c r="E528" s="125">
        <f t="shared" si="46"/>
        <v>0</v>
      </c>
      <c r="F528" s="125">
        <f t="shared" si="46"/>
        <v>0</v>
      </c>
      <c r="G528" s="125">
        <f t="shared" si="46"/>
        <v>0</v>
      </c>
      <c r="H528" s="162">
        <v>0</v>
      </c>
      <c r="I528" s="349"/>
    </row>
    <row r="529" spans="1:9" s="7" customFormat="1" ht="42" customHeight="1">
      <c r="A529" s="212" t="s">
        <v>152</v>
      </c>
      <c r="B529" s="244" t="s">
        <v>161</v>
      </c>
      <c r="C529" s="245">
        <f>C530</f>
        <v>17253.099999999999</v>
      </c>
      <c r="D529" s="245">
        <f>D530</f>
        <v>15527.8</v>
      </c>
      <c r="E529" s="245">
        <f>E530</f>
        <v>2697.5</v>
      </c>
      <c r="F529" s="245">
        <f>F530</f>
        <v>2697.5</v>
      </c>
      <c r="G529" s="245">
        <f>G530</f>
        <v>2967.5</v>
      </c>
      <c r="H529" s="245">
        <f>G529/C529*100</f>
        <v>17.199807570813363</v>
      </c>
      <c r="I529" s="350"/>
    </row>
    <row r="530" spans="1:9" s="7" customFormat="1" ht="30.75" customHeight="1">
      <c r="A530" s="152" t="s">
        <v>153</v>
      </c>
      <c r="B530" s="351" t="s">
        <v>162</v>
      </c>
      <c r="C530" s="82">
        <f>C531+C532+C533</f>
        <v>17253.099999999999</v>
      </c>
      <c r="D530" s="82">
        <f>D531+D532+D533</f>
        <v>15527.8</v>
      </c>
      <c r="E530" s="82">
        <f>E531+E532+E533</f>
        <v>2697.5</v>
      </c>
      <c r="F530" s="82">
        <f>F531+F532+F533</f>
        <v>2697.5</v>
      </c>
      <c r="G530" s="82">
        <f>G531+G532+G533</f>
        <v>2967.5</v>
      </c>
      <c r="H530" s="82">
        <f>G530/C530*100</f>
        <v>17.199807570813363</v>
      </c>
      <c r="I530" s="352"/>
    </row>
    <row r="531" spans="1:9" s="7" customFormat="1" ht="15.75">
      <c r="A531" s="177"/>
      <c r="B531" s="78" t="s">
        <v>17</v>
      </c>
      <c r="C531" s="79">
        <f t="shared" ref="C531:G533" si="47">C536+C550+C563</f>
        <v>17253.099999999999</v>
      </c>
      <c r="D531" s="79">
        <f t="shared" si="47"/>
        <v>15527.8</v>
      </c>
      <c r="E531" s="79">
        <f t="shared" si="47"/>
        <v>2697.5</v>
      </c>
      <c r="F531" s="79">
        <f t="shared" si="47"/>
        <v>2697.5</v>
      </c>
      <c r="G531" s="79">
        <f t="shared" si="47"/>
        <v>2967.5</v>
      </c>
      <c r="H531" s="79">
        <f>G531/C531*100</f>
        <v>17.199807570813363</v>
      </c>
      <c r="I531" s="88"/>
    </row>
    <row r="532" spans="1:9" s="7" customFormat="1" ht="15.75">
      <c r="A532" s="177"/>
      <c r="B532" s="78" t="s">
        <v>18</v>
      </c>
      <c r="C532" s="79">
        <f t="shared" si="47"/>
        <v>0</v>
      </c>
      <c r="D532" s="79">
        <f t="shared" si="47"/>
        <v>0</v>
      </c>
      <c r="E532" s="79">
        <f t="shared" si="47"/>
        <v>0</v>
      </c>
      <c r="F532" s="79">
        <f t="shared" si="47"/>
        <v>0</v>
      </c>
      <c r="G532" s="79">
        <f t="shared" si="47"/>
        <v>0</v>
      </c>
      <c r="H532" s="76" t="s">
        <v>21</v>
      </c>
      <c r="I532" s="88"/>
    </row>
    <row r="533" spans="1:9" s="7" customFormat="1" ht="15.75">
      <c r="A533" s="177"/>
      <c r="B533" s="78" t="s">
        <v>19</v>
      </c>
      <c r="C533" s="79">
        <f t="shared" si="47"/>
        <v>0</v>
      </c>
      <c r="D533" s="79">
        <f t="shared" si="47"/>
        <v>0</v>
      </c>
      <c r="E533" s="79">
        <f t="shared" si="47"/>
        <v>0</v>
      </c>
      <c r="F533" s="79">
        <f t="shared" si="47"/>
        <v>0</v>
      </c>
      <c r="G533" s="79">
        <f t="shared" si="47"/>
        <v>0</v>
      </c>
      <c r="H533" s="76" t="s">
        <v>21</v>
      </c>
      <c r="I533" s="88"/>
    </row>
    <row r="534" spans="1:9" s="7" customFormat="1" ht="50.45" hidden="1" customHeight="1">
      <c r="A534" s="98" t="s">
        <v>163</v>
      </c>
      <c r="B534" s="343" t="s">
        <v>164</v>
      </c>
      <c r="C534" s="353"/>
      <c r="D534" s="353"/>
      <c r="E534" s="353"/>
      <c r="F534" s="353"/>
      <c r="G534" s="353"/>
      <c r="H534" s="100"/>
      <c r="I534" s="344"/>
    </row>
    <row r="535" spans="1:9" s="7" customFormat="1" ht="17.25" hidden="1" customHeight="1">
      <c r="A535" s="107"/>
      <c r="B535" s="354" t="s">
        <v>25</v>
      </c>
      <c r="C535" s="355">
        <f t="shared" ref="C535:G538" si="48">C540+C544</f>
        <v>0</v>
      </c>
      <c r="D535" s="355">
        <f t="shared" si="48"/>
        <v>0</v>
      </c>
      <c r="E535" s="355">
        <f t="shared" si="48"/>
        <v>0</v>
      </c>
      <c r="F535" s="355">
        <f t="shared" si="48"/>
        <v>0</v>
      </c>
      <c r="G535" s="355">
        <f t="shared" si="48"/>
        <v>0</v>
      </c>
      <c r="H535" s="355" t="e">
        <f>G535/C535*100</f>
        <v>#DIV/0!</v>
      </c>
      <c r="I535" s="356" t="s">
        <v>165</v>
      </c>
    </row>
    <row r="536" spans="1:9" s="7" customFormat="1" ht="17.25" hidden="1" customHeight="1">
      <c r="A536" s="107"/>
      <c r="B536" s="232" t="s">
        <v>17</v>
      </c>
      <c r="C536" s="357">
        <f t="shared" si="48"/>
        <v>0</v>
      </c>
      <c r="D536" s="357">
        <f t="shared" si="48"/>
        <v>0</v>
      </c>
      <c r="E536" s="357">
        <f t="shared" si="48"/>
        <v>0</v>
      </c>
      <c r="F536" s="357">
        <f t="shared" si="48"/>
        <v>0</v>
      </c>
      <c r="G536" s="357">
        <f t="shared" si="48"/>
        <v>0</v>
      </c>
      <c r="H536" s="358" t="e">
        <f>G536/C536*100</f>
        <v>#DIV/0!</v>
      </c>
      <c r="I536" s="359"/>
    </row>
    <row r="537" spans="1:9" s="7" customFormat="1" ht="17.25" hidden="1" customHeight="1">
      <c r="A537" s="107"/>
      <c r="B537" s="232" t="s">
        <v>18</v>
      </c>
      <c r="C537" s="357">
        <f t="shared" si="48"/>
        <v>0</v>
      </c>
      <c r="D537" s="357">
        <f t="shared" si="48"/>
        <v>0</v>
      </c>
      <c r="E537" s="357">
        <f t="shared" si="48"/>
        <v>0</v>
      </c>
      <c r="F537" s="357">
        <f t="shared" si="48"/>
        <v>0</v>
      </c>
      <c r="G537" s="357">
        <f t="shared" si="48"/>
        <v>0</v>
      </c>
      <c r="H537" s="358">
        <v>0</v>
      </c>
      <c r="I537" s="359"/>
    </row>
    <row r="538" spans="1:9" s="7" customFormat="1" ht="17.25" hidden="1" customHeight="1">
      <c r="A538" s="107"/>
      <c r="B538" s="232" t="s">
        <v>19</v>
      </c>
      <c r="C538" s="357">
        <f t="shared" si="48"/>
        <v>0</v>
      </c>
      <c r="D538" s="357">
        <f t="shared" si="48"/>
        <v>0</v>
      </c>
      <c r="E538" s="357">
        <f t="shared" si="48"/>
        <v>0</v>
      </c>
      <c r="F538" s="357">
        <f t="shared" si="48"/>
        <v>0</v>
      </c>
      <c r="G538" s="357">
        <f t="shared" si="48"/>
        <v>0</v>
      </c>
      <c r="H538" s="358">
        <v>0</v>
      </c>
      <c r="I538" s="359"/>
    </row>
    <row r="539" spans="1:9" s="7" customFormat="1" ht="17.25" hidden="1" customHeight="1">
      <c r="A539" s="107"/>
      <c r="B539" s="354" t="s">
        <v>30</v>
      </c>
      <c r="C539" s="357"/>
      <c r="D539" s="357"/>
      <c r="E539" s="357"/>
      <c r="F539" s="357"/>
      <c r="G539" s="357"/>
      <c r="H539" s="355"/>
      <c r="I539" s="359"/>
    </row>
    <row r="540" spans="1:9" s="7" customFormat="1" ht="17.25" hidden="1" customHeight="1">
      <c r="A540" s="107"/>
      <c r="B540" s="360" t="s">
        <v>20</v>
      </c>
      <c r="C540" s="355">
        <f>C541+C542+C543</f>
        <v>0</v>
      </c>
      <c r="D540" s="355">
        <f>D541+D542+D543</f>
        <v>0</v>
      </c>
      <c r="E540" s="355">
        <f>E541+E542+E543</f>
        <v>0</v>
      </c>
      <c r="F540" s="355">
        <f>F541+F542+F543</f>
        <v>0</v>
      </c>
      <c r="G540" s="355">
        <f>G541+G542+G543</f>
        <v>0</v>
      </c>
      <c r="H540" s="355" t="e">
        <f>G540/C540*100</f>
        <v>#DIV/0!</v>
      </c>
      <c r="I540" s="359"/>
    </row>
    <row r="541" spans="1:9" s="7" customFormat="1" ht="17.25" hidden="1" customHeight="1">
      <c r="A541" s="107"/>
      <c r="B541" s="232" t="s">
        <v>17</v>
      </c>
      <c r="C541" s="357"/>
      <c r="D541" s="357"/>
      <c r="E541" s="357"/>
      <c r="F541" s="357"/>
      <c r="G541" s="357"/>
      <c r="H541" s="357">
        <v>0</v>
      </c>
      <c r="I541" s="359"/>
    </row>
    <row r="542" spans="1:9" s="7" customFormat="1" ht="17.25" hidden="1" customHeight="1">
      <c r="A542" s="107"/>
      <c r="B542" s="232" t="s">
        <v>18</v>
      </c>
      <c r="C542" s="357"/>
      <c r="D542" s="357"/>
      <c r="E542" s="357"/>
      <c r="F542" s="357"/>
      <c r="G542" s="357"/>
      <c r="H542" s="355"/>
      <c r="I542" s="359"/>
    </row>
    <row r="543" spans="1:9" s="7" customFormat="1" ht="17.25" hidden="1" customHeight="1">
      <c r="A543" s="107"/>
      <c r="B543" s="232" t="s">
        <v>19</v>
      </c>
      <c r="C543" s="357"/>
      <c r="D543" s="357"/>
      <c r="E543" s="357"/>
      <c r="F543" s="357"/>
      <c r="G543" s="357"/>
      <c r="H543" s="355"/>
      <c r="I543" s="359"/>
    </row>
    <row r="544" spans="1:9" s="7" customFormat="1" ht="17.25" hidden="1" customHeight="1">
      <c r="A544" s="107"/>
      <c r="B544" s="271" t="s">
        <v>61</v>
      </c>
      <c r="C544" s="76">
        <f>C545+C546+C547</f>
        <v>0</v>
      </c>
      <c r="D544" s="76">
        <f>D545+D546+D547</f>
        <v>0</v>
      </c>
      <c r="E544" s="76">
        <f>E545+E546+E547</f>
        <v>0</v>
      </c>
      <c r="F544" s="76">
        <f>F545+F546+F547</f>
        <v>0</v>
      </c>
      <c r="G544" s="76">
        <f>G545+G546+G547</f>
        <v>0</v>
      </c>
      <c r="H544" s="76">
        <v>0</v>
      </c>
      <c r="I544" s="361"/>
    </row>
    <row r="545" spans="1:9" s="7" customFormat="1" ht="17.25" hidden="1" customHeight="1">
      <c r="A545" s="107"/>
      <c r="B545" s="78" t="s">
        <v>17</v>
      </c>
      <c r="C545" s="103"/>
      <c r="D545" s="103"/>
      <c r="E545" s="103"/>
      <c r="F545" s="103"/>
      <c r="G545" s="103"/>
      <c r="H545" s="76"/>
      <c r="I545" s="361"/>
    </row>
    <row r="546" spans="1:9" s="7" customFormat="1" ht="17.25" hidden="1" customHeight="1">
      <c r="A546" s="107"/>
      <c r="B546" s="78" t="s">
        <v>18</v>
      </c>
      <c r="C546" s="103"/>
      <c r="D546" s="103"/>
      <c r="E546" s="103"/>
      <c r="F546" s="103"/>
      <c r="G546" s="103"/>
      <c r="H546" s="76"/>
      <c r="I546" s="361"/>
    </row>
    <row r="547" spans="1:9" s="7" customFormat="1" ht="17.25" hidden="1" customHeight="1">
      <c r="A547" s="107"/>
      <c r="B547" s="78" t="s">
        <v>19</v>
      </c>
      <c r="C547" s="103"/>
      <c r="D547" s="103"/>
      <c r="E547" s="103"/>
      <c r="F547" s="103"/>
      <c r="G547" s="103"/>
      <c r="H547" s="76"/>
      <c r="I547" s="362"/>
    </row>
    <row r="548" spans="1:9" s="7" customFormat="1" ht="57" hidden="1" customHeight="1">
      <c r="A548" s="363" t="s">
        <v>163</v>
      </c>
      <c r="B548" s="199" t="s">
        <v>86</v>
      </c>
      <c r="C548" s="364"/>
      <c r="D548" s="364"/>
      <c r="E548" s="364"/>
      <c r="F548" s="364"/>
      <c r="G548" s="364"/>
      <c r="H548" s="365"/>
      <c r="I548" s="366"/>
    </row>
    <row r="549" spans="1:9" s="7" customFormat="1" ht="17.25" hidden="1" customHeight="1">
      <c r="A549" s="107"/>
      <c r="B549" s="271" t="s">
        <v>25</v>
      </c>
      <c r="C549" s="76">
        <f t="shared" ref="C549:G552" si="49">C554+C558</f>
        <v>0</v>
      </c>
      <c r="D549" s="76">
        <f>D554+D558</f>
        <v>0</v>
      </c>
      <c r="E549" s="76">
        <f t="shared" si="49"/>
        <v>0</v>
      </c>
      <c r="F549" s="76">
        <f t="shared" si="49"/>
        <v>0</v>
      </c>
      <c r="G549" s="76">
        <f t="shared" si="49"/>
        <v>0</v>
      </c>
      <c r="H549" s="76" t="e">
        <f>G549/C549*100</f>
        <v>#DIV/0!</v>
      </c>
      <c r="I549" s="367" t="s">
        <v>166</v>
      </c>
    </row>
    <row r="550" spans="1:9" s="7" customFormat="1" ht="17.25" hidden="1" customHeight="1">
      <c r="A550" s="107"/>
      <c r="B550" s="78" t="s">
        <v>17</v>
      </c>
      <c r="C550" s="103">
        <f t="shared" si="49"/>
        <v>0</v>
      </c>
      <c r="D550" s="103">
        <f t="shared" si="49"/>
        <v>0</v>
      </c>
      <c r="E550" s="103">
        <f t="shared" si="49"/>
        <v>0</v>
      </c>
      <c r="F550" s="103">
        <f t="shared" si="49"/>
        <v>0</v>
      </c>
      <c r="G550" s="103">
        <f t="shared" si="49"/>
        <v>0</v>
      </c>
      <c r="H550" s="79" t="e">
        <f>G550/C550*100</f>
        <v>#DIV/0!</v>
      </c>
      <c r="I550" s="368"/>
    </row>
    <row r="551" spans="1:9" s="7" customFormat="1" ht="17.25" hidden="1" customHeight="1">
      <c r="A551" s="107"/>
      <c r="B551" s="78" t="s">
        <v>18</v>
      </c>
      <c r="C551" s="103">
        <f t="shared" si="49"/>
        <v>0</v>
      </c>
      <c r="D551" s="103">
        <f t="shared" si="49"/>
        <v>0</v>
      </c>
      <c r="E551" s="103">
        <f t="shared" si="49"/>
        <v>0</v>
      </c>
      <c r="F551" s="103">
        <f t="shared" si="49"/>
        <v>0</v>
      </c>
      <c r="G551" s="103">
        <f t="shared" si="49"/>
        <v>0</v>
      </c>
      <c r="H551" s="79">
        <v>0</v>
      </c>
      <c r="I551" s="368"/>
    </row>
    <row r="552" spans="1:9" s="7" customFormat="1" ht="17.25" hidden="1" customHeight="1">
      <c r="A552" s="107"/>
      <c r="B552" s="78" t="s">
        <v>19</v>
      </c>
      <c r="C552" s="103">
        <f t="shared" si="49"/>
        <v>0</v>
      </c>
      <c r="D552" s="103">
        <f t="shared" si="49"/>
        <v>0</v>
      </c>
      <c r="E552" s="103">
        <f t="shared" si="49"/>
        <v>0</v>
      </c>
      <c r="F552" s="103">
        <f t="shared" si="49"/>
        <v>0</v>
      </c>
      <c r="G552" s="103">
        <f t="shared" si="49"/>
        <v>0</v>
      </c>
      <c r="H552" s="79">
        <v>0</v>
      </c>
      <c r="I552" s="368"/>
    </row>
    <row r="553" spans="1:9" s="7" customFormat="1" ht="17.25" hidden="1" customHeight="1">
      <c r="A553" s="107"/>
      <c r="B553" s="271" t="s">
        <v>30</v>
      </c>
      <c r="C553" s="103"/>
      <c r="D553" s="103"/>
      <c r="E553" s="103"/>
      <c r="F553" s="103"/>
      <c r="G553" s="103"/>
      <c r="H553" s="76"/>
      <c r="I553" s="368"/>
    </row>
    <row r="554" spans="1:9" s="7" customFormat="1" ht="17.25" hidden="1" customHeight="1">
      <c r="A554" s="107"/>
      <c r="B554" s="346" t="s">
        <v>20</v>
      </c>
      <c r="C554" s="76">
        <f>C555+C556+C557</f>
        <v>0</v>
      </c>
      <c r="D554" s="76">
        <f>D555+D556+D557</f>
        <v>0</v>
      </c>
      <c r="E554" s="76">
        <f>E555+E556+E557</f>
        <v>0</v>
      </c>
      <c r="F554" s="76">
        <f>F555+F556+F557</f>
        <v>0</v>
      </c>
      <c r="G554" s="76">
        <f>G555+G556+G557</f>
        <v>0</v>
      </c>
      <c r="H554" s="76">
        <v>0</v>
      </c>
      <c r="I554" s="368"/>
    </row>
    <row r="555" spans="1:9" s="7" customFormat="1" ht="17.25" hidden="1" customHeight="1">
      <c r="A555" s="107"/>
      <c r="B555" s="78" t="s">
        <v>17</v>
      </c>
      <c r="C555" s="103">
        <v>0</v>
      </c>
      <c r="D555" s="103">
        <v>0</v>
      </c>
      <c r="E555" s="103">
        <v>0</v>
      </c>
      <c r="F555" s="103">
        <v>0</v>
      </c>
      <c r="G555" s="103">
        <v>0</v>
      </c>
      <c r="H555" s="76"/>
      <c r="I555" s="368"/>
    </row>
    <row r="556" spans="1:9" s="7" customFormat="1" ht="17.25" hidden="1" customHeight="1">
      <c r="A556" s="107"/>
      <c r="B556" s="78" t="s">
        <v>18</v>
      </c>
      <c r="C556" s="103">
        <v>0</v>
      </c>
      <c r="D556" s="103">
        <v>0</v>
      </c>
      <c r="E556" s="103">
        <v>0</v>
      </c>
      <c r="F556" s="103">
        <v>0</v>
      </c>
      <c r="G556" s="103">
        <v>0</v>
      </c>
      <c r="H556" s="76"/>
      <c r="I556" s="368"/>
    </row>
    <row r="557" spans="1:9" s="7" customFormat="1" ht="17.25" hidden="1" customHeight="1">
      <c r="A557" s="107"/>
      <c r="B557" s="78" t="s">
        <v>19</v>
      </c>
      <c r="C557" s="103">
        <v>0</v>
      </c>
      <c r="D557" s="103">
        <v>0</v>
      </c>
      <c r="E557" s="103">
        <v>0</v>
      </c>
      <c r="F557" s="103">
        <v>0</v>
      </c>
      <c r="G557" s="103">
        <v>0</v>
      </c>
      <c r="H557" s="76"/>
      <c r="I557" s="369"/>
    </row>
    <row r="558" spans="1:9" s="7" customFormat="1" ht="17.25" hidden="1" customHeight="1">
      <c r="A558" s="107"/>
      <c r="B558" s="271" t="s">
        <v>61</v>
      </c>
      <c r="C558" s="76">
        <f>C559+C560+C561</f>
        <v>0</v>
      </c>
      <c r="D558" s="76">
        <f>D559+D560+D561</f>
        <v>0</v>
      </c>
      <c r="E558" s="76">
        <f>E559+E560+E561</f>
        <v>0</v>
      </c>
      <c r="F558" s="76">
        <f>F559+F560+F561</f>
        <v>0</v>
      </c>
      <c r="G558" s="76">
        <f>G559+G560+G561</f>
        <v>0</v>
      </c>
      <c r="H558" s="76" t="e">
        <f>G558/C558*100</f>
        <v>#DIV/0!</v>
      </c>
      <c r="I558" s="370"/>
    </row>
    <row r="559" spans="1:9" s="7" customFormat="1" ht="17.25" hidden="1" customHeight="1">
      <c r="A559" s="107"/>
      <c r="B559" s="78" t="s">
        <v>17</v>
      </c>
      <c r="C559" s="103">
        <v>0</v>
      </c>
      <c r="D559" s="103">
        <v>0</v>
      </c>
      <c r="E559" s="103">
        <v>0</v>
      </c>
      <c r="F559" s="103">
        <v>0</v>
      </c>
      <c r="G559" s="103">
        <v>0</v>
      </c>
      <c r="H559" s="79" t="e">
        <f>G559/C559*100</f>
        <v>#DIV/0!</v>
      </c>
      <c r="I559" s="370"/>
    </row>
    <row r="560" spans="1:9" s="7" customFormat="1" ht="17.25" hidden="1" customHeight="1">
      <c r="A560" s="107"/>
      <c r="B560" s="78" t="s">
        <v>18</v>
      </c>
      <c r="C560" s="103">
        <v>0</v>
      </c>
      <c r="D560" s="103">
        <v>0</v>
      </c>
      <c r="E560" s="103">
        <v>0</v>
      </c>
      <c r="F560" s="103">
        <v>0</v>
      </c>
      <c r="G560" s="103">
        <v>0</v>
      </c>
      <c r="H560" s="76"/>
      <c r="I560" s="370"/>
    </row>
    <row r="561" spans="1:9" s="7" customFormat="1" ht="15.75" hidden="1">
      <c r="A561" s="107"/>
      <c r="B561" s="78" t="s">
        <v>19</v>
      </c>
      <c r="C561" s="103">
        <v>0</v>
      </c>
      <c r="D561" s="103">
        <v>0</v>
      </c>
      <c r="E561" s="103">
        <v>0</v>
      </c>
      <c r="F561" s="103">
        <v>0</v>
      </c>
      <c r="G561" s="103">
        <v>0</v>
      </c>
      <c r="H561" s="76"/>
      <c r="I561" s="371"/>
    </row>
    <row r="562" spans="1:9" ht="38.25" customHeight="1">
      <c r="A562" s="372" t="s">
        <v>109</v>
      </c>
      <c r="B562" s="199" t="s">
        <v>167</v>
      </c>
      <c r="C562" s="364"/>
      <c r="D562" s="364"/>
      <c r="E562" s="364"/>
      <c r="F562" s="364"/>
      <c r="G562" s="364"/>
      <c r="H562" s="320"/>
      <c r="I562" s="373"/>
    </row>
    <row r="563" spans="1:9" ht="15.75">
      <c r="A563" s="29"/>
      <c r="B563" s="88" t="s">
        <v>17</v>
      </c>
      <c r="C563" s="103">
        <f t="shared" ref="C563:G565" si="50">C568+C572</f>
        <v>17253.099999999999</v>
      </c>
      <c r="D563" s="103">
        <f t="shared" si="50"/>
        <v>15527.8</v>
      </c>
      <c r="E563" s="103">
        <f t="shared" si="50"/>
        <v>2697.5</v>
      </c>
      <c r="F563" s="103">
        <f t="shared" si="50"/>
        <v>2697.5</v>
      </c>
      <c r="G563" s="103">
        <f t="shared" si="50"/>
        <v>2967.5</v>
      </c>
      <c r="H563" s="79">
        <f>G563/C563*100</f>
        <v>17.199807570813363</v>
      </c>
      <c r="I563" s="120" t="s">
        <v>168</v>
      </c>
    </row>
    <row r="564" spans="1:9" ht="15.75">
      <c r="A564" s="29"/>
      <c r="B564" s="88" t="s">
        <v>18</v>
      </c>
      <c r="C564" s="103">
        <f t="shared" si="50"/>
        <v>0</v>
      </c>
      <c r="D564" s="103">
        <f t="shared" si="50"/>
        <v>0</v>
      </c>
      <c r="E564" s="103">
        <f t="shared" si="50"/>
        <v>0</v>
      </c>
      <c r="F564" s="103">
        <f t="shared" si="50"/>
        <v>0</v>
      </c>
      <c r="G564" s="103">
        <f t="shared" si="50"/>
        <v>0</v>
      </c>
      <c r="H564" s="79" t="s">
        <v>21</v>
      </c>
      <c r="I564" s="121"/>
    </row>
    <row r="565" spans="1:9" ht="15.75">
      <c r="A565" s="29"/>
      <c r="B565" s="88" t="s">
        <v>19</v>
      </c>
      <c r="C565" s="103">
        <f t="shared" si="50"/>
        <v>0</v>
      </c>
      <c r="D565" s="103">
        <f t="shared" si="50"/>
        <v>0</v>
      </c>
      <c r="E565" s="103">
        <f t="shared" si="50"/>
        <v>0</v>
      </c>
      <c r="F565" s="103">
        <f t="shared" si="50"/>
        <v>0</v>
      </c>
      <c r="G565" s="103">
        <f t="shared" si="50"/>
        <v>0</v>
      </c>
      <c r="H565" s="79" t="s">
        <v>21</v>
      </c>
      <c r="I565" s="121"/>
    </row>
    <row r="566" spans="1:9" ht="15.75">
      <c r="A566" s="29"/>
      <c r="B566" s="264" t="s">
        <v>30</v>
      </c>
      <c r="C566" s="103"/>
      <c r="D566" s="103"/>
      <c r="E566" s="103"/>
      <c r="F566" s="103"/>
      <c r="G566" s="103"/>
      <c r="H566" s="79"/>
      <c r="I566" s="121"/>
    </row>
    <row r="567" spans="1:9" ht="15.75">
      <c r="A567" s="29"/>
      <c r="B567" s="374" t="s">
        <v>20</v>
      </c>
      <c r="C567" s="76">
        <f>C568+C569+C570</f>
        <v>0</v>
      </c>
      <c r="D567" s="76">
        <f>D568+D569+D570</f>
        <v>0</v>
      </c>
      <c r="E567" s="76">
        <f>E568+E569+E570</f>
        <v>0</v>
      </c>
      <c r="F567" s="76">
        <f>F568+F569+F570</f>
        <v>0</v>
      </c>
      <c r="G567" s="76">
        <f>G568+G569+G570</f>
        <v>0</v>
      </c>
      <c r="H567" s="79" t="s">
        <v>21</v>
      </c>
      <c r="I567" s="121"/>
    </row>
    <row r="568" spans="1:9" ht="15.75">
      <c r="A568" s="29"/>
      <c r="B568" s="88" t="s">
        <v>17</v>
      </c>
      <c r="C568" s="103">
        <v>0</v>
      </c>
      <c r="D568" s="103">
        <v>0</v>
      </c>
      <c r="E568" s="103">
        <v>0</v>
      </c>
      <c r="F568" s="103">
        <v>0</v>
      </c>
      <c r="G568" s="103">
        <v>0</v>
      </c>
      <c r="H568" s="79" t="s">
        <v>21</v>
      </c>
      <c r="I568" s="122"/>
    </row>
    <row r="569" spans="1:9" ht="15.75">
      <c r="A569" s="29"/>
      <c r="B569" s="88" t="s">
        <v>18</v>
      </c>
      <c r="C569" s="103">
        <v>0</v>
      </c>
      <c r="D569" s="103">
        <v>0</v>
      </c>
      <c r="E569" s="103">
        <v>0</v>
      </c>
      <c r="F569" s="103">
        <v>0</v>
      </c>
      <c r="G569" s="103">
        <v>0</v>
      </c>
      <c r="H569" s="79" t="s">
        <v>21</v>
      </c>
      <c r="I569" s="122"/>
    </row>
    <row r="570" spans="1:9" ht="15.75">
      <c r="A570" s="29"/>
      <c r="B570" s="88" t="s">
        <v>19</v>
      </c>
      <c r="C570" s="103">
        <v>0</v>
      </c>
      <c r="D570" s="103">
        <v>0</v>
      </c>
      <c r="E570" s="103">
        <v>0</v>
      </c>
      <c r="F570" s="103">
        <v>0</v>
      </c>
      <c r="G570" s="103">
        <v>0</v>
      </c>
      <c r="H570" s="79" t="s">
        <v>21</v>
      </c>
      <c r="I570" s="122"/>
    </row>
    <row r="571" spans="1:9" ht="15.75">
      <c r="A571" s="29"/>
      <c r="B571" s="264" t="s">
        <v>169</v>
      </c>
      <c r="C571" s="76">
        <f>C572+C573+C574</f>
        <v>17253.099999999999</v>
      </c>
      <c r="D571" s="76">
        <f>D572+D573+D574</f>
        <v>15527.8</v>
      </c>
      <c r="E571" s="76">
        <f>E572+E573+E574</f>
        <v>2697.5</v>
      </c>
      <c r="F571" s="76">
        <f>F572+F573+F574</f>
        <v>2697.5</v>
      </c>
      <c r="G571" s="76">
        <f>G572+G573+G574</f>
        <v>2967.5</v>
      </c>
      <c r="H571" s="76">
        <f>G571/C571*100</f>
        <v>17.199807570813363</v>
      </c>
      <c r="I571" s="122"/>
    </row>
    <row r="572" spans="1:9" ht="15.75">
      <c r="A572" s="29"/>
      <c r="B572" s="88" t="s">
        <v>17</v>
      </c>
      <c r="C572" s="103">
        <v>17253.099999999999</v>
      </c>
      <c r="D572" s="103">
        <v>15527.8</v>
      </c>
      <c r="E572" s="103">
        <v>2697.5</v>
      </c>
      <c r="F572" s="103">
        <v>2697.5</v>
      </c>
      <c r="G572" s="103">
        <v>2967.5</v>
      </c>
      <c r="H572" s="79">
        <f>G572/C572*100</f>
        <v>17.199807570813363</v>
      </c>
      <c r="I572" s="122"/>
    </row>
    <row r="573" spans="1:9" ht="15.75">
      <c r="A573" s="29"/>
      <c r="B573" s="88" t="s">
        <v>18</v>
      </c>
      <c r="C573" s="103">
        <v>0</v>
      </c>
      <c r="D573" s="103">
        <v>0</v>
      </c>
      <c r="E573" s="103">
        <v>0</v>
      </c>
      <c r="F573" s="103">
        <v>0</v>
      </c>
      <c r="G573" s="103">
        <v>0</v>
      </c>
      <c r="H573" s="79" t="s">
        <v>21</v>
      </c>
      <c r="I573" s="122"/>
    </row>
    <row r="574" spans="1:9" ht="18.75" customHeight="1">
      <c r="A574" s="29"/>
      <c r="B574" s="88" t="s">
        <v>19</v>
      </c>
      <c r="C574" s="103">
        <v>0</v>
      </c>
      <c r="D574" s="103">
        <v>0</v>
      </c>
      <c r="E574" s="103">
        <v>0</v>
      </c>
      <c r="F574" s="103">
        <v>0</v>
      </c>
      <c r="G574" s="103">
        <v>0</v>
      </c>
      <c r="H574" s="79" t="s">
        <v>21</v>
      </c>
      <c r="I574" s="124"/>
    </row>
    <row r="575" spans="1:9" s="7" customFormat="1" ht="39" customHeight="1">
      <c r="A575" s="152" t="s">
        <v>69</v>
      </c>
      <c r="B575" s="375" t="s">
        <v>170</v>
      </c>
      <c r="C575" s="82">
        <f>C577</f>
        <v>22748</v>
      </c>
      <c r="D575" s="82">
        <f>D577</f>
        <v>22748</v>
      </c>
      <c r="E575" s="82">
        <f>E577</f>
        <v>22748</v>
      </c>
      <c r="F575" s="82">
        <f>F577</f>
        <v>4433.93</v>
      </c>
      <c r="G575" s="82">
        <f>G577</f>
        <v>4433.93</v>
      </c>
      <c r="H575" s="82">
        <f>G575/C575*100</f>
        <v>19.491515737647266</v>
      </c>
      <c r="I575" s="376"/>
    </row>
    <row r="576" spans="1:9" s="7" customFormat="1" ht="47.25">
      <c r="A576" s="107"/>
      <c r="B576" s="132" t="s">
        <v>171</v>
      </c>
      <c r="C576" s="103"/>
      <c r="D576" s="103"/>
      <c r="E576" s="103"/>
      <c r="F576" s="103"/>
      <c r="G576" s="103"/>
      <c r="H576" s="76"/>
      <c r="I576" s="78"/>
    </row>
    <row r="577" spans="1:9" s="7" customFormat="1" ht="17.25" customHeight="1">
      <c r="A577" s="107"/>
      <c r="B577" s="271" t="s">
        <v>25</v>
      </c>
      <c r="C577" s="76">
        <f t="shared" ref="C577:G580" si="51">C582+C586</f>
        <v>22748</v>
      </c>
      <c r="D577" s="76">
        <f t="shared" si="51"/>
        <v>22748</v>
      </c>
      <c r="E577" s="76">
        <f t="shared" si="51"/>
        <v>22748</v>
      </c>
      <c r="F577" s="76">
        <f t="shared" si="51"/>
        <v>4433.93</v>
      </c>
      <c r="G577" s="76">
        <f t="shared" si="51"/>
        <v>4433.93</v>
      </c>
      <c r="H577" s="76">
        <f>G577/C577*100</f>
        <v>19.491515737647266</v>
      </c>
      <c r="I577" s="377" t="s">
        <v>172</v>
      </c>
    </row>
    <row r="578" spans="1:9" s="7" customFormat="1" ht="17.25" customHeight="1">
      <c r="A578" s="107"/>
      <c r="B578" s="88" t="s">
        <v>17</v>
      </c>
      <c r="C578" s="103">
        <f t="shared" si="51"/>
        <v>22748</v>
      </c>
      <c r="D578" s="103">
        <f t="shared" si="51"/>
        <v>22748</v>
      </c>
      <c r="E578" s="103">
        <f t="shared" si="51"/>
        <v>22748</v>
      </c>
      <c r="F578" s="103">
        <f t="shared" si="51"/>
        <v>4433.93</v>
      </c>
      <c r="G578" s="103">
        <f t="shared" si="51"/>
        <v>4433.93</v>
      </c>
      <c r="H578" s="79">
        <f>G578/C578*100</f>
        <v>19.491515737647266</v>
      </c>
      <c r="I578" s="378"/>
    </row>
    <row r="579" spans="1:9" s="7" customFormat="1" ht="15.75">
      <c r="A579" s="107"/>
      <c r="B579" s="78" t="s">
        <v>18</v>
      </c>
      <c r="C579" s="103">
        <f t="shared" si="51"/>
        <v>0</v>
      </c>
      <c r="D579" s="103">
        <f t="shared" si="51"/>
        <v>0</v>
      </c>
      <c r="E579" s="103">
        <f t="shared" si="51"/>
        <v>0</v>
      </c>
      <c r="F579" s="103">
        <f t="shared" si="51"/>
        <v>0</v>
      </c>
      <c r="G579" s="103">
        <f t="shared" si="51"/>
        <v>0</v>
      </c>
      <c r="H579" s="79" t="s">
        <v>21</v>
      </c>
      <c r="I579" s="378"/>
    </row>
    <row r="580" spans="1:9" s="7" customFormat="1" ht="15.75">
      <c r="A580" s="107"/>
      <c r="B580" s="88" t="s">
        <v>19</v>
      </c>
      <c r="C580" s="103">
        <f t="shared" si="51"/>
        <v>0</v>
      </c>
      <c r="D580" s="103">
        <f t="shared" si="51"/>
        <v>0</v>
      </c>
      <c r="E580" s="103">
        <f t="shared" si="51"/>
        <v>0</v>
      </c>
      <c r="F580" s="103">
        <f t="shared" si="51"/>
        <v>0</v>
      </c>
      <c r="G580" s="103">
        <f t="shared" si="51"/>
        <v>0</v>
      </c>
      <c r="H580" s="79" t="s">
        <v>21</v>
      </c>
      <c r="I580" s="378"/>
    </row>
    <row r="581" spans="1:9" s="7" customFormat="1" ht="17.25" customHeight="1">
      <c r="A581" s="107"/>
      <c r="B581" s="271" t="s">
        <v>30</v>
      </c>
      <c r="C581" s="103"/>
      <c r="D581" s="103"/>
      <c r="E581" s="103"/>
      <c r="F581" s="103"/>
      <c r="G581" s="103"/>
      <c r="H581" s="76"/>
      <c r="I581" s="378"/>
    </row>
    <row r="582" spans="1:9" s="7" customFormat="1" ht="17.25" customHeight="1">
      <c r="A582" s="107"/>
      <c r="B582" s="346" t="s">
        <v>20</v>
      </c>
      <c r="C582" s="76">
        <f>C583+C584+C585</f>
        <v>22748</v>
      </c>
      <c r="D582" s="76">
        <f>D583+D584+D585</f>
        <v>22748</v>
      </c>
      <c r="E582" s="76">
        <f>E583+E584+E585</f>
        <v>22748</v>
      </c>
      <c r="F582" s="76">
        <f>F583+F584+F585</f>
        <v>4433.93</v>
      </c>
      <c r="G582" s="76">
        <f>G583+G584+G585</f>
        <v>4433.93</v>
      </c>
      <c r="H582" s="76">
        <f>G582/C582*100</f>
        <v>19.491515737647266</v>
      </c>
      <c r="I582" s="378"/>
    </row>
    <row r="583" spans="1:9" s="7" customFormat="1" ht="17.25" customHeight="1">
      <c r="A583" s="107"/>
      <c r="B583" s="88" t="s">
        <v>17</v>
      </c>
      <c r="C583" s="103">
        <v>22748</v>
      </c>
      <c r="D583" s="103">
        <v>22748</v>
      </c>
      <c r="E583" s="103">
        <v>22748</v>
      </c>
      <c r="F583" s="103">
        <v>4433.93</v>
      </c>
      <c r="G583" s="103">
        <v>4433.93</v>
      </c>
      <c r="H583" s="79">
        <f>G583/C583*100</f>
        <v>19.491515737647266</v>
      </c>
      <c r="I583" s="378"/>
    </row>
    <row r="584" spans="1:9" s="7" customFormat="1" ht="17.25" customHeight="1">
      <c r="A584" s="107"/>
      <c r="B584" s="78" t="s">
        <v>18</v>
      </c>
      <c r="C584" s="103">
        <v>0</v>
      </c>
      <c r="D584" s="103">
        <v>0</v>
      </c>
      <c r="E584" s="103">
        <v>0</v>
      </c>
      <c r="F584" s="103">
        <v>0</v>
      </c>
      <c r="G584" s="103">
        <v>0</v>
      </c>
      <c r="H584" s="79" t="s">
        <v>21</v>
      </c>
      <c r="I584" s="378"/>
    </row>
    <row r="585" spans="1:9" s="7" customFormat="1" ht="17.25" customHeight="1">
      <c r="A585" s="107"/>
      <c r="B585" s="88" t="s">
        <v>19</v>
      </c>
      <c r="C585" s="103">
        <v>0</v>
      </c>
      <c r="D585" s="103">
        <v>0</v>
      </c>
      <c r="E585" s="103">
        <v>0</v>
      </c>
      <c r="F585" s="103">
        <v>0</v>
      </c>
      <c r="G585" s="103">
        <v>0</v>
      </c>
      <c r="H585" s="76" t="s">
        <v>21</v>
      </c>
      <c r="I585" s="378"/>
    </row>
    <row r="586" spans="1:9" s="7" customFormat="1" ht="17.25" customHeight="1">
      <c r="A586" s="107"/>
      <c r="B586" s="271" t="s">
        <v>61</v>
      </c>
      <c r="C586" s="76">
        <f>C587+C588+C589</f>
        <v>0</v>
      </c>
      <c r="D586" s="76">
        <f>D587+D588+D589</f>
        <v>0</v>
      </c>
      <c r="E586" s="76">
        <f>E587+E588+E589</f>
        <v>0</v>
      </c>
      <c r="F586" s="76">
        <f>F587+F588+F589</f>
        <v>0</v>
      </c>
      <c r="G586" s="76">
        <f>G587+G588+G589</f>
        <v>0</v>
      </c>
      <c r="H586" s="76" t="s">
        <v>21</v>
      </c>
      <c r="I586" s="378"/>
    </row>
    <row r="587" spans="1:9" s="7" customFormat="1" ht="17.25" customHeight="1">
      <c r="A587" s="107"/>
      <c r="B587" s="88" t="s">
        <v>17</v>
      </c>
      <c r="C587" s="103">
        <v>0</v>
      </c>
      <c r="D587" s="103">
        <v>0</v>
      </c>
      <c r="E587" s="103">
        <v>0</v>
      </c>
      <c r="F587" s="103">
        <v>0</v>
      </c>
      <c r="G587" s="103">
        <v>0</v>
      </c>
      <c r="H587" s="79" t="s">
        <v>21</v>
      </c>
      <c r="I587" s="378"/>
    </row>
    <row r="588" spans="1:9" s="7" customFormat="1" ht="17.25" customHeight="1">
      <c r="A588" s="107"/>
      <c r="B588" s="78" t="s">
        <v>18</v>
      </c>
      <c r="C588" s="103">
        <v>0</v>
      </c>
      <c r="D588" s="103">
        <v>0</v>
      </c>
      <c r="E588" s="103">
        <v>0</v>
      </c>
      <c r="F588" s="103">
        <v>0</v>
      </c>
      <c r="G588" s="103">
        <v>0</v>
      </c>
      <c r="H588" s="79" t="s">
        <v>21</v>
      </c>
      <c r="I588" s="378"/>
    </row>
    <row r="589" spans="1:9" s="7" customFormat="1" ht="18.600000000000001" customHeight="1">
      <c r="A589" s="107"/>
      <c r="B589" s="379" t="s">
        <v>19</v>
      </c>
      <c r="C589" s="103">
        <v>0</v>
      </c>
      <c r="D589" s="103">
        <v>0</v>
      </c>
      <c r="E589" s="103">
        <v>0</v>
      </c>
      <c r="F589" s="103">
        <v>0</v>
      </c>
      <c r="G589" s="103">
        <v>0</v>
      </c>
      <c r="H589" s="76" t="s">
        <v>21</v>
      </c>
      <c r="I589" s="378"/>
    </row>
    <row r="590" spans="1:9" s="7" customFormat="1" ht="24" customHeight="1">
      <c r="A590" s="212" t="s">
        <v>54</v>
      </c>
      <c r="B590" s="71" t="s">
        <v>173</v>
      </c>
      <c r="C590" s="245">
        <f>C591+C605</f>
        <v>2428.1</v>
      </c>
      <c r="D590" s="245">
        <f>D591+D605</f>
        <v>2428.1</v>
      </c>
      <c r="E590" s="245">
        <f>E591+E605</f>
        <v>0</v>
      </c>
      <c r="F590" s="245">
        <f>F591+F605</f>
        <v>43574</v>
      </c>
      <c r="G590" s="245">
        <f>G591+G605</f>
        <v>0</v>
      </c>
      <c r="H590" s="245">
        <f>G590/C590*100</f>
        <v>0</v>
      </c>
      <c r="I590" s="380"/>
    </row>
    <row r="591" spans="1:9" s="7" customFormat="1" ht="24" hidden="1" customHeight="1">
      <c r="A591" s="98" t="s">
        <v>174</v>
      </c>
      <c r="B591" s="381" t="s">
        <v>175</v>
      </c>
      <c r="C591" s="382">
        <f>C593+C594</f>
        <v>0</v>
      </c>
      <c r="D591" s="382">
        <f>D593+D594</f>
        <v>0</v>
      </c>
      <c r="E591" s="382">
        <f>E593+E594</f>
        <v>0</v>
      </c>
      <c r="F591" s="382">
        <f>F593+F594</f>
        <v>0</v>
      </c>
      <c r="G591" s="382">
        <f>G593+G594</f>
        <v>0</v>
      </c>
      <c r="H591" s="252" t="e">
        <f>G591/C591*100</f>
        <v>#DIV/0!</v>
      </c>
      <c r="I591" s="383"/>
    </row>
    <row r="592" spans="1:9" s="7" customFormat="1" ht="63" hidden="1" customHeight="1">
      <c r="A592" s="177"/>
      <c r="B592" s="384" t="s">
        <v>176</v>
      </c>
      <c r="C592" s="385"/>
      <c r="D592" s="385"/>
      <c r="E592" s="385"/>
      <c r="F592" s="385"/>
      <c r="G592" s="385"/>
      <c r="H592" s="386"/>
      <c r="I592" s="383"/>
    </row>
    <row r="593" spans="1:9" s="7" customFormat="1" ht="15.75" hidden="1" customHeight="1">
      <c r="A593" s="177"/>
      <c r="B593" s="88" t="s">
        <v>17</v>
      </c>
      <c r="C593" s="387">
        <f t="shared" ref="C593:G595" si="52">C598+C602</f>
        <v>0</v>
      </c>
      <c r="D593" s="387">
        <f t="shared" si="52"/>
        <v>0</v>
      </c>
      <c r="E593" s="387">
        <f t="shared" si="52"/>
        <v>0</v>
      </c>
      <c r="F593" s="387">
        <f t="shared" si="52"/>
        <v>0</v>
      </c>
      <c r="G593" s="387">
        <f t="shared" si="52"/>
        <v>0</v>
      </c>
      <c r="H593" s="388" t="e">
        <f>G593/C593*100</f>
        <v>#DIV/0!</v>
      </c>
      <c r="I593" s="389" t="s">
        <v>177</v>
      </c>
    </row>
    <row r="594" spans="1:9" s="7" customFormat="1" ht="15.75" hidden="1" customHeight="1">
      <c r="A594" s="177"/>
      <c r="B594" s="88" t="s">
        <v>18</v>
      </c>
      <c r="C594" s="387">
        <f t="shared" si="52"/>
        <v>0</v>
      </c>
      <c r="D594" s="387">
        <f t="shared" si="52"/>
        <v>0</v>
      </c>
      <c r="E594" s="387">
        <f t="shared" si="52"/>
        <v>0</v>
      </c>
      <c r="F594" s="387">
        <f t="shared" si="52"/>
        <v>0</v>
      </c>
      <c r="G594" s="387">
        <f t="shared" si="52"/>
        <v>0</v>
      </c>
      <c r="H594" s="388" t="e">
        <f>G594/C594*100</f>
        <v>#DIV/0!</v>
      </c>
      <c r="I594" s="390"/>
    </row>
    <row r="595" spans="1:9" s="7" customFormat="1" ht="15.75" hidden="1" customHeight="1">
      <c r="A595" s="177"/>
      <c r="B595" s="88" t="s">
        <v>19</v>
      </c>
      <c r="C595" s="268">
        <f t="shared" si="52"/>
        <v>0</v>
      </c>
      <c r="D595" s="268">
        <f t="shared" si="52"/>
        <v>0</v>
      </c>
      <c r="E595" s="268">
        <f t="shared" si="52"/>
        <v>0</v>
      </c>
      <c r="F595" s="268">
        <f t="shared" si="52"/>
        <v>0</v>
      </c>
      <c r="G595" s="268">
        <f t="shared" si="52"/>
        <v>0</v>
      </c>
      <c r="H595" s="162"/>
      <c r="I595" s="390"/>
    </row>
    <row r="596" spans="1:9" s="7" customFormat="1" ht="15.75" hidden="1" customHeight="1">
      <c r="A596" s="177"/>
      <c r="B596" s="264" t="s">
        <v>30</v>
      </c>
      <c r="C596" s="268"/>
      <c r="D596" s="268"/>
      <c r="E596" s="268"/>
      <c r="F596" s="268"/>
      <c r="G596" s="268"/>
      <c r="H596" s="162"/>
      <c r="I596" s="390"/>
    </row>
    <row r="597" spans="1:9" s="7" customFormat="1" ht="15.75" hidden="1" customHeight="1">
      <c r="A597" s="177"/>
      <c r="B597" s="374" t="s">
        <v>20</v>
      </c>
      <c r="C597" s="265">
        <f>C598+C599+C600</f>
        <v>0</v>
      </c>
      <c r="D597" s="265">
        <f>D598+D599+D600</f>
        <v>0</v>
      </c>
      <c r="E597" s="265">
        <f>E598+E599+E600</f>
        <v>0</v>
      </c>
      <c r="F597" s="265">
        <f>F598+F599+F600</f>
        <v>0</v>
      </c>
      <c r="G597" s="265">
        <f>G598+G599+G600</f>
        <v>0</v>
      </c>
      <c r="H597" s="127">
        <v>0</v>
      </c>
      <c r="I597" s="390"/>
    </row>
    <row r="598" spans="1:9" s="7" customFormat="1" ht="15.75" hidden="1" customHeight="1">
      <c r="A598" s="177"/>
      <c r="B598" s="88" t="s">
        <v>17</v>
      </c>
      <c r="C598" s="125"/>
      <c r="D598" s="125"/>
      <c r="E598" s="125"/>
      <c r="F598" s="125"/>
      <c r="G598" s="125"/>
      <c r="H598" s="162">
        <v>0</v>
      </c>
      <c r="I598" s="390"/>
    </row>
    <row r="599" spans="1:9" s="7" customFormat="1" ht="15.75" hidden="1" customHeight="1">
      <c r="A599" s="177"/>
      <c r="B599" s="88" t="s">
        <v>18</v>
      </c>
      <c r="C599" s="125"/>
      <c r="D599" s="125"/>
      <c r="E599" s="125"/>
      <c r="F599" s="125"/>
      <c r="G599" s="125"/>
      <c r="H599" s="162">
        <v>0</v>
      </c>
      <c r="I599" s="390"/>
    </row>
    <row r="600" spans="1:9" s="7" customFormat="1" ht="15.75" hidden="1" customHeight="1">
      <c r="A600" s="177"/>
      <c r="B600" s="88" t="s">
        <v>19</v>
      </c>
      <c r="C600" s="268"/>
      <c r="D600" s="268"/>
      <c r="E600" s="268"/>
      <c r="F600" s="268"/>
      <c r="G600" s="268"/>
      <c r="H600" s="162"/>
      <c r="I600" s="390"/>
    </row>
    <row r="601" spans="1:9" s="7" customFormat="1" ht="15.75" hidden="1" customHeight="1">
      <c r="A601" s="177"/>
      <c r="B601" s="264" t="s">
        <v>169</v>
      </c>
      <c r="C601" s="391">
        <f>C602+C603+C604</f>
        <v>0</v>
      </c>
      <c r="D601" s="391">
        <f>D602+D603+D604</f>
        <v>0</v>
      </c>
      <c r="E601" s="391">
        <f>E602+E603+E604</f>
        <v>0</v>
      </c>
      <c r="F601" s="391">
        <f>F602+F603+F604</f>
        <v>0</v>
      </c>
      <c r="G601" s="391">
        <f>G602+G603+G604</f>
        <v>0</v>
      </c>
      <c r="H601" s="391" t="e">
        <f>G601/C601*100</f>
        <v>#DIV/0!</v>
      </c>
      <c r="I601" s="390"/>
    </row>
    <row r="602" spans="1:9" s="7" customFormat="1" ht="15.75" hidden="1" customHeight="1">
      <c r="A602" s="177"/>
      <c r="B602" s="88" t="s">
        <v>17</v>
      </c>
      <c r="C602" s="387">
        <v>0</v>
      </c>
      <c r="D602" s="387">
        <v>0</v>
      </c>
      <c r="E602" s="387">
        <v>0</v>
      </c>
      <c r="F602" s="387">
        <v>0</v>
      </c>
      <c r="G602" s="387">
        <v>0</v>
      </c>
      <c r="H602" s="388" t="e">
        <f>G602/C602*100</f>
        <v>#DIV/0!</v>
      </c>
      <c r="I602" s="390"/>
    </row>
    <row r="603" spans="1:9" s="7" customFormat="1" ht="15.75" hidden="1" customHeight="1">
      <c r="A603" s="177"/>
      <c r="B603" s="88" t="s">
        <v>18</v>
      </c>
      <c r="C603" s="387">
        <v>0</v>
      </c>
      <c r="D603" s="387">
        <v>0</v>
      </c>
      <c r="E603" s="387">
        <v>0</v>
      </c>
      <c r="F603" s="387">
        <v>0</v>
      </c>
      <c r="G603" s="387">
        <v>0</v>
      </c>
      <c r="H603" s="388" t="e">
        <f>G603/C603*100</f>
        <v>#DIV/0!</v>
      </c>
      <c r="I603" s="390"/>
    </row>
    <row r="604" spans="1:9" s="7" customFormat="1" ht="101.25" hidden="1" customHeight="1">
      <c r="A604" s="177"/>
      <c r="B604" s="88" t="s">
        <v>19</v>
      </c>
      <c r="C604" s="268"/>
      <c r="D604" s="268"/>
      <c r="E604" s="268"/>
      <c r="F604" s="268"/>
      <c r="G604" s="268"/>
      <c r="H604" s="162"/>
      <c r="I604" s="392"/>
    </row>
    <row r="605" spans="1:9" s="7" customFormat="1" ht="31.5">
      <c r="A605" s="152" t="s">
        <v>178</v>
      </c>
      <c r="B605" s="393" t="s">
        <v>179</v>
      </c>
      <c r="C605" s="96">
        <f>C607</f>
        <v>2428.1</v>
      </c>
      <c r="D605" s="96">
        <f>D607</f>
        <v>2428.1</v>
      </c>
      <c r="E605" s="96">
        <f>E607</f>
        <v>0</v>
      </c>
      <c r="F605" s="96">
        <f>F607</f>
        <v>43574</v>
      </c>
      <c r="G605" s="96">
        <f>G607</f>
        <v>0</v>
      </c>
      <c r="H605" s="96">
        <f>G605/C605*100</f>
        <v>0</v>
      </c>
      <c r="I605" s="394"/>
    </row>
    <row r="606" spans="1:9" s="7" customFormat="1" ht="47.45" customHeight="1">
      <c r="A606" s="107"/>
      <c r="B606" s="395" t="s">
        <v>180</v>
      </c>
      <c r="C606" s="387"/>
      <c r="D606" s="387"/>
      <c r="E606" s="387"/>
      <c r="F606" s="387"/>
      <c r="G606" s="387"/>
      <c r="H606" s="391"/>
      <c r="I606" s="383"/>
    </row>
    <row r="607" spans="1:9" s="7" customFormat="1" ht="15.6" customHeight="1">
      <c r="A607" s="107"/>
      <c r="B607" s="271" t="s">
        <v>25</v>
      </c>
      <c r="C607" s="391">
        <f>C608+C609+C610</f>
        <v>2428.1</v>
      </c>
      <c r="D607" s="391">
        <f>D608+D609+D610</f>
        <v>2428.1</v>
      </c>
      <c r="E607" s="391">
        <f>E608+E609+E610</f>
        <v>0</v>
      </c>
      <c r="F607" s="391">
        <f>F608+F609+F610</f>
        <v>43574</v>
      </c>
      <c r="G607" s="391">
        <f>G608+G609+G610</f>
        <v>0</v>
      </c>
      <c r="H607" s="391" t="s">
        <v>21</v>
      </c>
      <c r="I607" s="389" t="s">
        <v>181</v>
      </c>
    </row>
    <row r="608" spans="1:9" s="7" customFormat="1" ht="17.25" customHeight="1">
      <c r="A608" s="107"/>
      <c r="B608" s="78" t="s">
        <v>17</v>
      </c>
      <c r="C608" s="388">
        <f t="shared" ref="C608:G610" si="53">C613+C617</f>
        <v>2428.1</v>
      </c>
      <c r="D608" s="388">
        <f t="shared" si="53"/>
        <v>2428.1</v>
      </c>
      <c r="E608" s="388">
        <f t="shared" si="53"/>
        <v>0</v>
      </c>
      <c r="F608" s="388">
        <f t="shared" si="53"/>
        <v>0</v>
      </c>
      <c r="G608" s="388">
        <f t="shared" si="53"/>
        <v>0</v>
      </c>
      <c r="H608" s="388" t="s">
        <v>21</v>
      </c>
      <c r="I608" s="390"/>
    </row>
    <row r="609" spans="1:9" s="7" customFormat="1" ht="28.5" customHeight="1">
      <c r="A609" s="107"/>
      <c r="B609" s="78" t="s">
        <v>18</v>
      </c>
      <c r="C609" s="388">
        <f t="shared" si="53"/>
        <v>0</v>
      </c>
      <c r="D609" s="388">
        <f t="shared" si="53"/>
        <v>0</v>
      </c>
      <c r="E609" s="388">
        <f t="shared" si="53"/>
        <v>0</v>
      </c>
      <c r="F609" s="388">
        <f t="shared" si="53"/>
        <v>0</v>
      </c>
      <c r="G609" s="388">
        <f t="shared" si="53"/>
        <v>0</v>
      </c>
      <c r="H609" s="388" t="s">
        <v>21</v>
      </c>
      <c r="I609" s="390"/>
    </row>
    <row r="610" spans="1:9" s="7" customFormat="1" ht="17.25" customHeight="1">
      <c r="A610" s="107"/>
      <c r="B610" s="78" t="s">
        <v>19</v>
      </c>
      <c r="C610" s="388">
        <f t="shared" si="53"/>
        <v>0</v>
      </c>
      <c r="D610" s="388">
        <f t="shared" si="53"/>
        <v>0</v>
      </c>
      <c r="E610" s="388">
        <f t="shared" si="53"/>
        <v>0</v>
      </c>
      <c r="F610" s="388">
        <f t="shared" si="53"/>
        <v>43574</v>
      </c>
      <c r="G610" s="388">
        <f t="shared" si="53"/>
        <v>0</v>
      </c>
      <c r="H610" s="388" t="s">
        <v>21</v>
      </c>
      <c r="I610" s="396"/>
    </row>
    <row r="611" spans="1:9" s="7" customFormat="1" ht="17.25" customHeight="1">
      <c r="A611" s="107"/>
      <c r="B611" s="271" t="s">
        <v>30</v>
      </c>
      <c r="C611" s="388"/>
      <c r="D611" s="388"/>
      <c r="E611" s="388"/>
      <c r="F611" s="388"/>
      <c r="G611" s="388"/>
      <c r="H611" s="391"/>
      <c r="I611" s="396"/>
    </row>
    <row r="612" spans="1:9" s="7" customFormat="1" ht="17.25" customHeight="1">
      <c r="A612" s="107"/>
      <c r="B612" s="346" t="s">
        <v>20</v>
      </c>
      <c r="C612" s="391">
        <f>C613+C614+C615</f>
        <v>2428.1</v>
      </c>
      <c r="D612" s="391">
        <f>D613+D614+D615</f>
        <v>2428.1</v>
      </c>
      <c r="E612" s="391">
        <f>E613+E614+E615</f>
        <v>0</v>
      </c>
      <c r="F612" s="391">
        <f>F613+F614+F615</f>
        <v>43574</v>
      </c>
      <c r="G612" s="391">
        <f>G613+G614+G615</f>
        <v>0</v>
      </c>
      <c r="H612" s="391" t="s">
        <v>21</v>
      </c>
      <c r="I612" s="396"/>
    </row>
    <row r="613" spans="1:9" s="7" customFormat="1" ht="17.25" customHeight="1">
      <c r="A613" s="107"/>
      <c r="B613" s="78" t="s">
        <v>17</v>
      </c>
      <c r="C613" s="388">
        <v>2428.1</v>
      </c>
      <c r="D613" s="388">
        <v>2428.1</v>
      </c>
      <c r="E613" s="388">
        <v>0</v>
      </c>
      <c r="F613" s="388">
        <v>0</v>
      </c>
      <c r="G613" s="388">
        <v>0</v>
      </c>
      <c r="H613" s="388" t="s">
        <v>21</v>
      </c>
      <c r="I613" s="396"/>
    </row>
    <row r="614" spans="1:9" s="7" customFormat="1" ht="17.25" customHeight="1">
      <c r="A614" s="107"/>
      <c r="B614" s="78" t="s">
        <v>18</v>
      </c>
      <c r="C614" s="388">
        <v>0</v>
      </c>
      <c r="D614" s="388">
        <v>0</v>
      </c>
      <c r="E614" s="388">
        <v>0</v>
      </c>
      <c r="F614" s="388">
        <v>0</v>
      </c>
      <c r="G614" s="388">
        <v>0</v>
      </c>
      <c r="H614" s="391" t="s">
        <v>21</v>
      </c>
      <c r="I614" s="396"/>
    </row>
    <row r="615" spans="1:9" s="7" customFormat="1" ht="17.25" customHeight="1">
      <c r="A615" s="107"/>
      <c r="B615" s="78" t="s">
        <v>19</v>
      </c>
      <c r="C615" s="388">
        <v>0</v>
      </c>
      <c r="D615" s="388">
        <v>0</v>
      </c>
      <c r="E615" s="388">
        <v>0</v>
      </c>
      <c r="F615" s="388">
        <v>43574</v>
      </c>
      <c r="G615" s="388">
        <v>0</v>
      </c>
      <c r="H615" s="391" t="s">
        <v>21</v>
      </c>
      <c r="I615" s="397"/>
    </row>
    <row r="616" spans="1:9" s="7" customFormat="1" ht="17.25" customHeight="1">
      <c r="A616" s="107"/>
      <c r="B616" s="271" t="s">
        <v>61</v>
      </c>
      <c r="C616" s="391">
        <f>C617+C618+C619</f>
        <v>0</v>
      </c>
      <c r="D616" s="391">
        <f>D617+D618+D619</f>
        <v>0</v>
      </c>
      <c r="E616" s="391">
        <f>E617+E618+E619</f>
        <v>0</v>
      </c>
      <c r="F616" s="391">
        <f>F617+F618+F619</f>
        <v>0</v>
      </c>
      <c r="G616" s="391">
        <f>G617+G618+G619</f>
        <v>0</v>
      </c>
      <c r="H616" s="391" t="s">
        <v>21</v>
      </c>
      <c r="I616" s="398"/>
    </row>
    <row r="617" spans="1:9" s="7" customFormat="1" ht="17.25" customHeight="1">
      <c r="A617" s="107"/>
      <c r="B617" s="78" t="s">
        <v>17</v>
      </c>
      <c r="C617" s="388">
        <v>0</v>
      </c>
      <c r="D617" s="388">
        <v>0</v>
      </c>
      <c r="E617" s="388">
        <v>0</v>
      </c>
      <c r="F617" s="388">
        <v>0</v>
      </c>
      <c r="G617" s="388">
        <v>0</v>
      </c>
      <c r="H617" s="391" t="s">
        <v>21</v>
      </c>
      <c r="I617" s="398"/>
    </row>
    <row r="618" spans="1:9" s="7" customFormat="1" ht="17.25" customHeight="1">
      <c r="A618" s="107"/>
      <c r="B618" s="78" t="s">
        <v>18</v>
      </c>
      <c r="C618" s="388">
        <v>0</v>
      </c>
      <c r="D618" s="388">
        <v>0</v>
      </c>
      <c r="E618" s="388">
        <v>0</v>
      </c>
      <c r="F618" s="388">
        <v>0</v>
      </c>
      <c r="G618" s="388">
        <v>0</v>
      </c>
      <c r="H618" s="391" t="s">
        <v>21</v>
      </c>
      <c r="I618" s="398"/>
    </row>
    <row r="619" spans="1:9" s="7" customFormat="1" ht="17.25" customHeight="1">
      <c r="A619" s="107"/>
      <c r="B619" s="78" t="s">
        <v>19</v>
      </c>
      <c r="C619" s="388">
        <v>0</v>
      </c>
      <c r="D619" s="388">
        <v>0</v>
      </c>
      <c r="E619" s="388">
        <v>0</v>
      </c>
      <c r="F619" s="388">
        <v>0</v>
      </c>
      <c r="G619" s="388">
        <v>0</v>
      </c>
      <c r="H619" s="391" t="s">
        <v>21</v>
      </c>
      <c r="I619" s="398"/>
    </row>
    <row r="620" spans="1:9" s="7" customFormat="1" ht="28.5" hidden="1" customHeight="1">
      <c r="A620" s="173" t="s">
        <v>182</v>
      </c>
      <c r="B620" s="399" t="s">
        <v>183</v>
      </c>
      <c r="C620" s="175">
        <f>C625</f>
        <v>0</v>
      </c>
      <c r="D620" s="175">
        <f>D625</f>
        <v>0</v>
      </c>
      <c r="E620" s="175">
        <f>E625</f>
        <v>0</v>
      </c>
      <c r="F620" s="175">
        <f>F625</f>
        <v>0</v>
      </c>
      <c r="G620" s="175">
        <f>G625</f>
        <v>0</v>
      </c>
      <c r="H620" s="175" t="e">
        <f>G620/C620*100</f>
        <v>#DIV/0!</v>
      </c>
      <c r="I620" s="400"/>
    </row>
    <row r="621" spans="1:9" s="7" customFormat="1" ht="21.75" hidden="1" customHeight="1">
      <c r="A621" s="177"/>
      <c r="B621" s="178" t="s">
        <v>17</v>
      </c>
      <c r="C621" s="125">
        <f t="shared" ref="C621:G623" si="54">C628</f>
        <v>0</v>
      </c>
      <c r="D621" s="125">
        <f t="shared" si="54"/>
        <v>0</v>
      </c>
      <c r="E621" s="125">
        <f t="shared" si="54"/>
        <v>0</v>
      </c>
      <c r="F621" s="125">
        <f t="shared" si="54"/>
        <v>0</v>
      </c>
      <c r="G621" s="125">
        <f t="shared" si="54"/>
        <v>0</v>
      </c>
      <c r="H621" s="162" t="e">
        <f>G621/C621*100</f>
        <v>#DIV/0!</v>
      </c>
      <c r="I621" s="398"/>
    </row>
    <row r="622" spans="1:9" s="7" customFormat="1" ht="23.25" hidden="1" customHeight="1">
      <c r="A622" s="177"/>
      <c r="B622" s="178" t="s">
        <v>18</v>
      </c>
      <c r="C622" s="125">
        <f t="shared" si="54"/>
        <v>0</v>
      </c>
      <c r="D622" s="125">
        <f t="shared" si="54"/>
        <v>0</v>
      </c>
      <c r="E622" s="125">
        <f t="shared" si="54"/>
        <v>0</v>
      </c>
      <c r="F622" s="125">
        <f t="shared" si="54"/>
        <v>0</v>
      </c>
      <c r="G622" s="125">
        <f t="shared" si="54"/>
        <v>0</v>
      </c>
      <c r="H622" s="162">
        <v>0</v>
      </c>
      <c r="I622" s="398"/>
    </row>
    <row r="623" spans="1:9" s="7" customFormat="1" ht="26.25" hidden="1" customHeight="1">
      <c r="A623" s="177"/>
      <c r="B623" s="178" t="s">
        <v>19</v>
      </c>
      <c r="C623" s="125">
        <f t="shared" si="54"/>
        <v>0</v>
      </c>
      <c r="D623" s="125">
        <f t="shared" si="54"/>
        <v>0</v>
      </c>
      <c r="E623" s="125">
        <f t="shared" si="54"/>
        <v>0</v>
      </c>
      <c r="F623" s="125">
        <f t="shared" si="54"/>
        <v>0</v>
      </c>
      <c r="G623" s="125">
        <f t="shared" si="54"/>
        <v>0</v>
      </c>
      <c r="H623" s="162">
        <v>0</v>
      </c>
      <c r="I623" s="398"/>
    </row>
    <row r="624" spans="1:9" s="7" customFormat="1" ht="26.25" hidden="1" customHeight="1">
      <c r="A624" s="326" t="s">
        <v>75</v>
      </c>
      <c r="B624" s="401" t="s">
        <v>183</v>
      </c>
      <c r="C624" s="328">
        <f>C627</f>
        <v>0</v>
      </c>
      <c r="D624" s="328">
        <f>D627</f>
        <v>0</v>
      </c>
      <c r="E624" s="328">
        <f>E627</f>
        <v>0</v>
      </c>
      <c r="F624" s="328">
        <f>F627</f>
        <v>0</v>
      </c>
      <c r="G624" s="328">
        <f>G627</f>
        <v>0</v>
      </c>
      <c r="H624" s="328">
        <v>0</v>
      </c>
      <c r="I624" s="402" t="s">
        <v>184</v>
      </c>
    </row>
    <row r="625" spans="1:9" s="7" customFormat="1" ht="42.75" hidden="1" customHeight="1">
      <c r="A625" s="331" t="s">
        <v>185</v>
      </c>
      <c r="B625" s="403" t="s">
        <v>186</v>
      </c>
      <c r="C625" s="138">
        <f>C627</f>
        <v>0</v>
      </c>
      <c r="D625" s="138">
        <f>D627</f>
        <v>0</v>
      </c>
      <c r="E625" s="138">
        <f>E627</f>
        <v>0</v>
      </c>
      <c r="F625" s="138">
        <f>F627</f>
        <v>0</v>
      </c>
      <c r="G625" s="138">
        <f>G627</f>
        <v>0</v>
      </c>
      <c r="H625" s="138">
        <v>0</v>
      </c>
      <c r="I625" s="404"/>
    </row>
    <row r="626" spans="1:9" s="7" customFormat="1" ht="38.25" hidden="1" customHeight="1">
      <c r="A626" s="336"/>
      <c r="B626" s="405" t="s">
        <v>187</v>
      </c>
      <c r="C626" s="142"/>
      <c r="D626" s="142"/>
      <c r="E626" s="142"/>
      <c r="F626" s="142"/>
      <c r="G626" s="142"/>
      <c r="H626" s="143"/>
      <c r="I626" s="406"/>
    </row>
    <row r="627" spans="1:9" s="7" customFormat="1" ht="17.25" hidden="1" customHeight="1">
      <c r="A627" s="336"/>
      <c r="B627" s="337" t="s">
        <v>25</v>
      </c>
      <c r="C627" s="143">
        <f>C628+C629+C630</f>
        <v>0</v>
      </c>
      <c r="D627" s="143">
        <f>D628+D629+D630</f>
        <v>0</v>
      </c>
      <c r="E627" s="143">
        <f>E628+E629+E630</f>
        <v>0</v>
      </c>
      <c r="F627" s="143">
        <f>F628+F629+F630</f>
        <v>0</v>
      </c>
      <c r="G627" s="143">
        <f>G628+G629+G630</f>
        <v>0</v>
      </c>
      <c r="H627" s="143">
        <v>0</v>
      </c>
      <c r="I627" s="308" t="s">
        <v>188</v>
      </c>
    </row>
    <row r="628" spans="1:9" s="7" customFormat="1" ht="17.25" hidden="1" customHeight="1">
      <c r="A628" s="336"/>
      <c r="B628" s="305" t="s">
        <v>17</v>
      </c>
      <c r="C628" s="142">
        <f t="shared" ref="C628:G630" si="55">C633+C637</f>
        <v>0</v>
      </c>
      <c r="D628" s="142">
        <f t="shared" si="55"/>
        <v>0</v>
      </c>
      <c r="E628" s="142">
        <f t="shared" si="55"/>
        <v>0</v>
      </c>
      <c r="F628" s="142">
        <f t="shared" si="55"/>
        <v>0</v>
      </c>
      <c r="G628" s="142">
        <f t="shared" si="55"/>
        <v>0</v>
      </c>
      <c r="H628" s="148">
        <v>0</v>
      </c>
      <c r="I628" s="310"/>
    </row>
    <row r="629" spans="1:9" s="7" customFormat="1" ht="17.25" hidden="1" customHeight="1">
      <c r="A629" s="336"/>
      <c r="B629" s="147" t="s">
        <v>18</v>
      </c>
      <c r="C629" s="142">
        <f t="shared" si="55"/>
        <v>0</v>
      </c>
      <c r="D629" s="142">
        <f t="shared" si="55"/>
        <v>0</v>
      </c>
      <c r="E629" s="142">
        <f t="shared" si="55"/>
        <v>0</v>
      </c>
      <c r="F629" s="142">
        <f t="shared" si="55"/>
        <v>0</v>
      </c>
      <c r="G629" s="142">
        <f t="shared" si="55"/>
        <v>0</v>
      </c>
      <c r="H629" s="148">
        <v>0</v>
      </c>
      <c r="I629" s="310"/>
    </row>
    <row r="630" spans="1:9" s="7" customFormat="1" ht="17.25" hidden="1" customHeight="1">
      <c r="A630" s="336"/>
      <c r="B630" s="147" t="s">
        <v>19</v>
      </c>
      <c r="C630" s="142">
        <f t="shared" si="55"/>
        <v>0</v>
      </c>
      <c r="D630" s="142">
        <f t="shared" si="55"/>
        <v>0</v>
      </c>
      <c r="E630" s="142">
        <f t="shared" si="55"/>
        <v>0</v>
      </c>
      <c r="F630" s="142">
        <f t="shared" si="55"/>
        <v>0</v>
      </c>
      <c r="G630" s="142">
        <f t="shared" si="55"/>
        <v>0</v>
      </c>
      <c r="H630" s="148">
        <v>0</v>
      </c>
      <c r="I630" s="310"/>
    </row>
    <row r="631" spans="1:9" s="7" customFormat="1" ht="17.25" hidden="1" customHeight="1">
      <c r="A631" s="336"/>
      <c r="B631" s="337" t="s">
        <v>30</v>
      </c>
      <c r="C631" s="142"/>
      <c r="D631" s="142"/>
      <c r="E631" s="142"/>
      <c r="F631" s="142"/>
      <c r="G631" s="142"/>
      <c r="H631" s="143"/>
      <c r="I631" s="310"/>
    </row>
    <row r="632" spans="1:9" s="7" customFormat="1" ht="17.25" hidden="1" customHeight="1">
      <c r="A632" s="336"/>
      <c r="B632" s="339" t="s">
        <v>20</v>
      </c>
      <c r="C632" s="143">
        <f>C633+C634+C635</f>
        <v>0</v>
      </c>
      <c r="D632" s="143">
        <f>D633+D634+D635</f>
        <v>0</v>
      </c>
      <c r="E632" s="143">
        <f>E633+E634+E635</f>
        <v>0</v>
      </c>
      <c r="F632" s="143">
        <f>F633+F634+F635</f>
        <v>0</v>
      </c>
      <c r="G632" s="143">
        <f>G633+G634+G635</f>
        <v>0</v>
      </c>
      <c r="H632" s="143">
        <v>0</v>
      </c>
      <c r="I632" s="310"/>
    </row>
    <row r="633" spans="1:9" s="7" customFormat="1" ht="17.25" hidden="1" customHeight="1">
      <c r="A633" s="336"/>
      <c r="B633" s="305" t="s">
        <v>17</v>
      </c>
      <c r="C633" s="142">
        <v>0</v>
      </c>
      <c r="D633" s="142">
        <v>0</v>
      </c>
      <c r="E633" s="142">
        <v>0</v>
      </c>
      <c r="F633" s="142">
        <v>0</v>
      </c>
      <c r="G633" s="142">
        <v>0</v>
      </c>
      <c r="H633" s="148">
        <v>0</v>
      </c>
      <c r="I633" s="310"/>
    </row>
    <row r="634" spans="1:9" s="7" customFormat="1" ht="17.25" hidden="1" customHeight="1">
      <c r="A634" s="336"/>
      <c r="B634" s="147" t="s">
        <v>18</v>
      </c>
      <c r="C634" s="142"/>
      <c r="D634" s="142"/>
      <c r="E634" s="142"/>
      <c r="F634" s="142"/>
      <c r="G634" s="142"/>
      <c r="H634" s="143"/>
      <c r="I634" s="407"/>
    </row>
    <row r="635" spans="1:9" s="7" customFormat="1" ht="17.25" hidden="1" customHeight="1">
      <c r="A635" s="107"/>
      <c r="B635" s="78" t="s">
        <v>19</v>
      </c>
      <c r="C635" s="408"/>
      <c r="D635" s="408"/>
      <c r="E635" s="408"/>
      <c r="F635" s="408"/>
      <c r="G635" s="408"/>
      <c r="H635" s="409"/>
      <c r="I635" s="410"/>
    </row>
    <row r="636" spans="1:9" s="7" customFormat="1" ht="17.25" hidden="1" customHeight="1">
      <c r="A636" s="107"/>
      <c r="B636" s="271" t="s">
        <v>61</v>
      </c>
      <c r="C636" s="409">
        <f>C637+C638+C639</f>
        <v>0</v>
      </c>
      <c r="D636" s="409">
        <f>D637+D638+D639</f>
        <v>0</v>
      </c>
      <c r="E636" s="409">
        <f>E637+E638+E639</f>
        <v>0</v>
      </c>
      <c r="F636" s="409">
        <f>F637+F638+F639</f>
        <v>0</v>
      </c>
      <c r="G636" s="409">
        <f>G637+G638+G639</f>
        <v>0</v>
      </c>
      <c r="H636" s="409">
        <v>0</v>
      </c>
      <c r="I636" s="410"/>
    </row>
    <row r="637" spans="1:9" s="7" customFormat="1" ht="17.25" hidden="1" customHeight="1">
      <c r="A637" s="107"/>
      <c r="B637" s="88" t="s">
        <v>17</v>
      </c>
      <c r="C637" s="408"/>
      <c r="D637" s="408"/>
      <c r="E637" s="408"/>
      <c r="F637" s="408"/>
      <c r="G637" s="408"/>
      <c r="H637" s="411"/>
      <c r="I637" s="410"/>
    </row>
    <row r="638" spans="1:9" s="7" customFormat="1" ht="17.25" hidden="1" customHeight="1">
      <c r="A638" s="107"/>
      <c r="B638" s="78" t="s">
        <v>18</v>
      </c>
      <c r="C638" s="408"/>
      <c r="D638" s="408"/>
      <c r="E638" s="408"/>
      <c r="F638" s="408"/>
      <c r="G638" s="408"/>
      <c r="H638" s="409"/>
      <c r="I638" s="410"/>
    </row>
    <row r="639" spans="1:9" s="7" customFormat="1" ht="17.25" hidden="1" customHeight="1">
      <c r="A639" s="107"/>
      <c r="B639" s="78" t="s">
        <v>19</v>
      </c>
      <c r="C639" s="408"/>
      <c r="D639" s="408"/>
      <c r="E639" s="408"/>
      <c r="F639" s="408"/>
      <c r="G639" s="408"/>
      <c r="H639" s="409"/>
      <c r="I639" s="412"/>
    </row>
    <row r="640" spans="1:9" s="7" customFormat="1" ht="34.5" customHeight="1">
      <c r="A640" s="243" t="s">
        <v>189</v>
      </c>
      <c r="B640" s="244" t="s">
        <v>190</v>
      </c>
      <c r="C640" s="72">
        <f>C644+C658</f>
        <v>1912.8000000000002</v>
      </c>
      <c r="D640" s="72">
        <f>D644+D658</f>
        <v>897.1</v>
      </c>
      <c r="E640" s="72">
        <f>E644+E658</f>
        <v>897.1</v>
      </c>
      <c r="F640" s="72">
        <f>F644+F658</f>
        <v>238.4</v>
      </c>
      <c r="G640" s="72">
        <f>G644+G658</f>
        <v>238.4</v>
      </c>
      <c r="H640" s="72">
        <f>G640/C640*100</f>
        <v>12.463404433291508</v>
      </c>
      <c r="I640" s="246"/>
    </row>
    <row r="641" spans="1:9" s="7" customFormat="1" ht="15.75">
      <c r="A641" s="247"/>
      <c r="B641" s="371" t="s">
        <v>17</v>
      </c>
      <c r="C641" s="79">
        <f t="shared" ref="C641:G643" si="56">C646+C660</f>
        <v>1215.7</v>
      </c>
      <c r="D641" s="79">
        <f t="shared" si="56"/>
        <v>200</v>
      </c>
      <c r="E641" s="79">
        <f t="shared" si="56"/>
        <v>200</v>
      </c>
      <c r="F641" s="79">
        <f t="shared" si="56"/>
        <v>200</v>
      </c>
      <c r="G641" s="79">
        <f t="shared" si="56"/>
        <v>200</v>
      </c>
      <c r="H641" s="365">
        <f>G641/C641*100</f>
        <v>16.451427161306242</v>
      </c>
      <c r="I641" s="104"/>
    </row>
    <row r="642" spans="1:9" s="7" customFormat="1" ht="15.75">
      <c r="A642" s="247"/>
      <c r="B642" s="88" t="s">
        <v>18</v>
      </c>
      <c r="C642" s="79">
        <f t="shared" si="56"/>
        <v>697.1</v>
      </c>
      <c r="D642" s="79">
        <f t="shared" si="56"/>
        <v>697.1</v>
      </c>
      <c r="E642" s="79">
        <f t="shared" si="56"/>
        <v>697.1</v>
      </c>
      <c r="F642" s="79">
        <f t="shared" si="56"/>
        <v>38.4</v>
      </c>
      <c r="G642" s="79">
        <f t="shared" si="56"/>
        <v>38.4</v>
      </c>
      <c r="H642" s="320">
        <f>G642/C642*100</f>
        <v>5.5085353607803755</v>
      </c>
      <c r="I642" s="104"/>
    </row>
    <row r="643" spans="1:9" s="7" customFormat="1" ht="15.75">
      <c r="A643" s="247"/>
      <c r="B643" s="88" t="s">
        <v>19</v>
      </c>
      <c r="C643" s="79">
        <f t="shared" si="56"/>
        <v>0</v>
      </c>
      <c r="D643" s="79">
        <f t="shared" si="56"/>
        <v>0</v>
      </c>
      <c r="E643" s="79">
        <f t="shared" si="56"/>
        <v>0</v>
      </c>
      <c r="F643" s="79">
        <f t="shared" si="56"/>
        <v>0</v>
      </c>
      <c r="G643" s="79">
        <f t="shared" si="56"/>
        <v>0</v>
      </c>
      <c r="H643" s="413" t="s">
        <v>21</v>
      </c>
      <c r="I643" s="104"/>
    </row>
    <row r="644" spans="1:9" s="7" customFormat="1" ht="15.75">
      <c r="A644" s="314" t="s">
        <v>174</v>
      </c>
      <c r="B644" s="95" t="s">
        <v>191</v>
      </c>
      <c r="C644" s="82">
        <f>C646+C647+C648</f>
        <v>482</v>
      </c>
      <c r="D644" s="82">
        <f>D646+D647+D648</f>
        <v>200</v>
      </c>
      <c r="E644" s="82">
        <f>E646+E647+E648</f>
        <v>200</v>
      </c>
      <c r="F644" s="82">
        <f>F646+F647+F648</f>
        <v>200</v>
      </c>
      <c r="G644" s="82">
        <f>G646+G647+G648</f>
        <v>200</v>
      </c>
      <c r="H644" s="82">
        <f>G644/C644*100</f>
        <v>41.49377593360996</v>
      </c>
      <c r="I644" s="97"/>
    </row>
    <row r="645" spans="1:9" s="7" customFormat="1" ht="31.5">
      <c r="A645" s="414"/>
      <c r="B645" s="287" t="s">
        <v>192</v>
      </c>
      <c r="C645" s="294"/>
      <c r="D645" s="294"/>
      <c r="E645" s="294"/>
      <c r="F645" s="294"/>
      <c r="G645" s="294"/>
      <c r="H645" s="365"/>
      <c r="I645" s="415"/>
    </row>
    <row r="646" spans="1:9" s="7" customFormat="1" ht="15.75" customHeight="1">
      <c r="A646" s="416" t="s">
        <v>193</v>
      </c>
      <c r="B646" s="371" t="s">
        <v>17</v>
      </c>
      <c r="C646" s="417">
        <f t="shared" ref="C646:G647" si="57">C651+C655</f>
        <v>482</v>
      </c>
      <c r="D646" s="417">
        <f t="shared" si="57"/>
        <v>200</v>
      </c>
      <c r="E646" s="417">
        <f t="shared" si="57"/>
        <v>200</v>
      </c>
      <c r="F646" s="417">
        <f t="shared" si="57"/>
        <v>200</v>
      </c>
      <c r="G646" s="417">
        <f t="shared" si="57"/>
        <v>200</v>
      </c>
      <c r="H646" s="320">
        <f t="shared" ref="H646:H651" si="58">G646/C646*100</f>
        <v>41.49377593360996</v>
      </c>
      <c r="I646" s="120" t="s">
        <v>194</v>
      </c>
    </row>
    <row r="647" spans="1:9" s="7" customFormat="1" ht="15.75">
      <c r="A647" s="74"/>
      <c r="B647" s="88" t="s">
        <v>18</v>
      </c>
      <c r="C647" s="103">
        <f t="shared" si="57"/>
        <v>0</v>
      </c>
      <c r="D647" s="103">
        <f>D652+D656</f>
        <v>0</v>
      </c>
      <c r="E647" s="103">
        <f>E652+E656</f>
        <v>0</v>
      </c>
      <c r="F647" s="103">
        <f t="shared" si="57"/>
        <v>0</v>
      </c>
      <c r="G647" s="103">
        <f t="shared" si="57"/>
        <v>0</v>
      </c>
      <c r="H647" s="320" t="s">
        <v>21</v>
      </c>
      <c r="I647" s="418"/>
    </row>
    <row r="648" spans="1:9" s="7" customFormat="1" ht="15.75">
      <c r="A648" s="74"/>
      <c r="B648" s="88" t="s">
        <v>19</v>
      </c>
      <c r="C648" s="103">
        <f>C653+C657</f>
        <v>0</v>
      </c>
      <c r="D648" s="103">
        <f>D653+D657</f>
        <v>0</v>
      </c>
      <c r="E648" s="103">
        <f>E653+E657</f>
        <v>0</v>
      </c>
      <c r="F648" s="103">
        <f>F653+F657</f>
        <v>0</v>
      </c>
      <c r="G648" s="103">
        <f>G653+G657</f>
        <v>0</v>
      </c>
      <c r="H648" s="320" t="s">
        <v>21</v>
      </c>
      <c r="I648" s="418"/>
    </row>
    <row r="649" spans="1:9" s="7" customFormat="1" ht="15.75">
      <c r="A649" s="29"/>
      <c r="B649" s="91" t="s">
        <v>30</v>
      </c>
      <c r="C649" s="103"/>
      <c r="D649" s="103"/>
      <c r="E649" s="103"/>
      <c r="F649" s="103"/>
      <c r="G649" s="103"/>
      <c r="H649" s="320" t="s">
        <v>21</v>
      </c>
      <c r="I649" s="418"/>
    </row>
    <row r="650" spans="1:9" s="7" customFormat="1" ht="15.75">
      <c r="A650" s="74"/>
      <c r="B650" s="91" t="s">
        <v>20</v>
      </c>
      <c r="C650" s="106">
        <f>C651+C652+C653</f>
        <v>362</v>
      </c>
      <c r="D650" s="106">
        <f>D651+D652+D653</f>
        <v>100</v>
      </c>
      <c r="E650" s="106">
        <f>E651+E652+E653</f>
        <v>100</v>
      </c>
      <c r="F650" s="106">
        <f>F651+F652+F653</f>
        <v>100</v>
      </c>
      <c r="G650" s="106">
        <f>G651+G652+G653</f>
        <v>100</v>
      </c>
      <c r="H650" s="365">
        <f t="shared" si="58"/>
        <v>27.624309392265197</v>
      </c>
      <c r="I650" s="418"/>
    </row>
    <row r="651" spans="1:9" s="7" customFormat="1" ht="15.75">
      <c r="A651" s="74"/>
      <c r="B651" s="88" t="s">
        <v>17</v>
      </c>
      <c r="C651" s="103">
        <v>362</v>
      </c>
      <c r="D651" s="103">
        <v>100</v>
      </c>
      <c r="E651" s="103">
        <v>100</v>
      </c>
      <c r="F651" s="103">
        <v>100</v>
      </c>
      <c r="G651" s="103">
        <v>100</v>
      </c>
      <c r="H651" s="320">
        <f t="shared" si="58"/>
        <v>27.624309392265197</v>
      </c>
      <c r="I651" s="418"/>
    </row>
    <row r="652" spans="1:9" s="7" customFormat="1" ht="15.75">
      <c r="A652" s="74"/>
      <c r="B652" s="88" t="s">
        <v>18</v>
      </c>
      <c r="C652" s="103">
        <v>0</v>
      </c>
      <c r="D652" s="103">
        <v>0</v>
      </c>
      <c r="E652" s="103">
        <v>0</v>
      </c>
      <c r="F652" s="103">
        <v>0</v>
      </c>
      <c r="G652" s="103">
        <v>0</v>
      </c>
      <c r="H652" s="90" t="s">
        <v>21</v>
      </c>
      <c r="I652" s="418"/>
    </row>
    <row r="653" spans="1:9" s="7" customFormat="1" ht="15.75">
      <c r="A653" s="74"/>
      <c r="B653" s="88" t="s">
        <v>19</v>
      </c>
      <c r="C653" s="103">
        <v>0</v>
      </c>
      <c r="D653" s="103">
        <v>0</v>
      </c>
      <c r="E653" s="103">
        <v>0</v>
      </c>
      <c r="F653" s="103">
        <v>0</v>
      </c>
      <c r="G653" s="103">
        <v>0</v>
      </c>
      <c r="H653" s="90" t="s">
        <v>21</v>
      </c>
      <c r="I653" s="418"/>
    </row>
    <row r="654" spans="1:9" s="7" customFormat="1" ht="15.75">
      <c r="A654" s="74"/>
      <c r="B654" s="91" t="s">
        <v>22</v>
      </c>
      <c r="C654" s="106">
        <f>C655+C656+C657</f>
        <v>120</v>
      </c>
      <c r="D654" s="106">
        <f>D655+D656+D657</f>
        <v>100</v>
      </c>
      <c r="E654" s="106">
        <f>E655+E656+E657</f>
        <v>100</v>
      </c>
      <c r="F654" s="106">
        <f>F655+F656+F657</f>
        <v>100</v>
      </c>
      <c r="G654" s="106">
        <f>G655+G656+G657</f>
        <v>100</v>
      </c>
      <c r="H654" s="94">
        <f>G654/C654*100</f>
        <v>83.333333333333343</v>
      </c>
      <c r="I654" s="418"/>
    </row>
    <row r="655" spans="1:9" s="7" customFormat="1" ht="15.75">
      <c r="A655" s="74"/>
      <c r="B655" s="88" t="s">
        <v>17</v>
      </c>
      <c r="C655" s="103">
        <v>120</v>
      </c>
      <c r="D655" s="103">
        <v>100</v>
      </c>
      <c r="E655" s="103">
        <v>100</v>
      </c>
      <c r="F655" s="103">
        <v>100</v>
      </c>
      <c r="G655" s="103">
        <v>100</v>
      </c>
      <c r="H655" s="90">
        <f>G655/C655*100</f>
        <v>83.333333333333343</v>
      </c>
      <c r="I655" s="418"/>
    </row>
    <row r="656" spans="1:9" s="7" customFormat="1" ht="21" customHeight="1">
      <c r="A656" s="74"/>
      <c r="B656" s="88" t="s">
        <v>18</v>
      </c>
      <c r="C656" s="103">
        <v>0</v>
      </c>
      <c r="D656" s="103">
        <v>0</v>
      </c>
      <c r="E656" s="103">
        <v>0</v>
      </c>
      <c r="F656" s="103">
        <v>0</v>
      </c>
      <c r="G656" s="103">
        <v>0</v>
      </c>
      <c r="H656" s="419" t="s">
        <v>21</v>
      </c>
      <c r="I656" s="418"/>
    </row>
    <row r="657" spans="1:9" s="7" customFormat="1" ht="22.5" customHeight="1">
      <c r="A657" s="74"/>
      <c r="B657" s="88" t="s">
        <v>18</v>
      </c>
      <c r="C657" s="116">
        <v>0</v>
      </c>
      <c r="D657" s="116">
        <v>0</v>
      </c>
      <c r="E657" s="116">
        <v>0</v>
      </c>
      <c r="F657" s="116">
        <v>0</v>
      </c>
      <c r="G657" s="116">
        <v>0</v>
      </c>
      <c r="H657" s="420" t="s">
        <v>21</v>
      </c>
      <c r="I657" s="421"/>
    </row>
    <row r="658" spans="1:9" s="7" customFormat="1" ht="46.5" customHeight="1">
      <c r="A658" s="319" t="s">
        <v>195</v>
      </c>
      <c r="B658" s="128" t="s">
        <v>196</v>
      </c>
      <c r="C658" s="100">
        <f>C660+C661+C662</f>
        <v>1430.8000000000002</v>
      </c>
      <c r="D658" s="100">
        <f>D660+D661+D662</f>
        <v>697.1</v>
      </c>
      <c r="E658" s="100">
        <f>E660+E661+E662</f>
        <v>697.1</v>
      </c>
      <c r="F658" s="100">
        <f>F660+F661+F662</f>
        <v>38.4</v>
      </c>
      <c r="G658" s="100">
        <f>G660+G661+G662</f>
        <v>38.4</v>
      </c>
      <c r="H658" s="100">
        <f>G658/C658*100</f>
        <v>2.683813251327928</v>
      </c>
      <c r="I658" s="422"/>
    </row>
    <row r="659" spans="1:9" s="7" customFormat="1" ht="36.75" customHeight="1">
      <c r="A659" s="74"/>
      <c r="B659" s="223" t="s">
        <v>197</v>
      </c>
      <c r="C659" s="103"/>
      <c r="D659" s="103"/>
      <c r="E659" s="103"/>
      <c r="F659" s="103"/>
      <c r="G659" s="103"/>
      <c r="H659" s="79"/>
      <c r="I659" s="423"/>
    </row>
    <row r="660" spans="1:9" s="7" customFormat="1" ht="16.5" customHeight="1">
      <c r="A660" s="74"/>
      <c r="B660" s="88" t="s">
        <v>17</v>
      </c>
      <c r="C660" s="103">
        <f t="shared" ref="C660:G662" si="59">C665+C669</f>
        <v>733.7</v>
      </c>
      <c r="D660" s="103">
        <f t="shared" si="59"/>
        <v>0</v>
      </c>
      <c r="E660" s="103">
        <f t="shared" si="59"/>
        <v>0</v>
      </c>
      <c r="F660" s="103">
        <f t="shared" si="59"/>
        <v>0</v>
      </c>
      <c r="G660" s="103">
        <f t="shared" si="59"/>
        <v>0</v>
      </c>
      <c r="H660" s="79" t="s">
        <v>21</v>
      </c>
      <c r="I660" s="424" t="s">
        <v>198</v>
      </c>
    </row>
    <row r="661" spans="1:9" s="7" customFormat="1" ht="18.75" customHeight="1">
      <c r="A661" s="74"/>
      <c r="B661" s="88" t="s">
        <v>18</v>
      </c>
      <c r="C661" s="103">
        <f>C666+C670</f>
        <v>697.1</v>
      </c>
      <c r="D661" s="103">
        <f t="shared" si="59"/>
        <v>697.1</v>
      </c>
      <c r="E661" s="103">
        <f t="shared" si="59"/>
        <v>697.1</v>
      </c>
      <c r="F661" s="103">
        <f t="shared" si="59"/>
        <v>38.4</v>
      </c>
      <c r="G661" s="103">
        <f t="shared" si="59"/>
        <v>38.4</v>
      </c>
      <c r="H661" s="79">
        <f>G661/C661*100</f>
        <v>5.5085353607803755</v>
      </c>
      <c r="I661" s="425"/>
    </row>
    <row r="662" spans="1:9" s="7" customFormat="1" ht="15.75" customHeight="1">
      <c r="A662" s="74"/>
      <c r="B662" s="88" t="s">
        <v>19</v>
      </c>
      <c r="C662" s="103">
        <f t="shared" si="59"/>
        <v>0</v>
      </c>
      <c r="D662" s="103">
        <f t="shared" si="59"/>
        <v>0</v>
      </c>
      <c r="E662" s="103">
        <f t="shared" si="59"/>
        <v>0</v>
      </c>
      <c r="F662" s="103">
        <f t="shared" si="59"/>
        <v>0</v>
      </c>
      <c r="G662" s="103">
        <f t="shared" si="59"/>
        <v>0</v>
      </c>
      <c r="H662" s="79" t="s">
        <v>21</v>
      </c>
      <c r="I662" s="425"/>
    </row>
    <row r="663" spans="1:9" s="7" customFormat="1" ht="16.5" customHeight="1">
      <c r="A663" s="74"/>
      <c r="B663" s="264" t="s">
        <v>30</v>
      </c>
      <c r="C663" s="103"/>
      <c r="D663" s="103"/>
      <c r="E663" s="103"/>
      <c r="F663" s="103"/>
      <c r="G663" s="103"/>
      <c r="H663" s="79"/>
      <c r="I663" s="425"/>
    </row>
    <row r="664" spans="1:9" s="7" customFormat="1" ht="20.25" customHeight="1">
      <c r="A664" s="74"/>
      <c r="B664" s="374" t="s">
        <v>20</v>
      </c>
      <c r="C664" s="76">
        <f>C665+C666+C667</f>
        <v>0</v>
      </c>
      <c r="D664" s="76">
        <f>D665+D666+D667</f>
        <v>0</v>
      </c>
      <c r="E664" s="76">
        <f>E665+E666+E667</f>
        <v>0</v>
      </c>
      <c r="F664" s="76">
        <f>F665+F666+F667</f>
        <v>0</v>
      </c>
      <c r="G664" s="76">
        <f>G665+G666+G667</f>
        <v>0</v>
      </c>
      <c r="H664" s="79" t="s">
        <v>21</v>
      </c>
      <c r="I664" s="425"/>
    </row>
    <row r="665" spans="1:9" s="7" customFormat="1" ht="18.75" customHeight="1">
      <c r="A665" s="74"/>
      <c r="B665" s="88" t="s">
        <v>17</v>
      </c>
      <c r="C665" s="103">
        <v>0</v>
      </c>
      <c r="D665" s="103">
        <v>0</v>
      </c>
      <c r="E665" s="103">
        <v>0</v>
      </c>
      <c r="F665" s="103">
        <v>0</v>
      </c>
      <c r="G665" s="103">
        <v>0</v>
      </c>
      <c r="H665" s="79" t="s">
        <v>21</v>
      </c>
      <c r="I665" s="425"/>
    </row>
    <row r="666" spans="1:9" s="7" customFormat="1" ht="19.5" customHeight="1">
      <c r="A666" s="74"/>
      <c r="B666" s="88" t="s">
        <v>18</v>
      </c>
      <c r="C666" s="103">
        <v>0</v>
      </c>
      <c r="D666" s="103">
        <v>0</v>
      </c>
      <c r="E666" s="103">
        <v>0</v>
      </c>
      <c r="F666" s="103">
        <v>0</v>
      </c>
      <c r="G666" s="103">
        <v>0</v>
      </c>
      <c r="H666" s="79" t="s">
        <v>21</v>
      </c>
      <c r="I666" s="425"/>
    </row>
    <row r="667" spans="1:9" s="7" customFormat="1" ht="17.25" customHeight="1">
      <c r="A667" s="74"/>
      <c r="B667" s="88" t="s">
        <v>19</v>
      </c>
      <c r="C667" s="103"/>
      <c r="D667" s="103"/>
      <c r="E667" s="103"/>
      <c r="F667" s="103"/>
      <c r="G667" s="103"/>
      <c r="H667" s="79"/>
      <c r="I667" s="425"/>
    </row>
    <row r="668" spans="1:9" s="7" customFormat="1" ht="21" customHeight="1">
      <c r="A668" s="74"/>
      <c r="B668" s="264" t="s">
        <v>22</v>
      </c>
      <c r="C668" s="76">
        <f>C669+C670+C671</f>
        <v>1430.8000000000002</v>
      </c>
      <c r="D668" s="76">
        <f>D669+D670+D671</f>
        <v>697.1</v>
      </c>
      <c r="E668" s="76">
        <f>E669+E670+E671</f>
        <v>697.1</v>
      </c>
      <c r="F668" s="76">
        <f>F669+F670+F671</f>
        <v>38.4</v>
      </c>
      <c r="G668" s="76">
        <f>G669+G670+G671</f>
        <v>38.4</v>
      </c>
      <c r="H668" s="76">
        <f>G668/C668*100</f>
        <v>2.683813251327928</v>
      </c>
      <c r="I668" s="425"/>
    </row>
    <row r="669" spans="1:9" s="7" customFormat="1" ht="17.25" customHeight="1">
      <c r="A669" s="74"/>
      <c r="B669" s="88" t="s">
        <v>17</v>
      </c>
      <c r="C669" s="103">
        <v>733.7</v>
      </c>
      <c r="D669" s="103">
        <v>0</v>
      </c>
      <c r="E669" s="103">
        <v>0</v>
      </c>
      <c r="F669" s="103">
        <v>0</v>
      </c>
      <c r="G669" s="103">
        <v>0</v>
      </c>
      <c r="H669" s="79" t="s">
        <v>21</v>
      </c>
      <c r="I669" s="425"/>
    </row>
    <row r="670" spans="1:9" s="7" customFormat="1" ht="18.75" customHeight="1">
      <c r="A670" s="74"/>
      <c r="B670" s="88" t="s">
        <v>18</v>
      </c>
      <c r="C670" s="103">
        <v>697.1</v>
      </c>
      <c r="D670" s="103">
        <v>697.1</v>
      </c>
      <c r="E670" s="103">
        <v>697.1</v>
      </c>
      <c r="F670" s="103">
        <v>38.4</v>
      </c>
      <c r="G670" s="103">
        <v>38.4</v>
      </c>
      <c r="H670" s="79">
        <f>G670/C670*100</f>
        <v>5.5085353607803755</v>
      </c>
      <c r="I670" s="425"/>
    </row>
    <row r="671" spans="1:9" s="7" customFormat="1" ht="15.75">
      <c r="A671" s="74"/>
      <c r="B671" s="88" t="s">
        <v>19</v>
      </c>
      <c r="C671" s="103">
        <v>0</v>
      </c>
      <c r="D671" s="103">
        <v>0</v>
      </c>
      <c r="E671" s="103">
        <v>0</v>
      </c>
      <c r="F671" s="103">
        <v>0</v>
      </c>
      <c r="G671" s="103">
        <v>0</v>
      </c>
      <c r="H671" s="79" t="s">
        <v>21</v>
      </c>
      <c r="I671" s="426"/>
    </row>
    <row r="672" spans="1:9" s="7" customFormat="1" ht="63">
      <c r="A672" s="243" t="s">
        <v>75</v>
      </c>
      <c r="B672" s="244" t="s">
        <v>199</v>
      </c>
      <c r="C672" s="245">
        <f>C673+C674+C675</f>
        <v>70039.47</v>
      </c>
      <c r="D672" s="245">
        <f>D673+D674+D675</f>
        <v>59087.8</v>
      </c>
      <c r="E672" s="245">
        <f>E673+E674+E675</f>
        <v>39229.039999999994</v>
      </c>
      <c r="F672" s="245">
        <f>F673+F674+F675</f>
        <v>39187.479999999996</v>
      </c>
      <c r="G672" s="245">
        <f>G673+G674+G675</f>
        <v>39187.49</v>
      </c>
      <c r="H672" s="245">
        <f>G672/C672*100</f>
        <v>55.950580437002159</v>
      </c>
      <c r="I672" s="246"/>
    </row>
    <row r="673" spans="1:9" s="7" customFormat="1" ht="15.75">
      <c r="A673" s="177"/>
      <c r="B673" s="50" t="s">
        <v>17</v>
      </c>
      <c r="C673" s="386">
        <f t="shared" ref="C673:G675" si="60">C678+C692+C706+C720+C734+C748</f>
        <v>36780.800000000003</v>
      </c>
      <c r="D673" s="317">
        <f t="shared" si="60"/>
        <v>34521.5</v>
      </c>
      <c r="E673" s="386">
        <f t="shared" si="60"/>
        <v>25222.1</v>
      </c>
      <c r="F673" s="386">
        <f t="shared" si="60"/>
        <v>25222.1</v>
      </c>
      <c r="G673" s="386">
        <f t="shared" si="60"/>
        <v>25222.1</v>
      </c>
      <c r="H673" s="251" t="s">
        <v>21</v>
      </c>
      <c r="I673" s="427"/>
    </row>
    <row r="674" spans="1:9" s="7" customFormat="1" ht="15.75">
      <c r="A674" s="177"/>
      <c r="B674" s="50" t="s">
        <v>18</v>
      </c>
      <c r="C674" s="386">
        <f t="shared" si="60"/>
        <v>32690.67</v>
      </c>
      <c r="D674" s="386">
        <f t="shared" si="60"/>
        <v>24566.3</v>
      </c>
      <c r="E674" s="386">
        <f t="shared" si="60"/>
        <v>13668.439999999999</v>
      </c>
      <c r="F674" s="386">
        <f t="shared" si="60"/>
        <v>13626.880000000001</v>
      </c>
      <c r="G674" s="386">
        <f t="shared" si="60"/>
        <v>13626.89</v>
      </c>
      <c r="H674" s="251" t="s">
        <v>21</v>
      </c>
      <c r="I674" s="427"/>
    </row>
    <row r="675" spans="1:9" s="7" customFormat="1" ht="15.75">
      <c r="A675" s="177"/>
      <c r="B675" s="50" t="s">
        <v>19</v>
      </c>
      <c r="C675" s="386">
        <f t="shared" si="60"/>
        <v>568</v>
      </c>
      <c r="D675" s="386">
        <f t="shared" si="60"/>
        <v>0</v>
      </c>
      <c r="E675" s="386">
        <f t="shared" si="60"/>
        <v>338.5</v>
      </c>
      <c r="F675" s="386">
        <f t="shared" si="60"/>
        <v>338.5</v>
      </c>
      <c r="G675" s="386">
        <f t="shared" si="60"/>
        <v>338.5</v>
      </c>
      <c r="H675" s="251" t="s">
        <v>21</v>
      </c>
      <c r="I675" s="428"/>
    </row>
    <row r="676" spans="1:9" s="253" customFormat="1" ht="47.25">
      <c r="A676" s="319" t="s">
        <v>185</v>
      </c>
      <c r="B676" s="99" t="s">
        <v>200</v>
      </c>
      <c r="C676" s="100">
        <f>SUM(C678:C680)</f>
        <v>14680.5</v>
      </c>
      <c r="D676" s="100">
        <f>SUM(D678:D680)</f>
        <v>12648.4</v>
      </c>
      <c r="E676" s="100">
        <f>SUM(E678:E680)</f>
        <v>7409.9400000000005</v>
      </c>
      <c r="F676" s="100">
        <f>SUM(F678:F680)</f>
        <v>7405.1</v>
      </c>
      <c r="G676" s="100">
        <f>SUM(G678:G680)</f>
        <v>7405.1</v>
      </c>
      <c r="H676" s="100">
        <f>G676/C676*100</f>
        <v>50.441742447464321</v>
      </c>
      <c r="I676" s="101"/>
    </row>
    <row r="677" spans="1:9" s="253" customFormat="1" ht="31.15" customHeight="1">
      <c r="A677" s="429"/>
      <c r="B677" s="84" t="s">
        <v>201</v>
      </c>
      <c r="C677" s="430"/>
      <c r="D677" s="430"/>
      <c r="E677" s="430"/>
      <c r="F677" s="430"/>
      <c r="G677" s="430"/>
      <c r="H677" s="413"/>
      <c r="I677" s="431"/>
    </row>
    <row r="678" spans="1:9" s="433" customFormat="1" ht="15.75">
      <c r="A678" s="432"/>
      <c r="B678" s="88" t="s">
        <v>17</v>
      </c>
      <c r="C678" s="89">
        <f t="shared" ref="C678:G680" si="61">C683+C687</f>
        <v>8362.5</v>
      </c>
      <c r="D678" s="89">
        <f t="shared" si="61"/>
        <v>7859.4</v>
      </c>
      <c r="E678" s="89">
        <f t="shared" si="61"/>
        <v>5330.3</v>
      </c>
      <c r="F678" s="89">
        <f t="shared" si="61"/>
        <v>5330.3</v>
      </c>
      <c r="G678" s="89">
        <f t="shared" si="61"/>
        <v>5330.3</v>
      </c>
      <c r="H678" s="90">
        <f>G678/C678*100</f>
        <v>63.74050822122571</v>
      </c>
      <c r="I678" s="424" t="s">
        <v>202</v>
      </c>
    </row>
    <row r="679" spans="1:9" s="435" customFormat="1" ht="15.75">
      <c r="A679" s="432"/>
      <c r="B679" s="434" t="s">
        <v>18</v>
      </c>
      <c r="C679" s="89">
        <f t="shared" si="61"/>
        <v>6318</v>
      </c>
      <c r="D679" s="89">
        <f t="shared" si="61"/>
        <v>4789</v>
      </c>
      <c r="E679" s="89">
        <f t="shared" si="61"/>
        <v>2079.64</v>
      </c>
      <c r="F679" s="89">
        <f t="shared" si="61"/>
        <v>2074.8000000000002</v>
      </c>
      <c r="G679" s="89">
        <f t="shared" si="61"/>
        <v>2074.8000000000002</v>
      </c>
      <c r="H679" s="90">
        <f>G679/C679*100</f>
        <v>32.839506172839513</v>
      </c>
      <c r="I679" s="425"/>
    </row>
    <row r="680" spans="1:9" s="435" customFormat="1" ht="15.75">
      <c r="A680" s="432"/>
      <c r="B680" s="434" t="s">
        <v>19</v>
      </c>
      <c r="C680" s="89">
        <f t="shared" si="61"/>
        <v>0</v>
      </c>
      <c r="D680" s="89">
        <f t="shared" si="61"/>
        <v>0</v>
      </c>
      <c r="E680" s="89">
        <f t="shared" si="61"/>
        <v>0</v>
      </c>
      <c r="F680" s="89">
        <f t="shared" si="61"/>
        <v>0</v>
      </c>
      <c r="G680" s="89">
        <f t="shared" si="61"/>
        <v>0</v>
      </c>
      <c r="H680" s="90" t="s">
        <v>21</v>
      </c>
      <c r="I680" s="425"/>
    </row>
    <row r="681" spans="1:9" s="435" customFormat="1" ht="15.75">
      <c r="A681" s="432"/>
      <c r="B681" s="436" t="s">
        <v>30</v>
      </c>
      <c r="C681" s="89"/>
      <c r="D681" s="89"/>
      <c r="E681" s="89"/>
      <c r="F681" s="89"/>
      <c r="G681" s="89"/>
      <c r="H681" s="90"/>
      <c r="I681" s="425"/>
    </row>
    <row r="682" spans="1:9" s="435" customFormat="1" ht="15.75">
      <c r="A682" s="437"/>
      <c r="B682" s="436" t="s">
        <v>20</v>
      </c>
      <c r="C682" s="93">
        <f>SUM(C683:C685)</f>
        <v>0</v>
      </c>
      <c r="D682" s="93">
        <f>SUM(D683:D685)</f>
        <v>0</v>
      </c>
      <c r="E682" s="93">
        <f>SUM(E683:E685)</f>
        <v>0</v>
      </c>
      <c r="F682" s="93">
        <f>SUM(F683:F685)</f>
        <v>0</v>
      </c>
      <c r="G682" s="93">
        <f>SUM(G683:G685)</f>
        <v>0</v>
      </c>
      <c r="H682" s="90" t="s">
        <v>21</v>
      </c>
      <c r="I682" s="425"/>
    </row>
    <row r="683" spans="1:9" s="433" customFormat="1" ht="15.75">
      <c r="A683" s="432"/>
      <c r="B683" s="88" t="s">
        <v>17</v>
      </c>
      <c r="C683" s="438">
        <v>0</v>
      </c>
      <c r="D683" s="438">
        <v>0</v>
      </c>
      <c r="E683" s="438">
        <v>0</v>
      </c>
      <c r="F683" s="438">
        <v>0</v>
      </c>
      <c r="G683" s="438">
        <v>0</v>
      </c>
      <c r="H683" s="90" t="s">
        <v>21</v>
      </c>
      <c r="I683" s="425"/>
    </row>
    <row r="684" spans="1:9" s="435" customFormat="1" ht="15.75">
      <c r="A684" s="432"/>
      <c r="B684" s="434" t="s">
        <v>18</v>
      </c>
      <c r="C684" s="438">
        <v>0</v>
      </c>
      <c r="D684" s="438">
        <v>0</v>
      </c>
      <c r="E684" s="438">
        <v>0</v>
      </c>
      <c r="F684" s="438">
        <v>0</v>
      </c>
      <c r="G684" s="438">
        <v>0</v>
      </c>
      <c r="H684" s="439" t="s">
        <v>21</v>
      </c>
      <c r="I684" s="425"/>
    </row>
    <row r="685" spans="1:9" s="435" customFormat="1" ht="15.75">
      <c r="A685" s="432"/>
      <c r="B685" s="434" t="s">
        <v>19</v>
      </c>
      <c r="C685" s="438">
        <v>0</v>
      </c>
      <c r="D685" s="438">
        <v>0</v>
      </c>
      <c r="E685" s="438">
        <v>0</v>
      </c>
      <c r="F685" s="438">
        <v>0</v>
      </c>
      <c r="G685" s="438">
        <v>0</v>
      </c>
      <c r="H685" s="79" t="s">
        <v>21</v>
      </c>
      <c r="I685" s="425"/>
    </row>
    <row r="686" spans="1:9" s="435" customFormat="1" ht="15.75">
      <c r="A686" s="437"/>
      <c r="B686" s="436" t="s">
        <v>22</v>
      </c>
      <c r="C686" s="93">
        <f>C687+C688+C689</f>
        <v>14680.5</v>
      </c>
      <c r="D686" s="93">
        <f>D687+D688+D689</f>
        <v>12648.4</v>
      </c>
      <c r="E686" s="93">
        <f>E687+E688+E689</f>
        <v>7409.9400000000005</v>
      </c>
      <c r="F686" s="93">
        <f>F687+F688+F689</f>
        <v>7405.1</v>
      </c>
      <c r="G686" s="93">
        <f>G687+G688+G689</f>
        <v>7405.1</v>
      </c>
      <c r="H686" s="76">
        <f>G686/C686*100</f>
        <v>50.441742447464321</v>
      </c>
      <c r="I686" s="425"/>
    </row>
    <row r="687" spans="1:9" s="440" customFormat="1" ht="15.75">
      <c r="A687" s="432"/>
      <c r="B687" s="88" t="s">
        <v>17</v>
      </c>
      <c r="C687" s="103">
        <v>8362.5</v>
      </c>
      <c r="D687" s="103">
        <v>7859.4</v>
      </c>
      <c r="E687" s="103">
        <v>5330.3</v>
      </c>
      <c r="F687" s="103">
        <v>5330.3</v>
      </c>
      <c r="G687" s="103">
        <v>5330.3</v>
      </c>
      <c r="H687" s="79">
        <f>G687/C687*100</f>
        <v>63.74050822122571</v>
      </c>
      <c r="I687" s="425"/>
    </row>
    <row r="688" spans="1:9" s="441" customFormat="1" ht="15.75">
      <c r="A688" s="432"/>
      <c r="B688" s="434" t="s">
        <v>18</v>
      </c>
      <c r="C688" s="103">
        <v>6318</v>
      </c>
      <c r="D688" s="103">
        <v>4789</v>
      </c>
      <c r="E688" s="103">
        <v>2079.64</v>
      </c>
      <c r="F688" s="103">
        <v>2074.8000000000002</v>
      </c>
      <c r="G688" s="103">
        <v>2074.8000000000002</v>
      </c>
      <c r="H688" s="79">
        <f>G688/C688*100</f>
        <v>32.839506172839513</v>
      </c>
      <c r="I688" s="425"/>
    </row>
    <row r="689" spans="1:9" s="441" customFormat="1" ht="15.75">
      <c r="A689" s="432"/>
      <c r="B689" s="434" t="s">
        <v>19</v>
      </c>
      <c r="C689" s="103">
        <v>0</v>
      </c>
      <c r="D689" s="103">
        <v>0</v>
      </c>
      <c r="E689" s="103">
        <v>0</v>
      </c>
      <c r="F689" s="103">
        <v>0</v>
      </c>
      <c r="G689" s="103">
        <v>0</v>
      </c>
      <c r="H689" s="79" t="s">
        <v>21</v>
      </c>
      <c r="I689" s="426"/>
    </row>
    <row r="690" spans="1:9" s="253" customFormat="1" ht="49.9" customHeight="1">
      <c r="A690" s="319" t="s">
        <v>203</v>
      </c>
      <c r="B690" s="99" t="s">
        <v>204</v>
      </c>
      <c r="C690" s="252">
        <f>SUM(C692:C694)</f>
        <v>32658.399999999998</v>
      </c>
      <c r="D690" s="252">
        <f>SUM(D692:D694)</f>
        <v>27535.23</v>
      </c>
      <c r="E690" s="252">
        <f>SUM(E692:E694)</f>
        <v>24219.1</v>
      </c>
      <c r="F690" s="252">
        <f>SUM(F692:F694)</f>
        <v>24188.18</v>
      </c>
      <c r="G690" s="252">
        <f>SUM(G692:G694)</f>
        <v>24188.19</v>
      </c>
      <c r="H690" s="252">
        <f>G690/C690*100</f>
        <v>74.064222374641744</v>
      </c>
      <c r="I690" s="101"/>
    </row>
    <row r="691" spans="1:9" s="253" customFormat="1" ht="31.5">
      <c r="A691" s="437"/>
      <c r="B691" s="84" t="s">
        <v>201</v>
      </c>
      <c r="C691" s="442"/>
      <c r="D691" s="442"/>
      <c r="E691" s="442"/>
      <c r="F691" s="442"/>
      <c r="G691" s="442"/>
      <c r="H691" s="391"/>
      <c r="I691" s="443"/>
    </row>
    <row r="692" spans="1:9" s="433" customFormat="1" ht="15.6" customHeight="1">
      <c r="A692" s="432"/>
      <c r="B692" s="88" t="s">
        <v>17</v>
      </c>
      <c r="C692" s="444">
        <f t="shared" ref="C692:G694" si="62">C697+C701</f>
        <v>18326.099999999999</v>
      </c>
      <c r="D692" s="444">
        <f t="shared" si="62"/>
        <v>18182</v>
      </c>
      <c r="E692" s="444">
        <f t="shared" si="62"/>
        <v>15956.3</v>
      </c>
      <c r="F692" s="444">
        <f t="shared" si="62"/>
        <v>15956.3</v>
      </c>
      <c r="G692" s="444">
        <f t="shared" si="62"/>
        <v>15956.3</v>
      </c>
      <c r="H692" s="388">
        <f>G692/C692*100</f>
        <v>87.068716202574464</v>
      </c>
      <c r="I692" s="424" t="s">
        <v>205</v>
      </c>
    </row>
    <row r="693" spans="1:9" s="435" customFormat="1" ht="15.75">
      <c r="A693" s="432"/>
      <c r="B693" s="434" t="s">
        <v>18</v>
      </c>
      <c r="C693" s="444">
        <f t="shared" si="62"/>
        <v>14332.3</v>
      </c>
      <c r="D693" s="444">
        <f t="shared" si="62"/>
        <v>9353.23</v>
      </c>
      <c r="E693" s="444">
        <f t="shared" si="62"/>
        <v>8262.7999999999993</v>
      </c>
      <c r="F693" s="444">
        <f t="shared" si="62"/>
        <v>8231.8799999999992</v>
      </c>
      <c r="G693" s="444">
        <f t="shared" si="62"/>
        <v>8231.89</v>
      </c>
      <c r="H693" s="388">
        <f>G693/C693*100</f>
        <v>57.435931427614548</v>
      </c>
      <c r="I693" s="445"/>
    </row>
    <row r="694" spans="1:9" s="435" customFormat="1" ht="15.75">
      <c r="A694" s="432"/>
      <c r="B694" s="434" t="s">
        <v>19</v>
      </c>
      <c r="C694" s="444">
        <f t="shared" si="62"/>
        <v>0</v>
      </c>
      <c r="D694" s="444">
        <f t="shared" si="62"/>
        <v>0</v>
      </c>
      <c r="E694" s="444">
        <f t="shared" si="62"/>
        <v>0</v>
      </c>
      <c r="F694" s="444">
        <f t="shared" si="62"/>
        <v>0</v>
      </c>
      <c r="G694" s="444">
        <f t="shared" si="62"/>
        <v>0</v>
      </c>
      <c r="H694" s="409" t="s">
        <v>21</v>
      </c>
      <c r="I694" s="445"/>
    </row>
    <row r="695" spans="1:9" s="435" customFormat="1" ht="15.75">
      <c r="A695" s="432"/>
      <c r="B695" s="436" t="s">
        <v>30</v>
      </c>
      <c r="C695" s="446"/>
      <c r="D695" s="446"/>
      <c r="E695" s="446"/>
      <c r="F695" s="446"/>
      <c r="G695" s="446"/>
      <c r="H695" s="265"/>
      <c r="I695" s="445"/>
    </row>
    <row r="696" spans="1:9" s="435" customFormat="1" ht="15.75">
      <c r="A696" s="437"/>
      <c r="B696" s="436" t="s">
        <v>20</v>
      </c>
      <c r="C696" s="93">
        <f>SUM(C697:C699)</f>
        <v>0</v>
      </c>
      <c r="D696" s="93">
        <f>SUM(D697:D699)</f>
        <v>0</v>
      </c>
      <c r="E696" s="93">
        <f>SUM(E697:E699)</f>
        <v>0</v>
      </c>
      <c r="F696" s="93">
        <f>SUM(F697:F699)</f>
        <v>0</v>
      </c>
      <c r="G696" s="93">
        <f>SUM(G697:G699)</f>
        <v>0</v>
      </c>
      <c r="H696" s="76" t="s">
        <v>21</v>
      </c>
      <c r="I696" s="445"/>
    </row>
    <row r="697" spans="1:9" s="433" customFormat="1" ht="15.75">
      <c r="A697" s="432"/>
      <c r="B697" s="88" t="s">
        <v>17</v>
      </c>
      <c r="C697" s="103">
        <v>0</v>
      </c>
      <c r="D697" s="103">
        <v>0</v>
      </c>
      <c r="E697" s="103">
        <v>0</v>
      </c>
      <c r="F697" s="103">
        <v>0</v>
      </c>
      <c r="G697" s="103">
        <v>0</v>
      </c>
      <c r="H697" s="76" t="s">
        <v>21</v>
      </c>
      <c r="I697" s="445"/>
    </row>
    <row r="698" spans="1:9" s="435" customFormat="1" ht="15.75">
      <c r="A698" s="432"/>
      <c r="B698" s="434" t="s">
        <v>18</v>
      </c>
      <c r="C698" s="103">
        <v>0</v>
      </c>
      <c r="D698" s="103">
        <v>0</v>
      </c>
      <c r="E698" s="103">
        <v>0</v>
      </c>
      <c r="F698" s="103">
        <v>0</v>
      </c>
      <c r="G698" s="103">
        <v>0</v>
      </c>
      <c r="H698" s="76" t="s">
        <v>21</v>
      </c>
      <c r="I698" s="445"/>
    </row>
    <row r="699" spans="1:9" s="435" customFormat="1" ht="15.75">
      <c r="A699" s="432"/>
      <c r="B699" s="434" t="s">
        <v>19</v>
      </c>
      <c r="C699" s="103">
        <v>0</v>
      </c>
      <c r="D699" s="103">
        <v>0</v>
      </c>
      <c r="E699" s="103">
        <v>0</v>
      </c>
      <c r="F699" s="103">
        <v>0</v>
      </c>
      <c r="G699" s="103">
        <v>0</v>
      </c>
      <c r="H699" s="447"/>
      <c r="I699" s="445"/>
    </row>
    <row r="700" spans="1:9" s="441" customFormat="1" ht="15.75">
      <c r="A700" s="437"/>
      <c r="B700" s="436" t="s">
        <v>22</v>
      </c>
      <c r="C700" s="93">
        <f>C701+C702+C703</f>
        <v>32658.399999999998</v>
      </c>
      <c r="D700" s="93">
        <f>D701+D702+D703</f>
        <v>27535.23</v>
      </c>
      <c r="E700" s="93">
        <f>E701+E702+E703</f>
        <v>24219.1</v>
      </c>
      <c r="F700" s="93">
        <f>F701+F702+F703</f>
        <v>24188.18</v>
      </c>
      <c r="G700" s="93">
        <f>G701+G702+G703</f>
        <v>24188.19</v>
      </c>
      <c r="H700" s="76">
        <f>G700/C700*100</f>
        <v>74.064222374641744</v>
      </c>
      <c r="I700" s="425"/>
    </row>
    <row r="701" spans="1:9" s="440" customFormat="1" ht="15.75">
      <c r="A701" s="432"/>
      <c r="B701" s="88" t="s">
        <v>17</v>
      </c>
      <c r="C701" s="103">
        <v>18326.099999999999</v>
      </c>
      <c r="D701" s="103">
        <v>18182</v>
      </c>
      <c r="E701" s="103">
        <v>15956.3</v>
      </c>
      <c r="F701" s="103">
        <v>15956.3</v>
      </c>
      <c r="G701" s="103">
        <v>15956.3</v>
      </c>
      <c r="H701" s="79">
        <f>G701/C701*100</f>
        <v>87.068716202574464</v>
      </c>
      <c r="I701" s="425"/>
    </row>
    <row r="702" spans="1:9" s="441" customFormat="1" ht="15.75">
      <c r="A702" s="432"/>
      <c r="B702" s="434" t="s">
        <v>18</v>
      </c>
      <c r="C702" s="103">
        <v>14332.3</v>
      </c>
      <c r="D702" s="103">
        <v>9353.23</v>
      </c>
      <c r="E702" s="103">
        <v>8262.7999999999993</v>
      </c>
      <c r="F702" s="103">
        <v>8231.8799999999992</v>
      </c>
      <c r="G702" s="103">
        <v>8231.89</v>
      </c>
      <c r="H702" s="79">
        <f>G702/C702*100</f>
        <v>57.435931427614548</v>
      </c>
      <c r="I702" s="425"/>
    </row>
    <row r="703" spans="1:9" s="441" customFormat="1" ht="15.75">
      <c r="A703" s="432"/>
      <c r="B703" s="434" t="s">
        <v>19</v>
      </c>
      <c r="C703" s="103">
        <v>0</v>
      </c>
      <c r="D703" s="103">
        <v>0</v>
      </c>
      <c r="E703" s="103">
        <v>0</v>
      </c>
      <c r="F703" s="103">
        <v>0</v>
      </c>
      <c r="G703" s="103">
        <v>0</v>
      </c>
      <c r="H703" s="76" t="s">
        <v>21</v>
      </c>
      <c r="I703" s="426"/>
    </row>
    <row r="704" spans="1:9" s="255" customFormat="1" ht="31.5">
      <c r="A704" s="319" t="s">
        <v>206</v>
      </c>
      <c r="B704" s="99" t="s">
        <v>207</v>
      </c>
      <c r="C704" s="252">
        <f>C706+C707+C708</f>
        <v>5257.5</v>
      </c>
      <c r="D704" s="252">
        <f>D706+D707+D708</f>
        <v>4689.5</v>
      </c>
      <c r="E704" s="252">
        <f>E706+E707+E708</f>
        <v>3857</v>
      </c>
      <c r="F704" s="252">
        <f>F706+F707+F708</f>
        <v>3851.2</v>
      </c>
      <c r="G704" s="252">
        <f>G706+G707+G708</f>
        <v>3851.2</v>
      </c>
      <c r="H704" s="252" t="s">
        <v>21</v>
      </c>
      <c r="I704" s="101"/>
    </row>
    <row r="705" spans="1:9" s="255" customFormat="1" ht="36.75" customHeight="1">
      <c r="A705" s="437"/>
      <c r="B705" s="84" t="s">
        <v>201</v>
      </c>
      <c r="C705" s="442"/>
      <c r="D705" s="442"/>
      <c r="E705" s="442"/>
      <c r="F705" s="442"/>
      <c r="G705" s="442"/>
      <c r="H705" s="388"/>
      <c r="I705" s="443"/>
    </row>
    <row r="706" spans="1:9" s="440" customFormat="1" ht="15.6" customHeight="1">
      <c r="A706" s="432"/>
      <c r="B706" s="88" t="s">
        <v>17</v>
      </c>
      <c r="C706" s="444">
        <f t="shared" ref="C706:G708" si="63">C715</f>
        <v>1276.5</v>
      </c>
      <c r="D706" s="444">
        <f t="shared" si="63"/>
        <v>1276.5</v>
      </c>
      <c r="E706" s="444">
        <f t="shared" si="63"/>
        <v>1248</v>
      </c>
      <c r="F706" s="444">
        <f t="shared" si="63"/>
        <v>1248</v>
      </c>
      <c r="G706" s="444">
        <f t="shared" si="63"/>
        <v>1248</v>
      </c>
      <c r="H706" s="391" t="s">
        <v>21</v>
      </c>
      <c r="I706" s="424" t="s">
        <v>208</v>
      </c>
    </row>
    <row r="707" spans="1:9" s="441" customFormat="1" ht="15.75">
      <c r="A707" s="432"/>
      <c r="B707" s="434" t="s">
        <v>18</v>
      </c>
      <c r="C707" s="444">
        <f t="shared" si="63"/>
        <v>3413</v>
      </c>
      <c r="D707" s="444">
        <f t="shared" si="63"/>
        <v>3413</v>
      </c>
      <c r="E707" s="444">
        <f t="shared" si="63"/>
        <v>2270.5</v>
      </c>
      <c r="F707" s="444">
        <f t="shared" si="63"/>
        <v>2264.6999999999998</v>
      </c>
      <c r="G707" s="444">
        <f t="shared" si="63"/>
        <v>2264.6999999999998</v>
      </c>
      <c r="H707" s="388" t="s">
        <v>21</v>
      </c>
      <c r="I707" s="445"/>
    </row>
    <row r="708" spans="1:9" s="441" customFormat="1" ht="15.75">
      <c r="A708" s="432"/>
      <c r="B708" s="434" t="s">
        <v>19</v>
      </c>
      <c r="C708" s="444">
        <f t="shared" si="63"/>
        <v>568</v>
      </c>
      <c r="D708" s="444">
        <f t="shared" si="63"/>
        <v>0</v>
      </c>
      <c r="E708" s="444">
        <f t="shared" si="63"/>
        <v>338.5</v>
      </c>
      <c r="F708" s="444">
        <f t="shared" si="63"/>
        <v>338.5</v>
      </c>
      <c r="G708" s="444">
        <f t="shared" si="63"/>
        <v>338.5</v>
      </c>
      <c r="H708" s="388" t="s">
        <v>21</v>
      </c>
      <c r="I708" s="445"/>
    </row>
    <row r="709" spans="1:9" s="441" customFormat="1" ht="31.5">
      <c r="A709" s="432"/>
      <c r="B709" s="436" t="s">
        <v>209</v>
      </c>
      <c r="C709" s="446"/>
      <c r="D709" s="387"/>
      <c r="E709" s="387"/>
      <c r="F709" s="387"/>
      <c r="G709" s="387"/>
      <c r="H709" s="388"/>
      <c r="I709" s="445"/>
    </row>
    <row r="710" spans="1:9" s="441" customFormat="1" ht="15.75">
      <c r="A710" s="437"/>
      <c r="B710" s="436" t="s">
        <v>20</v>
      </c>
      <c r="C710" s="93">
        <f>SUM(C711:C713)</f>
        <v>0</v>
      </c>
      <c r="D710" s="93">
        <f>SUM(D711:D713)</f>
        <v>0</v>
      </c>
      <c r="E710" s="93">
        <f>SUM(E711:E713)</f>
        <v>0</v>
      </c>
      <c r="F710" s="93">
        <f>SUM(F711:F713)</f>
        <v>0</v>
      </c>
      <c r="G710" s="93">
        <f>SUM(G711:G713)</f>
        <v>0</v>
      </c>
      <c r="H710" s="411" t="s">
        <v>21</v>
      </c>
      <c r="I710" s="445"/>
    </row>
    <row r="711" spans="1:9" s="440" customFormat="1" ht="15.75">
      <c r="A711" s="432"/>
      <c r="B711" s="88" t="s">
        <v>17</v>
      </c>
      <c r="C711" s="89">
        <v>0</v>
      </c>
      <c r="D711" s="89">
        <v>0</v>
      </c>
      <c r="E711" s="89">
        <v>0</v>
      </c>
      <c r="F711" s="89">
        <v>0</v>
      </c>
      <c r="G711" s="79">
        <v>0</v>
      </c>
      <c r="H711" s="79" t="s">
        <v>21</v>
      </c>
      <c r="I711" s="445"/>
    </row>
    <row r="712" spans="1:9" s="441" customFormat="1" ht="15.75">
      <c r="A712" s="432"/>
      <c r="B712" s="434" t="s">
        <v>18</v>
      </c>
      <c r="C712" s="103">
        <v>0</v>
      </c>
      <c r="D712" s="103">
        <v>0</v>
      </c>
      <c r="E712" s="103">
        <v>0</v>
      </c>
      <c r="F712" s="103">
        <v>0</v>
      </c>
      <c r="G712" s="79">
        <v>0</v>
      </c>
      <c r="H712" s="79" t="s">
        <v>21</v>
      </c>
      <c r="I712" s="445"/>
    </row>
    <row r="713" spans="1:9" s="441" customFormat="1" ht="15.75">
      <c r="A713" s="432"/>
      <c r="B713" s="434" t="s">
        <v>19</v>
      </c>
      <c r="C713" s="103">
        <v>0</v>
      </c>
      <c r="D713" s="103">
        <v>0</v>
      </c>
      <c r="E713" s="103">
        <v>0</v>
      </c>
      <c r="F713" s="103">
        <v>0</v>
      </c>
      <c r="G713" s="79">
        <v>0</v>
      </c>
      <c r="H713" s="79" t="s">
        <v>21</v>
      </c>
      <c r="I713" s="445"/>
    </row>
    <row r="714" spans="1:9" s="441" customFormat="1" ht="15.75">
      <c r="A714" s="437"/>
      <c r="B714" s="436" t="s">
        <v>22</v>
      </c>
      <c r="C714" s="442">
        <f>C715+C716+C717</f>
        <v>5257.5</v>
      </c>
      <c r="D714" s="442">
        <f>D715+D716+D717</f>
        <v>4689.5</v>
      </c>
      <c r="E714" s="442">
        <f>E715+E716+E717</f>
        <v>3857</v>
      </c>
      <c r="F714" s="442">
        <f>F715+F716+F717</f>
        <v>3851.2</v>
      </c>
      <c r="G714" s="442">
        <f>G715+G716+G717</f>
        <v>3851.2</v>
      </c>
      <c r="H714" s="76" t="s">
        <v>21</v>
      </c>
      <c r="I714" s="448"/>
    </row>
    <row r="715" spans="1:9" s="440" customFormat="1" ht="15.75">
      <c r="A715" s="432"/>
      <c r="B715" s="88" t="s">
        <v>17</v>
      </c>
      <c r="C715" s="387">
        <v>1276.5</v>
      </c>
      <c r="D715" s="89">
        <v>1276.5</v>
      </c>
      <c r="E715" s="89">
        <v>1248</v>
      </c>
      <c r="F715" s="89">
        <v>1248</v>
      </c>
      <c r="G715" s="79">
        <v>1248</v>
      </c>
      <c r="H715" s="79" t="s">
        <v>21</v>
      </c>
      <c r="I715" s="448"/>
    </row>
    <row r="716" spans="1:9" s="441" customFormat="1" ht="15.75">
      <c r="A716" s="432"/>
      <c r="B716" s="434" t="s">
        <v>18</v>
      </c>
      <c r="C716" s="387">
        <v>3413</v>
      </c>
      <c r="D716" s="387">
        <v>3413</v>
      </c>
      <c r="E716" s="103">
        <v>2270.5</v>
      </c>
      <c r="F716" s="103">
        <v>2264.6999999999998</v>
      </c>
      <c r="G716" s="79">
        <v>2264.6999999999998</v>
      </c>
      <c r="H716" s="79" t="s">
        <v>21</v>
      </c>
      <c r="I716" s="448"/>
    </row>
    <row r="717" spans="1:9" s="441" customFormat="1" ht="15.75">
      <c r="A717" s="432"/>
      <c r="B717" s="434" t="s">
        <v>19</v>
      </c>
      <c r="C717" s="387">
        <v>568</v>
      </c>
      <c r="D717" s="103"/>
      <c r="E717" s="103">
        <v>338.5</v>
      </c>
      <c r="F717" s="103">
        <v>338.5</v>
      </c>
      <c r="G717" s="103">
        <v>338.5</v>
      </c>
      <c r="H717" s="388" t="s">
        <v>21</v>
      </c>
      <c r="I717" s="449"/>
    </row>
    <row r="718" spans="1:9" s="441" customFormat="1" ht="31.5">
      <c r="A718" s="319" t="s">
        <v>210</v>
      </c>
      <c r="B718" s="99" t="s">
        <v>211</v>
      </c>
      <c r="C718" s="252">
        <f>SUM(C720:C722)</f>
        <v>17443.07</v>
      </c>
      <c r="D718" s="252">
        <f>SUM(D720:D722)</f>
        <v>11714.67</v>
      </c>
      <c r="E718" s="252">
        <f>SUM(E720:E722)</f>
        <v>3743</v>
      </c>
      <c r="F718" s="252">
        <f>SUM(F720:F722)</f>
        <v>3743</v>
      </c>
      <c r="G718" s="252">
        <f>SUM(G720:G722)</f>
        <v>3743</v>
      </c>
      <c r="H718" s="252">
        <f>G718/C718*100</f>
        <v>21.45837859963871</v>
      </c>
      <c r="I718" s="101"/>
    </row>
    <row r="719" spans="1:9" s="441" customFormat="1" ht="31.5">
      <c r="A719" s="437"/>
      <c r="B719" s="84" t="s">
        <v>201</v>
      </c>
      <c r="C719" s="450"/>
      <c r="D719" s="450"/>
      <c r="E719" s="450"/>
      <c r="F719" s="450"/>
      <c r="G719" s="450"/>
      <c r="H719" s="451"/>
      <c r="I719" s="443"/>
    </row>
    <row r="720" spans="1:9" s="441" customFormat="1" ht="15.75">
      <c r="A720" s="432"/>
      <c r="B720" s="88" t="s">
        <v>17</v>
      </c>
      <c r="C720" s="444">
        <f t="shared" ref="C720:G721" si="64">C725+C729</f>
        <v>8815.7000000000007</v>
      </c>
      <c r="D720" s="444">
        <f t="shared" si="64"/>
        <v>7203.6</v>
      </c>
      <c r="E720" s="444">
        <f t="shared" si="64"/>
        <v>2687.5</v>
      </c>
      <c r="F720" s="444">
        <f t="shared" si="64"/>
        <v>2687.5</v>
      </c>
      <c r="G720" s="444">
        <f t="shared" si="64"/>
        <v>2687.5</v>
      </c>
      <c r="H720" s="452">
        <f>G720/C720*100</f>
        <v>30.485384030763296</v>
      </c>
      <c r="I720" s="424" t="s">
        <v>212</v>
      </c>
    </row>
    <row r="721" spans="1:9" s="441" customFormat="1" ht="15.75">
      <c r="A721" s="432"/>
      <c r="B721" s="434" t="s">
        <v>18</v>
      </c>
      <c r="C721" s="444">
        <f t="shared" si="64"/>
        <v>8627.3700000000008</v>
      </c>
      <c r="D721" s="444">
        <f t="shared" si="64"/>
        <v>4511.07</v>
      </c>
      <c r="E721" s="444">
        <f t="shared" si="64"/>
        <v>1055.5</v>
      </c>
      <c r="F721" s="444">
        <f t="shared" si="64"/>
        <v>1055.5</v>
      </c>
      <c r="G721" s="444">
        <f t="shared" si="64"/>
        <v>1055.5</v>
      </c>
      <c r="H721" s="452">
        <f>G721/C721*100</f>
        <v>12.234319381225101</v>
      </c>
      <c r="I721" s="445"/>
    </row>
    <row r="722" spans="1:9" s="441" customFormat="1" ht="15.75">
      <c r="A722" s="432"/>
      <c r="B722" s="434" t="s">
        <v>19</v>
      </c>
      <c r="C722" s="444">
        <f>C727+C731</f>
        <v>0</v>
      </c>
      <c r="D722" s="444">
        <f>D727+D731</f>
        <v>0</v>
      </c>
      <c r="E722" s="444">
        <f>E727+E731</f>
        <v>0</v>
      </c>
      <c r="F722" s="444">
        <f>F727+F731</f>
        <v>0</v>
      </c>
      <c r="G722" s="444">
        <f>G727+G731</f>
        <v>0</v>
      </c>
      <c r="H722" s="452" t="s">
        <v>21</v>
      </c>
      <c r="I722" s="445"/>
    </row>
    <row r="723" spans="1:9" s="441" customFormat="1" ht="17.25" customHeight="1">
      <c r="A723" s="432"/>
      <c r="B723" s="436" t="s">
        <v>209</v>
      </c>
      <c r="C723" s="446"/>
      <c r="D723" s="446"/>
      <c r="E723" s="446"/>
      <c r="F723" s="446"/>
      <c r="G723" s="446"/>
      <c r="H723" s="453"/>
      <c r="I723" s="445"/>
    </row>
    <row r="724" spans="1:9" s="441" customFormat="1" ht="15.75">
      <c r="A724" s="437"/>
      <c r="B724" s="436" t="s">
        <v>20</v>
      </c>
      <c r="C724" s="454">
        <v>0</v>
      </c>
      <c r="D724" s="391">
        <v>0</v>
      </c>
      <c r="E724" s="391">
        <v>0</v>
      </c>
      <c r="F724" s="391">
        <v>0</v>
      </c>
      <c r="G724" s="391">
        <v>0</v>
      </c>
      <c r="H724" s="452" t="s">
        <v>21</v>
      </c>
      <c r="I724" s="445"/>
    </row>
    <row r="725" spans="1:9" s="441" customFormat="1" ht="15.75">
      <c r="A725" s="432"/>
      <c r="B725" s="88" t="s">
        <v>17</v>
      </c>
      <c r="C725" s="455">
        <v>0</v>
      </c>
      <c r="D725" s="387">
        <v>0</v>
      </c>
      <c r="E725" s="387">
        <v>0</v>
      </c>
      <c r="F725" s="387">
        <v>0</v>
      </c>
      <c r="G725" s="387">
        <v>0</v>
      </c>
      <c r="H725" s="452" t="s">
        <v>21</v>
      </c>
      <c r="I725" s="445"/>
    </row>
    <row r="726" spans="1:9" s="441" customFormat="1" ht="15.75">
      <c r="A726" s="432"/>
      <c r="B726" s="434" t="s">
        <v>18</v>
      </c>
      <c r="C726" s="455">
        <v>0</v>
      </c>
      <c r="D726" s="387">
        <v>0</v>
      </c>
      <c r="E726" s="387">
        <v>0</v>
      </c>
      <c r="F726" s="387">
        <v>0</v>
      </c>
      <c r="G726" s="387">
        <v>0</v>
      </c>
      <c r="H726" s="452" t="s">
        <v>21</v>
      </c>
      <c r="I726" s="445"/>
    </row>
    <row r="727" spans="1:9" s="441" customFormat="1" ht="15.75">
      <c r="A727" s="432"/>
      <c r="B727" s="434" t="s">
        <v>19</v>
      </c>
      <c r="C727" s="455">
        <v>0</v>
      </c>
      <c r="D727" s="387">
        <v>0</v>
      </c>
      <c r="E727" s="387">
        <v>0</v>
      </c>
      <c r="F727" s="387">
        <v>0</v>
      </c>
      <c r="G727" s="387">
        <v>0</v>
      </c>
      <c r="H727" s="452" t="s">
        <v>21</v>
      </c>
      <c r="I727" s="445"/>
    </row>
    <row r="728" spans="1:9" s="441" customFormat="1" ht="15.75">
      <c r="A728" s="437"/>
      <c r="B728" s="436" t="s">
        <v>22</v>
      </c>
      <c r="C728" s="442">
        <f>C729+C730+C731</f>
        <v>17443.07</v>
      </c>
      <c r="D728" s="442">
        <f>D729+D730+D731</f>
        <v>11714.67</v>
      </c>
      <c r="E728" s="442">
        <f>E729+E730+E731</f>
        <v>3743</v>
      </c>
      <c r="F728" s="442">
        <f>F729+F730+F731</f>
        <v>3743</v>
      </c>
      <c r="G728" s="442">
        <f>G729+G730+G731</f>
        <v>3743</v>
      </c>
      <c r="H728" s="456">
        <f>G728/C728*100</f>
        <v>21.45837859963871</v>
      </c>
      <c r="I728" s="448"/>
    </row>
    <row r="729" spans="1:9" s="441" customFormat="1" ht="15.75">
      <c r="A729" s="432"/>
      <c r="B729" s="88" t="s">
        <v>17</v>
      </c>
      <c r="C729" s="387">
        <v>8815.7000000000007</v>
      </c>
      <c r="D729" s="387">
        <v>7203.6</v>
      </c>
      <c r="E729" s="387">
        <v>2687.5</v>
      </c>
      <c r="F729" s="387">
        <v>2687.5</v>
      </c>
      <c r="G729" s="387">
        <v>2687.5</v>
      </c>
      <c r="H729" s="452">
        <f>G729/C729*100</f>
        <v>30.485384030763296</v>
      </c>
      <c r="I729" s="448"/>
    </row>
    <row r="730" spans="1:9" s="441" customFormat="1" ht="15.75">
      <c r="A730" s="432"/>
      <c r="B730" s="434" t="s">
        <v>18</v>
      </c>
      <c r="C730" s="387">
        <v>8627.3700000000008</v>
      </c>
      <c r="D730" s="387">
        <v>4511.07</v>
      </c>
      <c r="E730" s="387">
        <v>1055.5</v>
      </c>
      <c r="F730" s="387">
        <v>1055.5</v>
      </c>
      <c r="G730" s="387">
        <v>1055.5</v>
      </c>
      <c r="H730" s="452">
        <f>G730/C730*100</f>
        <v>12.234319381225101</v>
      </c>
      <c r="I730" s="448"/>
    </row>
    <row r="731" spans="1:9" s="441" customFormat="1" ht="15.75">
      <c r="A731" s="432"/>
      <c r="B731" s="434" t="s">
        <v>19</v>
      </c>
      <c r="C731" s="387">
        <v>0</v>
      </c>
      <c r="D731" s="387">
        <v>0</v>
      </c>
      <c r="E731" s="387">
        <v>0</v>
      </c>
      <c r="F731" s="387">
        <v>0</v>
      </c>
      <c r="G731" s="387">
        <v>0</v>
      </c>
      <c r="H731" s="452" t="s">
        <v>21</v>
      </c>
      <c r="I731" s="449"/>
    </row>
    <row r="732" spans="1:9" s="460" customFormat="1" ht="47.25" hidden="1">
      <c r="A732" s="457" t="s">
        <v>213</v>
      </c>
      <c r="B732" s="297" t="s">
        <v>214</v>
      </c>
      <c r="C732" s="458">
        <f>SUM(C734:C736)</f>
        <v>0</v>
      </c>
      <c r="D732" s="458">
        <f>SUM(D734:D736)</f>
        <v>0</v>
      </c>
      <c r="E732" s="458">
        <f>SUM(E734:E736)</f>
        <v>0</v>
      </c>
      <c r="F732" s="458">
        <f>SUM(F734:F736)</f>
        <v>0</v>
      </c>
      <c r="G732" s="458">
        <f>SUM(G734:G736)</f>
        <v>0</v>
      </c>
      <c r="H732" s="459" t="e">
        <f>G732/C732*100</f>
        <v>#DIV/0!</v>
      </c>
      <c r="I732" s="299"/>
    </row>
    <row r="733" spans="1:9" s="460" customFormat="1" ht="31.5" hidden="1">
      <c r="A733" s="461"/>
      <c r="B733" s="462" t="s">
        <v>201</v>
      </c>
      <c r="C733" s="463"/>
      <c r="D733" s="464"/>
      <c r="E733" s="464"/>
      <c r="F733" s="464"/>
      <c r="G733" s="464"/>
      <c r="H733" s="465"/>
      <c r="I733" s="466"/>
    </row>
    <row r="734" spans="1:9" s="460" customFormat="1" ht="15.75" hidden="1">
      <c r="A734" s="467"/>
      <c r="B734" s="305" t="s">
        <v>17</v>
      </c>
      <c r="C734" s="468">
        <f t="shared" ref="C734:G736" si="65">C739+C743</f>
        <v>0</v>
      </c>
      <c r="D734" s="468">
        <f t="shared" si="65"/>
        <v>0</v>
      </c>
      <c r="E734" s="468">
        <f t="shared" si="65"/>
        <v>0</v>
      </c>
      <c r="F734" s="468">
        <f t="shared" si="65"/>
        <v>0</v>
      </c>
      <c r="G734" s="468">
        <f t="shared" si="65"/>
        <v>0</v>
      </c>
      <c r="H734" s="469" t="s">
        <v>21</v>
      </c>
      <c r="I734" s="470" t="s">
        <v>215</v>
      </c>
    </row>
    <row r="735" spans="1:9" s="460" customFormat="1" ht="15.75" hidden="1">
      <c r="A735" s="467"/>
      <c r="B735" s="471" t="s">
        <v>18</v>
      </c>
      <c r="C735" s="468">
        <f t="shared" si="65"/>
        <v>0</v>
      </c>
      <c r="D735" s="468">
        <f t="shared" si="65"/>
        <v>0</v>
      </c>
      <c r="E735" s="468">
        <f t="shared" si="65"/>
        <v>0</v>
      </c>
      <c r="F735" s="468">
        <f t="shared" si="65"/>
        <v>0</v>
      </c>
      <c r="G735" s="468">
        <f t="shared" si="65"/>
        <v>0</v>
      </c>
      <c r="H735" s="469" t="s">
        <v>21</v>
      </c>
      <c r="I735" s="472"/>
    </row>
    <row r="736" spans="1:9" s="460" customFormat="1" ht="15.75" hidden="1">
      <c r="A736" s="467"/>
      <c r="B736" s="471" t="s">
        <v>19</v>
      </c>
      <c r="C736" s="468">
        <f t="shared" si="65"/>
        <v>0</v>
      </c>
      <c r="D736" s="468">
        <f t="shared" si="65"/>
        <v>0</v>
      </c>
      <c r="E736" s="468">
        <f t="shared" si="65"/>
        <v>0</v>
      </c>
      <c r="F736" s="468">
        <f t="shared" si="65"/>
        <v>0</v>
      </c>
      <c r="G736" s="468">
        <f t="shared" si="65"/>
        <v>0</v>
      </c>
      <c r="H736" s="469" t="s">
        <v>21</v>
      </c>
      <c r="I736" s="472"/>
    </row>
    <row r="737" spans="1:9" s="460" customFormat="1" ht="16.5" hidden="1" customHeight="1">
      <c r="A737" s="467"/>
      <c r="B737" s="473" t="s">
        <v>209</v>
      </c>
      <c r="C737" s="474"/>
      <c r="D737" s="474"/>
      <c r="E737" s="474"/>
      <c r="F737" s="474"/>
      <c r="G737" s="474"/>
      <c r="H737" s="469"/>
      <c r="I737" s="472"/>
    </row>
    <row r="738" spans="1:9" s="460" customFormat="1" ht="15.75" hidden="1">
      <c r="A738" s="461"/>
      <c r="B738" s="473" t="s">
        <v>20</v>
      </c>
      <c r="C738" s="463">
        <f>SUM(C739:C741)</f>
        <v>0</v>
      </c>
      <c r="D738" s="463">
        <f>SUM(D739:D741)</f>
        <v>0</v>
      </c>
      <c r="E738" s="463">
        <f>SUM(E739:E741)</f>
        <v>0</v>
      </c>
      <c r="F738" s="463">
        <f>SUM(F739:F741)</f>
        <v>0</v>
      </c>
      <c r="G738" s="463">
        <f>SUM(G739:G741)</f>
        <v>0</v>
      </c>
      <c r="H738" s="469" t="s">
        <v>21</v>
      </c>
      <c r="I738" s="472"/>
    </row>
    <row r="739" spans="1:9" s="460" customFormat="1" ht="15.75" hidden="1">
      <c r="A739" s="467"/>
      <c r="B739" s="305" t="s">
        <v>17</v>
      </c>
      <c r="C739" s="468">
        <v>0</v>
      </c>
      <c r="D739" s="468">
        <v>0</v>
      </c>
      <c r="E739" s="468">
        <v>0</v>
      </c>
      <c r="F739" s="468">
        <v>0</v>
      </c>
      <c r="G739" s="468">
        <v>0</v>
      </c>
      <c r="H739" s="469" t="s">
        <v>21</v>
      </c>
      <c r="I739" s="472"/>
    </row>
    <row r="740" spans="1:9" s="460" customFormat="1" ht="15.75" hidden="1">
      <c r="A740" s="467"/>
      <c r="B740" s="471" t="s">
        <v>18</v>
      </c>
      <c r="C740" s="468">
        <v>0</v>
      </c>
      <c r="D740" s="468">
        <v>0</v>
      </c>
      <c r="E740" s="468">
        <v>0</v>
      </c>
      <c r="F740" s="468">
        <v>0</v>
      </c>
      <c r="G740" s="468">
        <v>0</v>
      </c>
      <c r="H740" s="469" t="s">
        <v>21</v>
      </c>
      <c r="I740" s="472"/>
    </row>
    <row r="741" spans="1:9" s="460" customFormat="1" ht="15.75" hidden="1">
      <c r="A741" s="467"/>
      <c r="B741" s="471" t="s">
        <v>19</v>
      </c>
      <c r="C741" s="468">
        <v>0</v>
      </c>
      <c r="D741" s="468">
        <v>0</v>
      </c>
      <c r="E741" s="468">
        <v>0</v>
      </c>
      <c r="F741" s="468">
        <v>0</v>
      </c>
      <c r="G741" s="468">
        <v>0</v>
      </c>
      <c r="H741" s="469" t="s">
        <v>21</v>
      </c>
      <c r="I741" s="472"/>
    </row>
    <row r="742" spans="1:9" s="460" customFormat="1" ht="15.75" hidden="1">
      <c r="A742" s="461"/>
      <c r="B742" s="473" t="s">
        <v>22</v>
      </c>
      <c r="C742" s="463">
        <f>C743+C744+C745</f>
        <v>0</v>
      </c>
      <c r="D742" s="463">
        <f>D743+D744+D745</f>
        <v>0</v>
      </c>
      <c r="E742" s="463">
        <f>E743+E744+E745</f>
        <v>0</v>
      </c>
      <c r="F742" s="463">
        <f>F743+F744+F745</f>
        <v>0</v>
      </c>
      <c r="G742" s="463">
        <f>G743+G744+G745</f>
        <v>0</v>
      </c>
      <c r="H742" s="469" t="s">
        <v>21</v>
      </c>
      <c r="I742" s="311"/>
    </row>
    <row r="743" spans="1:9" s="460" customFormat="1" ht="15.75" hidden="1">
      <c r="A743" s="467"/>
      <c r="B743" s="305" t="s">
        <v>17</v>
      </c>
      <c r="C743" s="468">
        <v>0</v>
      </c>
      <c r="D743" s="468">
        <v>0</v>
      </c>
      <c r="E743" s="468">
        <v>0</v>
      </c>
      <c r="F743" s="468">
        <v>0</v>
      </c>
      <c r="G743" s="468">
        <v>0</v>
      </c>
      <c r="H743" s="469" t="s">
        <v>21</v>
      </c>
      <c r="I743" s="311"/>
    </row>
    <row r="744" spans="1:9" s="460" customFormat="1" ht="15.75" hidden="1">
      <c r="A744" s="467"/>
      <c r="B744" s="471" t="s">
        <v>18</v>
      </c>
      <c r="C744" s="475">
        <v>0</v>
      </c>
      <c r="D744" s="475">
        <v>0</v>
      </c>
      <c r="E744" s="475">
        <v>0</v>
      </c>
      <c r="F744" s="475">
        <v>0</v>
      </c>
      <c r="G744" s="475">
        <v>0</v>
      </c>
      <c r="H744" s="469" t="s">
        <v>21</v>
      </c>
      <c r="I744" s="311"/>
    </row>
    <row r="745" spans="1:9" s="460" customFormat="1" ht="15.75" hidden="1">
      <c r="A745" s="467"/>
      <c r="B745" s="471" t="s">
        <v>19</v>
      </c>
      <c r="C745" s="468">
        <v>0</v>
      </c>
      <c r="D745" s="468">
        <v>0</v>
      </c>
      <c r="E745" s="468">
        <v>0</v>
      </c>
      <c r="F745" s="468">
        <v>0</v>
      </c>
      <c r="G745" s="468">
        <v>0</v>
      </c>
      <c r="H745" s="469" t="s">
        <v>21</v>
      </c>
      <c r="I745" s="313"/>
    </row>
    <row r="746" spans="1:9" s="479" customFormat="1" ht="47.25" hidden="1">
      <c r="A746" s="476" t="s">
        <v>216</v>
      </c>
      <c r="B746" s="477" t="s">
        <v>217</v>
      </c>
      <c r="C746" s="478">
        <f>C748+C749+C750</f>
        <v>0</v>
      </c>
      <c r="D746" s="478">
        <f>D748+D749+D750</f>
        <v>2500</v>
      </c>
      <c r="E746" s="478">
        <f>E748+E749+E750</f>
        <v>0</v>
      </c>
      <c r="F746" s="478">
        <f>F748+F749+F750</f>
        <v>0</v>
      </c>
      <c r="G746" s="478">
        <f>G748+G749+G750</f>
        <v>0</v>
      </c>
      <c r="H746" s="137" t="s">
        <v>21</v>
      </c>
      <c r="I746" s="315"/>
    </row>
    <row r="747" spans="1:9" s="479" customFormat="1" ht="31.5" hidden="1">
      <c r="A747" s="461"/>
      <c r="B747" s="462" t="s">
        <v>201</v>
      </c>
      <c r="C747" s="480"/>
      <c r="D747" s="480"/>
      <c r="E747" s="480"/>
      <c r="F747" s="480"/>
      <c r="G747" s="480"/>
      <c r="H747" s="481"/>
      <c r="I747" s="466"/>
    </row>
    <row r="748" spans="1:9" s="482" customFormat="1" ht="15.75" hidden="1">
      <c r="A748" s="467"/>
      <c r="B748" s="305" t="s">
        <v>17</v>
      </c>
      <c r="C748" s="468">
        <f t="shared" ref="C748:G750" si="66">C753+C757</f>
        <v>0</v>
      </c>
      <c r="D748" s="468">
        <f t="shared" si="66"/>
        <v>0</v>
      </c>
      <c r="E748" s="468">
        <f t="shared" si="66"/>
        <v>0</v>
      </c>
      <c r="F748" s="468">
        <f t="shared" si="66"/>
        <v>0</v>
      </c>
      <c r="G748" s="468">
        <f t="shared" si="66"/>
        <v>0</v>
      </c>
      <c r="H748" s="481" t="s">
        <v>21</v>
      </c>
      <c r="I748" s="470" t="s">
        <v>218</v>
      </c>
    </row>
    <row r="749" spans="1:9" s="460" customFormat="1" ht="15.75" hidden="1">
      <c r="A749" s="467"/>
      <c r="B749" s="471" t="s">
        <v>18</v>
      </c>
      <c r="C749" s="468">
        <f t="shared" si="66"/>
        <v>0</v>
      </c>
      <c r="D749" s="468">
        <f t="shared" si="66"/>
        <v>2500</v>
      </c>
      <c r="E749" s="468">
        <f t="shared" si="66"/>
        <v>0</v>
      </c>
      <c r="F749" s="468">
        <f t="shared" si="66"/>
        <v>0</v>
      </c>
      <c r="G749" s="468">
        <f t="shared" si="66"/>
        <v>0</v>
      </c>
      <c r="H749" s="469" t="s">
        <v>21</v>
      </c>
      <c r="I749" s="483"/>
    </row>
    <row r="750" spans="1:9" s="460" customFormat="1" ht="15.75" hidden="1">
      <c r="A750" s="467"/>
      <c r="B750" s="471" t="s">
        <v>19</v>
      </c>
      <c r="C750" s="468">
        <f t="shared" si="66"/>
        <v>0</v>
      </c>
      <c r="D750" s="468">
        <f t="shared" si="66"/>
        <v>0</v>
      </c>
      <c r="E750" s="468">
        <f t="shared" si="66"/>
        <v>0</v>
      </c>
      <c r="F750" s="468">
        <f t="shared" si="66"/>
        <v>0</v>
      </c>
      <c r="G750" s="468">
        <f t="shared" si="66"/>
        <v>0</v>
      </c>
      <c r="H750" s="481" t="s">
        <v>21</v>
      </c>
      <c r="I750" s="483"/>
    </row>
    <row r="751" spans="1:9" s="460" customFormat="1" ht="21" hidden="1" customHeight="1">
      <c r="A751" s="467"/>
      <c r="B751" s="473" t="s">
        <v>209</v>
      </c>
      <c r="C751" s="474"/>
      <c r="D751" s="474"/>
      <c r="E751" s="474"/>
      <c r="F751" s="474"/>
      <c r="G751" s="474"/>
      <c r="H751" s="481"/>
      <c r="I751" s="483"/>
    </row>
    <row r="752" spans="1:9" s="460" customFormat="1" ht="15.75" hidden="1" customHeight="1">
      <c r="A752" s="461"/>
      <c r="B752" s="473" t="s">
        <v>20</v>
      </c>
      <c r="C752" s="463">
        <f>SUM(C753:C755)</f>
        <v>0</v>
      </c>
      <c r="D752" s="463">
        <f>SUM(D753:D755)</f>
        <v>0</v>
      </c>
      <c r="E752" s="463">
        <f>SUM(E753:E755)</f>
        <v>0</v>
      </c>
      <c r="F752" s="463">
        <f>SUM(F753:F755)</f>
        <v>0</v>
      </c>
      <c r="G752" s="463">
        <f>SUM(G753:G755)</f>
        <v>0</v>
      </c>
      <c r="H752" s="481" t="s">
        <v>21</v>
      </c>
      <c r="I752" s="483"/>
    </row>
    <row r="753" spans="1:9" s="482" customFormat="1" ht="15.75" hidden="1">
      <c r="A753" s="467"/>
      <c r="B753" s="305" t="s">
        <v>17</v>
      </c>
      <c r="C753" s="468">
        <v>0</v>
      </c>
      <c r="D753" s="468">
        <v>0</v>
      </c>
      <c r="E753" s="468">
        <v>0</v>
      </c>
      <c r="F753" s="468">
        <v>0</v>
      </c>
      <c r="G753" s="468">
        <v>0</v>
      </c>
      <c r="H753" s="481" t="s">
        <v>21</v>
      </c>
      <c r="I753" s="483"/>
    </row>
    <row r="754" spans="1:9" s="460" customFormat="1" ht="15.75" hidden="1">
      <c r="A754" s="467"/>
      <c r="B754" s="471" t="s">
        <v>18</v>
      </c>
      <c r="C754" s="468">
        <v>0</v>
      </c>
      <c r="D754" s="468">
        <v>0</v>
      </c>
      <c r="E754" s="468">
        <v>0</v>
      </c>
      <c r="F754" s="468">
        <v>0</v>
      </c>
      <c r="G754" s="468">
        <v>0</v>
      </c>
      <c r="H754" s="469" t="s">
        <v>21</v>
      </c>
      <c r="I754" s="483"/>
    </row>
    <row r="755" spans="1:9" s="460" customFormat="1" ht="15.75" hidden="1">
      <c r="A755" s="467"/>
      <c r="B755" s="471" t="s">
        <v>19</v>
      </c>
      <c r="C755" s="468">
        <v>0</v>
      </c>
      <c r="D755" s="468">
        <v>0</v>
      </c>
      <c r="E755" s="468">
        <v>0</v>
      </c>
      <c r="F755" s="468">
        <v>0</v>
      </c>
      <c r="G755" s="468">
        <v>0</v>
      </c>
      <c r="H755" s="481" t="s">
        <v>21</v>
      </c>
      <c r="I755" s="483"/>
    </row>
    <row r="756" spans="1:9" s="460" customFormat="1" ht="20.25" hidden="1" customHeight="1">
      <c r="A756" s="461"/>
      <c r="B756" s="473" t="s">
        <v>22</v>
      </c>
      <c r="C756" s="463">
        <f>SUM(C757:C759)</f>
        <v>0</v>
      </c>
      <c r="D756" s="463">
        <f>SUM(D757:D759)</f>
        <v>2500</v>
      </c>
      <c r="E756" s="463">
        <f>SUM(E757:E759)</f>
        <v>0</v>
      </c>
      <c r="F756" s="463">
        <f>SUM(F757:F759)</f>
        <v>0</v>
      </c>
      <c r="G756" s="463">
        <f>SUM(G757:G759)</f>
        <v>0</v>
      </c>
      <c r="H756" s="481" t="s">
        <v>21</v>
      </c>
      <c r="I756" s="483"/>
    </row>
    <row r="757" spans="1:9" s="482" customFormat="1" ht="20.25" hidden="1" customHeight="1">
      <c r="A757" s="467"/>
      <c r="B757" s="305" t="s">
        <v>17</v>
      </c>
      <c r="C757" s="475">
        <v>0</v>
      </c>
      <c r="D757" s="475">
        <v>0</v>
      </c>
      <c r="E757" s="475">
        <v>0</v>
      </c>
      <c r="F757" s="475">
        <v>0</v>
      </c>
      <c r="G757" s="475">
        <v>0</v>
      </c>
      <c r="H757" s="481" t="s">
        <v>21</v>
      </c>
      <c r="I757" s="483"/>
    </row>
    <row r="758" spans="1:9" s="460" customFormat="1" ht="20.25" hidden="1" customHeight="1">
      <c r="A758" s="467"/>
      <c r="B758" s="471" t="s">
        <v>18</v>
      </c>
      <c r="C758" s="475">
        <v>0</v>
      </c>
      <c r="D758" s="475">
        <v>2500</v>
      </c>
      <c r="E758" s="475">
        <v>0</v>
      </c>
      <c r="F758" s="475">
        <v>0</v>
      </c>
      <c r="G758" s="475">
        <v>0</v>
      </c>
      <c r="H758" s="481" t="s">
        <v>21</v>
      </c>
      <c r="I758" s="483"/>
    </row>
    <row r="759" spans="1:9" s="460" customFormat="1" ht="18.75" hidden="1" customHeight="1">
      <c r="A759" s="467"/>
      <c r="B759" s="471" t="s">
        <v>19</v>
      </c>
      <c r="C759" s="475">
        <v>0</v>
      </c>
      <c r="D759" s="475">
        <v>0</v>
      </c>
      <c r="E759" s="475">
        <v>0</v>
      </c>
      <c r="F759" s="475">
        <v>0</v>
      </c>
      <c r="G759" s="475">
        <v>0</v>
      </c>
      <c r="H759" s="481" t="s">
        <v>21</v>
      </c>
      <c r="I759" s="484"/>
    </row>
    <row r="760" spans="1:9" s="7" customFormat="1" ht="15.75">
      <c r="A760" s="243" t="s">
        <v>219</v>
      </c>
      <c r="B760" s="244" t="s">
        <v>220</v>
      </c>
      <c r="C760" s="72">
        <f>C778+C791+C765</f>
        <v>21423.899999999998</v>
      </c>
      <c r="D760" s="72">
        <f>D778+D791+D765</f>
        <v>21423.899999999998</v>
      </c>
      <c r="E760" s="72">
        <f>E778+E791+E765</f>
        <v>644</v>
      </c>
      <c r="F760" s="72">
        <f>F778+F791+F765</f>
        <v>644</v>
      </c>
      <c r="G760" s="72">
        <f>G778+G791+G765</f>
        <v>644</v>
      </c>
      <c r="H760" s="72" t="s">
        <v>21</v>
      </c>
      <c r="I760" s="246"/>
    </row>
    <row r="761" spans="1:9" s="7" customFormat="1" ht="31.5">
      <c r="A761" s="485"/>
      <c r="B761" s="486" t="s">
        <v>221</v>
      </c>
      <c r="C761" s="487"/>
      <c r="D761" s="487"/>
      <c r="E761" s="487"/>
      <c r="F761" s="487"/>
      <c r="G761" s="487"/>
      <c r="H761" s="365"/>
      <c r="I761" s="488"/>
    </row>
    <row r="762" spans="1:9" s="7" customFormat="1" ht="15.75">
      <c r="A762" s="247"/>
      <c r="B762" s="88" t="s">
        <v>17</v>
      </c>
      <c r="C762" s="317">
        <f>C779+C793</f>
        <v>14992.3</v>
      </c>
      <c r="D762" s="317">
        <f>D779+D793</f>
        <v>14992.3</v>
      </c>
      <c r="E762" s="317">
        <f>E779+E793</f>
        <v>0</v>
      </c>
      <c r="F762" s="317">
        <f>F779+F793</f>
        <v>0</v>
      </c>
      <c r="G762" s="317">
        <f>G779+G793</f>
        <v>0</v>
      </c>
      <c r="H762" s="79">
        <f>G762/C762*100</f>
        <v>0</v>
      </c>
      <c r="I762" s="104"/>
    </row>
    <row r="763" spans="1:9" s="7" customFormat="1" ht="15.75">
      <c r="A763" s="247"/>
      <c r="B763" s="88" t="s">
        <v>18</v>
      </c>
      <c r="C763" s="317">
        <f>C780+C794</f>
        <v>5670</v>
      </c>
      <c r="D763" s="317">
        <f>D780+D794</f>
        <v>5670</v>
      </c>
      <c r="E763" s="317">
        <f t="shared" ref="C763:I764" si="67">E780+E794</f>
        <v>0</v>
      </c>
      <c r="F763" s="317">
        <f t="shared" si="67"/>
        <v>0</v>
      </c>
      <c r="G763" s="317">
        <f t="shared" si="67"/>
        <v>0</v>
      </c>
      <c r="H763" s="79">
        <f>G763/C763*100</f>
        <v>0</v>
      </c>
      <c r="I763" s="104"/>
    </row>
    <row r="764" spans="1:9" s="7" customFormat="1" ht="15.75">
      <c r="A764" s="247"/>
      <c r="B764" s="88" t="s">
        <v>19</v>
      </c>
      <c r="C764" s="317">
        <f t="shared" si="67"/>
        <v>0</v>
      </c>
      <c r="D764" s="317">
        <f t="shared" si="67"/>
        <v>0</v>
      </c>
      <c r="E764" s="317">
        <f t="shared" si="67"/>
        <v>0</v>
      </c>
      <c r="F764" s="317">
        <f t="shared" si="67"/>
        <v>0</v>
      </c>
      <c r="G764" s="317">
        <f t="shared" si="67"/>
        <v>0</v>
      </c>
      <c r="H764" s="79">
        <v>0</v>
      </c>
      <c r="I764" s="104"/>
    </row>
    <row r="765" spans="1:9" s="7" customFormat="1" ht="31.5">
      <c r="A765" s="489" t="s">
        <v>222</v>
      </c>
      <c r="B765" s="490" t="s">
        <v>223</v>
      </c>
      <c r="C765" s="491">
        <f>C766+C767+C768</f>
        <v>761.6</v>
      </c>
      <c r="D765" s="491">
        <f>D766+D767+D768</f>
        <v>761.6</v>
      </c>
      <c r="E765" s="491">
        <f>E766+E767+E768</f>
        <v>644</v>
      </c>
      <c r="F765" s="491">
        <f>F766+F767+F768</f>
        <v>644</v>
      </c>
      <c r="G765" s="491">
        <f>G766+G767+G768</f>
        <v>644</v>
      </c>
      <c r="H765" s="100">
        <f>G765/C765</f>
        <v>0.84558823529411764</v>
      </c>
      <c r="I765" s="101"/>
    </row>
    <row r="766" spans="1:9" s="7" customFormat="1" ht="15.75">
      <c r="A766" s="247"/>
      <c r="B766" s="50" t="s">
        <v>17</v>
      </c>
      <c r="C766" s="317">
        <f>C775+C771</f>
        <v>761.6</v>
      </c>
      <c r="D766" s="317">
        <f>D775+D771</f>
        <v>761.6</v>
      </c>
      <c r="E766" s="317">
        <f>E775+E771</f>
        <v>644</v>
      </c>
      <c r="F766" s="317">
        <f>F775+F771</f>
        <v>644</v>
      </c>
      <c r="G766" s="317">
        <f>G775+G771</f>
        <v>644</v>
      </c>
      <c r="H766" s="79">
        <f>G766/C766</f>
        <v>0.84558823529411764</v>
      </c>
      <c r="I766" s="120" t="s">
        <v>224</v>
      </c>
    </row>
    <row r="767" spans="1:9" s="7" customFormat="1" ht="15.75">
      <c r="A767" s="247"/>
      <c r="B767" s="50" t="s">
        <v>18</v>
      </c>
      <c r="C767" s="317">
        <f>C772+C776</f>
        <v>0</v>
      </c>
      <c r="D767" s="317">
        <f t="shared" ref="D767:G768" si="68">D772+D776</f>
        <v>0</v>
      </c>
      <c r="E767" s="317">
        <f t="shared" si="68"/>
        <v>0</v>
      </c>
      <c r="F767" s="317">
        <f t="shared" si="68"/>
        <v>0</v>
      </c>
      <c r="G767" s="317">
        <f t="shared" si="68"/>
        <v>0</v>
      </c>
      <c r="H767" s="79" t="s">
        <v>21</v>
      </c>
      <c r="I767" s="121"/>
    </row>
    <row r="768" spans="1:9" s="7" customFormat="1" ht="15.75">
      <c r="A768" s="247"/>
      <c r="B768" s="50" t="s">
        <v>19</v>
      </c>
      <c r="C768" s="317">
        <f>C773+C777</f>
        <v>0</v>
      </c>
      <c r="D768" s="317">
        <f t="shared" si="68"/>
        <v>0</v>
      </c>
      <c r="E768" s="317">
        <f t="shared" si="68"/>
        <v>0</v>
      </c>
      <c r="F768" s="317">
        <f t="shared" si="68"/>
        <v>0</v>
      </c>
      <c r="G768" s="317">
        <f t="shared" si="68"/>
        <v>0</v>
      </c>
      <c r="H768" s="79" t="s">
        <v>21</v>
      </c>
      <c r="I768" s="121"/>
    </row>
    <row r="769" spans="1:9" s="7" customFormat="1" ht="15.75">
      <c r="A769" s="247"/>
      <c r="B769" s="271" t="s">
        <v>30</v>
      </c>
      <c r="C769" s="317"/>
      <c r="D769" s="317"/>
      <c r="E769" s="317"/>
      <c r="F769" s="317"/>
      <c r="G769" s="317"/>
      <c r="H769" s="79"/>
      <c r="I769" s="121"/>
    </row>
    <row r="770" spans="1:9" s="7" customFormat="1" ht="15.75">
      <c r="A770" s="247"/>
      <c r="B770" s="346" t="s">
        <v>20</v>
      </c>
      <c r="C770" s="317">
        <v>0</v>
      </c>
      <c r="D770" s="317">
        <v>0</v>
      </c>
      <c r="E770" s="317">
        <v>0</v>
      </c>
      <c r="F770" s="317">
        <v>0</v>
      </c>
      <c r="G770" s="317">
        <v>0</v>
      </c>
      <c r="H770" s="79" t="s">
        <v>21</v>
      </c>
      <c r="I770" s="121"/>
    </row>
    <row r="771" spans="1:9" s="7" customFormat="1" ht="15.75">
      <c r="A771" s="247"/>
      <c r="B771" s="50" t="s">
        <v>17</v>
      </c>
      <c r="C771" s="317">
        <v>0</v>
      </c>
      <c r="D771" s="317">
        <v>0</v>
      </c>
      <c r="E771" s="317">
        <v>0</v>
      </c>
      <c r="F771" s="317">
        <v>0</v>
      </c>
      <c r="G771" s="317">
        <v>0</v>
      </c>
      <c r="H771" s="79" t="s">
        <v>21</v>
      </c>
      <c r="I771" s="121"/>
    </row>
    <row r="772" spans="1:9" s="7" customFormat="1" ht="15.75">
      <c r="A772" s="247"/>
      <c r="B772" s="50" t="s">
        <v>18</v>
      </c>
      <c r="C772" s="317">
        <v>0</v>
      </c>
      <c r="D772" s="317">
        <v>0</v>
      </c>
      <c r="E772" s="317">
        <v>0</v>
      </c>
      <c r="F772" s="317">
        <v>0</v>
      </c>
      <c r="G772" s="317">
        <v>0</v>
      </c>
      <c r="H772" s="79" t="s">
        <v>21</v>
      </c>
      <c r="I772" s="121"/>
    </row>
    <row r="773" spans="1:9" s="7" customFormat="1" ht="15.75">
      <c r="A773" s="247"/>
      <c r="B773" s="50" t="s">
        <v>19</v>
      </c>
      <c r="C773" s="317">
        <v>0</v>
      </c>
      <c r="D773" s="317">
        <v>0</v>
      </c>
      <c r="E773" s="317">
        <v>0</v>
      </c>
      <c r="F773" s="317">
        <v>0</v>
      </c>
      <c r="G773" s="317">
        <v>0</v>
      </c>
      <c r="H773" s="79" t="s">
        <v>21</v>
      </c>
      <c r="I773" s="121"/>
    </row>
    <row r="774" spans="1:9" s="7" customFormat="1" ht="15.75">
      <c r="A774" s="247"/>
      <c r="B774" s="271" t="s">
        <v>169</v>
      </c>
      <c r="C774" s="317">
        <f>SUM(C775:C777)</f>
        <v>761.6</v>
      </c>
      <c r="D774" s="317">
        <f>SUM(D775:D777)</f>
        <v>761.6</v>
      </c>
      <c r="E774" s="317">
        <f>SUM(E775:E777)</f>
        <v>644</v>
      </c>
      <c r="F774" s="317">
        <f>SUM(F775:F777)</f>
        <v>644</v>
      </c>
      <c r="G774" s="317">
        <f>SUM(G775:G777)</f>
        <v>644</v>
      </c>
      <c r="H774" s="79">
        <f>G774/C774*100</f>
        <v>84.558823529411768</v>
      </c>
      <c r="I774" s="121"/>
    </row>
    <row r="775" spans="1:9" s="7" customFormat="1" ht="15.75">
      <c r="A775" s="247"/>
      <c r="B775" s="50" t="s">
        <v>17</v>
      </c>
      <c r="C775" s="317">
        <v>761.6</v>
      </c>
      <c r="D775" s="317">
        <v>761.6</v>
      </c>
      <c r="E775" s="317">
        <v>644</v>
      </c>
      <c r="F775" s="317">
        <v>644</v>
      </c>
      <c r="G775" s="317">
        <v>644</v>
      </c>
      <c r="H775" s="79">
        <f>G775/C775*100</f>
        <v>84.558823529411768</v>
      </c>
      <c r="I775" s="121"/>
    </row>
    <row r="776" spans="1:9" s="7" customFormat="1" ht="15.75">
      <c r="A776" s="247"/>
      <c r="B776" s="50" t="s">
        <v>18</v>
      </c>
      <c r="C776" s="317">
        <v>0</v>
      </c>
      <c r="D776" s="317">
        <v>0</v>
      </c>
      <c r="E776" s="317">
        <v>0</v>
      </c>
      <c r="F776" s="317">
        <v>0</v>
      </c>
      <c r="G776" s="317">
        <v>0</v>
      </c>
      <c r="H776" s="79" t="s">
        <v>21</v>
      </c>
      <c r="I776" s="121"/>
    </row>
    <row r="777" spans="1:9" s="7" customFormat="1" ht="15.75">
      <c r="A777" s="247"/>
      <c r="B777" s="50" t="s">
        <v>19</v>
      </c>
      <c r="C777" s="317">
        <v>0</v>
      </c>
      <c r="D777" s="317">
        <v>0</v>
      </c>
      <c r="E777" s="317">
        <v>0</v>
      </c>
      <c r="F777" s="317">
        <v>0</v>
      </c>
      <c r="G777" s="317">
        <v>0</v>
      </c>
      <c r="H777" s="79" t="s">
        <v>21</v>
      </c>
      <c r="I777" s="134"/>
    </row>
    <row r="778" spans="1:9" s="7" customFormat="1" ht="31.5">
      <c r="A778" s="489" t="s">
        <v>225</v>
      </c>
      <c r="B778" s="381" t="s">
        <v>226</v>
      </c>
      <c r="C778" s="491">
        <f>C779+C780+C781</f>
        <v>20662.3</v>
      </c>
      <c r="D778" s="491">
        <f>D779+D780+D781</f>
        <v>20662.3</v>
      </c>
      <c r="E778" s="491">
        <f>E779+E780+E781</f>
        <v>0</v>
      </c>
      <c r="F778" s="491">
        <f>F779+F780+F781</f>
        <v>0</v>
      </c>
      <c r="G778" s="491">
        <f>G779+G780+G781</f>
        <v>0</v>
      </c>
      <c r="H778" s="100" t="s">
        <v>21</v>
      </c>
      <c r="I778" s="299"/>
    </row>
    <row r="779" spans="1:9" s="7" customFormat="1" ht="15.75" customHeight="1">
      <c r="A779" s="247"/>
      <c r="B779" s="50" t="s">
        <v>17</v>
      </c>
      <c r="C779" s="317">
        <f t="shared" ref="C779:G781" si="69">C784+C788</f>
        <v>14992.3</v>
      </c>
      <c r="D779" s="317">
        <f t="shared" si="69"/>
        <v>14992.3</v>
      </c>
      <c r="E779" s="317">
        <f t="shared" si="69"/>
        <v>0</v>
      </c>
      <c r="F779" s="317">
        <f t="shared" si="69"/>
        <v>0</v>
      </c>
      <c r="G779" s="317">
        <f t="shared" si="69"/>
        <v>0</v>
      </c>
      <c r="H779" s="79" t="s">
        <v>21</v>
      </c>
      <c r="I779" s="120" t="s">
        <v>227</v>
      </c>
    </row>
    <row r="780" spans="1:9" s="7" customFormat="1" ht="15.75">
      <c r="A780" s="247"/>
      <c r="B780" s="50" t="s">
        <v>18</v>
      </c>
      <c r="C780" s="317">
        <f t="shared" si="69"/>
        <v>5670</v>
      </c>
      <c r="D780" s="317">
        <f t="shared" si="69"/>
        <v>5670</v>
      </c>
      <c r="E780" s="317">
        <f t="shared" si="69"/>
        <v>0</v>
      </c>
      <c r="F780" s="317">
        <f t="shared" si="69"/>
        <v>0</v>
      </c>
      <c r="G780" s="317">
        <f t="shared" si="69"/>
        <v>0</v>
      </c>
      <c r="H780" s="79" t="s">
        <v>21</v>
      </c>
      <c r="I780" s="121"/>
    </row>
    <row r="781" spans="1:9" s="7" customFormat="1" ht="15.75">
      <c r="A781" s="247"/>
      <c r="B781" s="50" t="s">
        <v>19</v>
      </c>
      <c r="C781" s="317">
        <f t="shared" si="69"/>
        <v>0</v>
      </c>
      <c r="D781" s="317">
        <f t="shared" si="69"/>
        <v>0</v>
      </c>
      <c r="E781" s="317">
        <f t="shared" si="69"/>
        <v>0</v>
      </c>
      <c r="F781" s="317">
        <f t="shared" si="69"/>
        <v>0</v>
      </c>
      <c r="G781" s="317">
        <f t="shared" si="69"/>
        <v>0</v>
      </c>
      <c r="H781" s="413" t="s">
        <v>21</v>
      </c>
      <c r="I781" s="121"/>
    </row>
    <row r="782" spans="1:9" s="7" customFormat="1" ht="15.75">
      <c r="A782" s="247"/>
      <c r="B782" s="271" t="s">
        <v>30</v>
      </c>
      <c r="C782" s="492"/>
      <c r="D782" s="492"/>
      <c r="E782" s="492"/>
      <c r="F782" s="492"/>
      <c r="G782" s="492"/>
      <c r="H782" s="493"/>
      <c r="I782" s="121"/>
    </row>
    <row r="783" spans="1:9" s="7" customFormat="1" ht="15.75">
      <c r="A783" s="247"/>
      <c r="B783" s="346" t="s">
        <v>20</v>
      </c>
      <c r="C783" s="294">
        <f>C784+C785+C786</f>
        <v>0</v>
      </c>
      <c r="D783" s="294">
        <f>D784+D785+D786</f>
        <v>0</v>
      </c>
      <c r="E783" s="294">
        <f>E784+E785+E786</f>
        <v>0</v>
      </c>
      <c r="F783" s="294">
        <f>F784+F785+F786</f>
        <v>0</v>
      </c>
      <c r="G783" s="294">
        <f>G784+G785+G786</f>
        <v>0</v>
      </c>
      <c r="H783" s="76" t="s">
        <v>21</v>
      </c>
      <c r="I783" s="121"/>
    </row>
    <row r="784" spans="1:9" s="7" customFormat="1" ht="15.75">
      <c r="A784" s="247"/>
      <c r="B784" s="50" t="s">
        <v>17</v>
      </c>
      <c r="C784" s="317">
        <v>0</v>
      </c>
      <c r="D784" s="317">
        <v>0</v>
      </c>
      <c r="E784" s="317">
        <v>0</v>
      </c>
      <c r="F784" s="317">
        <v>0</v>
      </c>
      <c r="G784" s="317">
        <v>0</v>
      </c>
      <c r="H784" s="79" t="s">
        <v>21</v>
      </c>
      <c r="I784" s="121"/>
    </row>
    <row r="785" spans="1:9" s="7" customFormat="1" ht="15.75">
      <c r="A785" s="247"/>
      <c r="B785" s="50" t="s">
        <v>18</v>
      </c>
      <c r="C785" s="317">
        <v>0</v>
      </c>
      <c r="D785" s="317">
        <v>0</v>
      </c>
      <c r="E785" s="317">
        <v>0</v>
      </c>
      <c r="F785" s="317">
        <v>0</v>
      </c>
      <c r="G785" s="317">
        <v>0</v>
      </c>
      <c r="H785" s="79" t="s">
        <v>21</v>
      </c>
      <c r="I785" s="121"/>
    </row>
    <row r="786" spans="1:9" s="7" customFormat="1" ht="15.75">
      <c r="A786" s="247"/>
      <c r="B786" s="50" t="s">
        <v>19</v>
      </c>
      <c r="C786" s="317">
        <v>0</v>
      </c>
      <c r="D786" s="317">
        <v>0</v>
      </c>
      <c r="E786" s="317">
        <v>0</v>
      </c>
      <c r="F786" s="317">
        <v>0</v>
      </c>
      <c r="G786" s="317">
        <v>0</v>
      </c>
      <c r="H786" s="413" t="s">
        <v>21</v>
      </c>
      <c r="I786" s="121"/>
    </row>
    <row r="787" spans="1:9" s="7" customFormat="1" ht="15.75">
      <c r="A787" s="247"/>
      <c r="B787" s="271" t="s">
        <v>169</v>
      </c>
      <c r="C787" s="294">
        <f>C788+C789+C790</f>
        <v>20662.3</v>
      </c>
      <c r="D787" s="294">
        <f>D788+D789+D790</f>
        <v>20662.3</v>
      </c>
      <c r="E787" s="294">
        <f>E788+E789+E790</f>
        <v>0</v>
      </c>
      <c r="F787" s="294">
        <f>F788+F789+F790</f>
        <v>0</v>
      </c>
      <c r="G787" s="294">
        <f>G788+G789+G790</f>
        <v>0</v>
      </c>
      <c r="H787" s="76" t="s">
        <v>21</v>
      </c>
      <c r="I787" s="121"/>
    </row>
    <row r="788" spans="1:9" s="7" customFormat="1" ht="15.75">
      <c r="A788" s="247"/>
      <c r="B788" s="50" t="s">
        <v>17</v>
      </c>
      <c r="C788" s="317">
        <v>14992.3</v>
      </c>
      <c r="D788" s="317">
        <v>14992.3</v>
      </c>
      <c r="E788" s="317">
        <v>0</v>
      </c>
      <c r="F788" s="317">
        <v>0</v>
      </c>
      <c r="G788" s="317">
        <v>0</v>
      </c>
      <c r="H788" s="79" t="s">
        <v>21</v>
      </c>
      <c r="I788" s="121"/>
    </row>
    <row r="789" spans="1:9" s="7" customFormat="1" ht="15.75">
      <c r="A789" s="247"/>
      <c r="B789" s="50" t="s">
        <v>18</v>
      </c>
      <c r="C789" s="317">
        <v>5670</v>
      </c>
      <c r="D789" s="317">
        <v>5670</v>
      </c>
      <c r="E789" s="317">
        <v>0</v>
      </c>
      <c r="F789" s="317">
        <v>0</v>
      </c>
      <c r="G789" s="317">
        <v>0</v>
      </c>
      <c r="H789" s="79" t="s">
        <v>21</v>
      </c>
      <c r="I789" s="121"/>
    </row>
    <row r="790" spans="1:9" s="7" customFormat="1" ht="18.75" customHeight="1">
      <c r="A790" s="247"/>
      <c r="B790" s="50" t="s">
        <v>19</v>
      </c>
      <c r="C790" s="494">
        <v>0</v>
      </c>
      <c r="D790" s="494">
        <v>0</v>
      </c>
      <c r="E790" s="494">
        <v>0</v>
      </c>
      <c r="F790" s="494">
        <v>0</v>
      </c>
      <c r="G790" s="494">
        <v>0</v>
      </c>
      <c r="H790" s="495" t="s">
        <v>21</v>
      </c>
      <c r="I790" s="134"/>
    </row>
    <row r="791" spans="1:9" s="255" customFormat="1" ht="31.5" hidden="1">
      <c r="A791" s="476" t="s">
        <v>225</v>
      </c>
      <c r="B791" s="477" t="s">
        <v>228</v>
      </c>
      <c r="C791" s="478">
        <f>C793+C794+C795</f>
        <v>0</v>
      </c>
      <c r="D791" s="478">
        <f>D793+D794+D795</f>
        <v>0</v>
      </c>
      <c r="E791" s="478">
        <f>E793+E794+E795</f>
        <v>0</v>
      </c>
      <c r="F791" s="478">
        <f>F793+F794+F795</f>
        <v>0</v>
      </c>
      <c r="G791" s="478">
        <f>G793+G794+G795</f>
        <v>0</v>
      </c>
      <c r="H791" s="478" t="e">
        <f>G791/C791*100</f>
        <v>#DIV/0!</v>
      </c>
      <c r="I791" s="315"/>
    </row>
    <row r="792" spans="1:9" ht="36" hidden="1" customHeight="1">
      <c r="A792" s="496"/>
      <c r="B792" s="497" t="s">
        <v>229</v>
      </c>
      <c r="C792" s="475"/>
      <c r="D792" s="475"/>
      <c r="E792" s="475"/>
      <c r="F792" s="475"/>
      <c r="G792" s="475"/>
      <c r="H792" s="498"/>
      <c r="I792" s="499"/>
    </row>
    <row r="793" spans="1:9" ht="15.6" hidden="1" customHeight="1">
      <c r="A793" s="304"/>
      <c r="B793" s="305" t="s">
        <v>17</v>
      </c>
      <c r="C793" s="475">
        <f t="shared" ref="C793:G795" si="70">C798+C802</f>
        <v>0</v>
      </c>
      <c r="D793" s="475">
        <f t="shared" si="70"/>
        <v>0</v>
      </c>
      <c r="E793" s="475">
        <f t="shared" si="70"/>
        <v>0</v>
      </c>
      <c r="F793" s="475">
        <f t="shared" si="70"/>
        <v>0</v>
      </c>
      <c r="G793" s="475">
        <f t="shared" si="70"/>
        <v>0</v>
      </c>
      <c r="H793" s="500" t="e">
        <f>G793/C793*100</f>
        <v>#DIV/0!</v>
      </c>
      <c r="I793" s="120" t="s">
        <v>230</v>
      </c>
    </row>
    <row r="794" spans="1:9" ht="15.75" hidden="1">
      <c r="A794" s="304"/>
      <c r="B794" s="305" t="s">
        <v>18</v>
      </c>
      <c r="C794" s="475">
        <f t="shared" si="70"/>
        <v>0</v>
      </c>
      <c r="D794" s="475">
        <f t="shared" si="70"/>
        <v>0</v>
      </c>
      <c r="E794" s="475">
        <f t="shared" si="70"/>
        <v>0</v>
      </c>
      <c r="F794" s="475">
        <f t="shared" si="70"/>
        <v>0</v>
      </c>
      <c r="G794" s="475">
        <f t="shared" si="70"/>
        <v>0</v>
      </c>
      <c r="H794" s="500" t="e">
        <f>G794/C794*100</f>
        <v>#DIV/0!</v>
      </c>
      <c r="I794" s="121"/>
    </row>
    <row r="795" spans="1:9" ht="19.149999999999999" hidden="1" customHeight="1">
      <c r="A795" s="304"/>
      <c r="B795" s="305" t="s">
        <v>19</v>
      </c>
      <c r="C795" s="501">
        <f t="shared" si="70"/>
        <v>0</v>
      </c>
      <c r="D795" s="501">
        <f t="shared" si="70"/>
        <v>0</v>
      </c>
      <c r="E795" s="501">
        <f t="shared" si="70"/>
        <v>0</v>
      </c>
      <c r="F795" s="501">
        <f t="shared" si="70"/>
        <v>0</v>
      </c>
      <c r="G795" s="501">
        <f t="shared" si="70"/>
        <v>0</v>
      </c>
      <c r="H795" s="502">
        <v>0</v>
      </c>
      <c r="I795" s="121"/>
    </row>
    <row r="796" spans="1:9" ht="15.75" hidden="1">
      <c r="A796" s="304"/>
      <c r="B796" s="503" t="s">
        <v>30</v>
      </c>
      <c r="C796" s="501"/>
      <c r="D796" s="501"/>
      <c r="E796" s="501"/>
      <c r="F796" s="501"/>
      <c r="G796" s="501"/>
      <c r="H796" s="504"/>
      <c r="I796" s="448"/>
    </row>
    <row r="797" spans="1:9" ht="15.75" hidden="1">
      <c r="A797" s="304"/>
      <c r="B797" s="505" t="s">
        <v>20</v>
      </c>
      <c r="C797" s="506">
        <f>C798+C799+C800</f>
        <v>0</v>
      </c>
      <c r="D797" s="506">
        <f>D798+D799+D800</f>
        <v>0</v>
      </c>
      <c r="E797" s="506">
        <f>E798+E799+E800</f>
        <v>0</v>
      </c>
      <c r="F797" s="506">
        <f>F798+F799+F800</f>
        <v>0</v>
      </c>
      <c r="G797" s="506">
        <f>G798+G799+G800</f>
        <v>0</v>
      </c>
      <c r="H797" s="504">
        <v>0</v>
      </c>
      <c r="I797" s="448"/>
    </row>
    <row r="798" spans="1:9" ht="15.75" hidden="1">
      <c r="A798" s="304"/>
      <c r="B798" s="305" t="s">
        <v>17</v>
      </c>
      <c r="C798" s="142">
        <v>0</v>
      </c>
      <c r="D798" s="142">
        <v>0</v>
      </c>
      <c r="E798" s="142">
        <v>0</v>
      </c>
      <c r="F798" s="142">
        <v>0</v>
      </c>
      <c r="G798" s="142">
        <v>0</v>
      </c>
      <c r="H798" s="502">
        <v>0</v>
      </c>
      <c r="I798" s="448"/>
    </row>
    <row r="799" spans="1:9" ht="15.75" hidden="1">
      <c r="A799" s="304"/>
      <c r="B799" s="305" t="s">
        <v>18</v>
      </c>
      <c r="C799" s="142">
        <v>0</v>
      </c>
      <c r="D799" s="142">
        <v>0</v>
      </c>
      <c r="E799" s="142">
        <v>0</v>
      </c>
      <c r="F799" s="142">
        <v>0</v>
      </c>
      <c r="G799" s="142">
        <v>0</v>
      </c>
      <c r="H799" s="502">
        <v>0</v>
      </c>
      <c r="I799" s="448"/>
    </row>
    <row r="800" spans="1:9" ht="15.75" hidden="1">
      <c r="A800" s="304"/>
      <c r="B800" s="305" t="s">
        <v>19</v>
      </c>
      <c r="C800" s="501"/>
      <c r="D800" s="501"/>
      <c r="E800" s="501"/>
      <c r="F800" s="501"/>
      <c r="G800" s="501"/>
      <c r="H800" s="504"/>
      <c r="I800" s="448"/>
    </row>
    <row r="801" spans="1:9" ht="15.75" hidden="1">
      <c r="A801" s="304"/>
      <c r="B801" s="503" t="s">
        <v>169</v>
      </c>
      <c r="C801" s="481">
        <f>C802+C803+C804</f>
        <v>0</v>
      </c>
      <c r="D801" s="481">
        <f>D802+D803+D804</f>
        <v>0</v>
      </c>
      <c r="E801" s="481">
        <f>E802+E803+E804</f>
        <v>0</v>
      </c>
      <c r="F801" s="481">
        <f>F802+F803+F804</f>
        <v>0</v>
      </c>
      <c r="G801" s="481">
        <f>G802+G803+G804</f>
        <v>0</v>
      </c>
      <c r="H801" s="507" t="e">
        <f>G801/C801*100</f>
        <v>#DIV/0!</v>
      </c>
      <c r="I801" s="448"/>
    </row>
    <row r="802" spans="1:9" ht="15.75" hidden="1">
      <c r="A802" s="304"/>
      <c r="B802" s="305" t="s">
        <v>17</v>
      </c>
      <c r="C802" s="475">
        <v>0</v>
      </c>
      <c r="D802" s="475">
        <v>0</v>
      </c>
      <c r="E802" s="475">
        <v>0</v>
      </c>
      <c r="F802" s="475">
        <v>0</v>
      </c>
      <c r="G802" s="475">
        <v>0</v>
      </c>
      <c r="H802" s="500" t="e">
        <f>G802/C802*100</f>
        <v>#DIV/0!</v>
      </c>
      <c r="I802" s="448"/>
    </row>
    <row r="803" spans="1:9" ht="15.75" hidden="1">
      <c r="A803" s="304"/>
      <c r="B803" s="305" t="s">
        <v>18</v>
      </c>
      <c r="C803" s="475">
        <v>0</v>
      </c>
      <c r="D803" s="475">
        <v>0</v>
      </c>
      <c r="E803" s="475">
        <v>0</v>
      </c>
      <c r="F803" s="475">
        <v>0</v>
      </c>
      <c r="G803" s="475">
        <v>0</v>
      </c>
      <c r="H803" s="500" t="e">
        <f>G803/C803*100</f>
        <v>#DIV/0!</v>
      </c>
      <c r="I803" s="448"/>
    </row>
    <row r="804" spans="1:9" ht="37.5" hidden="1" customHeight="1">
      <c r="A804" s="304"/>
      <c r="B804" s="305" t="s">
        <v>19</v>
      </c>
      <c r="C804" s="501"/>
      <c r="D804" s="501"/>
      <c r="E804" s="501"/>
      <c r="F804" s="501"/>
      <c r="G804" s="501"/>
      <c r="H804" s="508"/>
      <c r="I804" s="449"/>
    </row>
    <row r="805" spans="1:9" s="7" customFormat="1" ht="15.75">
      <c r="A805" s="243" t="s">
        <v>231</v>
      </c>
      <c r="B805" s="244" t="s">
        <v>232</v>
      </c>
      <c r="C805" s="72">
        <f>C807+C808+C809</f>
        <v>2293952.2999999998</v>
      </c>
      <c r="D805" s="72">
        <f>D807+D808+D809</f>
        <v>843866.2</v>
      </c>
      <c r="E805" s="72">
        <f>E807+E808+E809</f>
        <v>1019283.77</v>
      </c>
      <c r="F805" s="72">
        <f>F807+F808+F809</f>
        <v>1012008.3999999999</v>
      </c>
      <c r="G805" s="72">
        <f>G807+G808+G809</f>
        <v>1012008.3999999999</v>
      </c>
      <c r="H805" s="72">
        <f>G805/C805*100</f>
        <v>44.116366325489849</v>
      </c>
      <c r="I805" s="246"/>
    </row>
    <row r="806" spans="1:9" ht="34.5" customHeight="1">
      <c r="A806" s="432" t="s">
        <v>233</v>
      </c>
      <c r="B806" s="509" t="s">
        <v>234</v>
      </c>
      <c r="C806" s="89"/>
      <c r="D806" s="89"/>
      <c r="E806" s="89"/>
      <c r="F806" s="89"/>
      <c r="G806" s="89"/>
      <c r="H806" s="510"/>
      <c r="I806" s="511"/>
    </row>
    <row r="807" spans="1:9" ht="15.75">
      <c r="A807" s="432"/>
      <c r="B807" s="434" t="s">
        <v>235</v>
      </c>
      <c r="C807" s="89">
        <f>C812+C816</f>
        <v>1597948.5</v>
      </c>
      <c r="D807" s="89">
        <f t="shared" ref="C807:H809" si="71">D812+D816</f>
        <v>460248.2</v>
      </c>
      <c r="E807" s="89">
        <f t="shared" si="71"/>
        <v>665938.1</v>
      </c>
      <c r="F807" s="89">
        <f t="shared" si="71"/>
        <v>661450</v>
      </c>
      <c r="G807" s="89">
        <f t="shared" si="71"/>
        <v>661450</v>
      </c>
      <c r="H807" s="90">
        <f>G807/C807*100</f>
        <v>41.393699484057215</v>
      </c>
      <c r="I807" s="512" t="s">
        <v>236</v>
      </c>
    </row>
    <row r="808" spans="1:9" ht="15.75">
      <c r="A808" s="432"/>
      <c r="B808" s="434" t="s">
        <v>18</v>
      </c>
      <c r="C808" s="89">
        <f t="shared" si="71"/>
        <v>696003.8</v>
      </c>
      <c r="D808" s="89">
        <f t="shared" si="71"/>
        <v>383618</v>
      </c>
      <c r="E808" s="89">
        <f t="shared" si="71"/>
        <v>353345.67</v>
      </c>
      <c r="F808" s="89">
        <f t="shared" si="71"/>
        <v>350558.39999999997</v>
      </c>
      <c r="G808" s="89">
        <f t="shared" si="71"/>
        <v>350558.39999999997</v>
      </c>
      <c r="H808" s="90">
        <f>G808/C808*100</f>
        <v>50.367311212956011</v>
      </c>
      <c r="I808" s="425"/>
    </row>
    <row r="809" spans="1:9" ht="15.75">
      <c r="A809" s="432"/>
      <c r="B809" s="434" t="s">
        <v>19</v>
      </c>
      <c r="C809" s="89">
        <f t="shared" si="71"/>
        <v>0</v>
      </c>
      <c r="D809" s="89">
        <f t="shared" si="71"/>
        <v>0</v>
      </c>
      <c r="E809" s="89">
        <f t="shared" si="71"/>
        <v>0</v>
      </c>
      <c r="F809" s="89">
        <f t="shared" si="71"/>
        <v>0</v>
      </c>
      <c r="G809" s="89">
        <f t="shared" si="71"/>
        <v>0</v>
      </c>
      <c r="H809" s="90" t="s">
        <v>21</v>
      </c>
      <c r="I809" s="425"/>
    </row>
    <row r="810" spans="1:9" ht="24" customHeight="1">
      <c r="A810" s="432"/>
      <c r="B810" s="436" t="s">
        <v>209</v>
      </c>
      <c r="C810" s="513"/>
      <c r="D810" s="513"/>
      <c r="E810" s="513"/>
      <c r="F810" s="513"/>
      <c r="G810" s="513"/>
      <c r="H810" s="260"/>
      <c r="I810" s="425"/>
    </row>
    <row r="811" spans="1:9" ht="15.75">
      <c r="A811" s="437"/>
      <c r="B811" s="436" t="s">
        <v>20</v>
      </c>
      <c r="C811" s="93">
        <f>SUM(C812:C813)</f>
        <v>140287.6</v>
      </c>
      <c r="D811" s="93">
        <f>SUM(D812:D813)</f>
        <v>88700</v>
      </c>
      <c r="E811" s="93">
        <f>SUM(E812:E813)</f>
        <v>36115.17</v>
      </c>
      <c r="F811" s="93">
        <f>SUM(F812:F813)</f>
        <v>35313.800000000003</v>
      </c>
      <c r="G811" s="93">
        <f>SUM(G812:G813)</f>
        <v>35313.800000000003</v>
      </c>
      <c r="H811" s="94">
        <f>G811/C811*100</f>
        <v>25.172431490737601</v>
      </c>
      <c r="I811" s="425"/>
    </row>
    <row r="812" spans="1:9" ht="15.75">
      <c r="A812" s="432"/>
      <c r="B812" s="434" t="s">
        <v>235</v>
      </c>
      <c r="C812" s="89">
        <v>51587.6</v>
      </c>
      <c r="D812" s="89">
        <v>0</v>
      </c>
      <c r="E812" s="89">
        <v>0</v>
      </c>
      <c r="F812" s="89">
        <v>0</v>
      </c>
      <c r="G812" s="89">
        <v>0</v>
      </c>
      <c r="H812" s="90" t="s">
        <v>21</v>
      </c>
      <c r="I812" s="425"/>
    </row>
    <row r="813" spans="1:9" ht="15.75">
      <c r="A813" s="432"/>
      <c r="B813" s="434" t="s">
        <v>18</v>
      </c>
      <c r="C813" s="89">
        <v>88700</v>
      </c>
      <c r="D813" s="89">
        <v>88700</v>
      </c>
      <c r="E813" s="89">
        <v>36115.17</v>
      </c>
      <c r="F813" s="89">
        <v>35313.800000000003</v>
      </c>
      <c r="G813" s="89">
        <v>35313.800000000003</v>
      </c>
      <c r="H813" s="90">
        <f>G813/C813*100</f>
        <v>39.812626832018047</v>
      </c>
      <c r="I813" s="425"/>
    </row>
    <row r="814" spans="1:9" ht="15.75">
      <c r="A814" s="432"/>
      <c r="B814" s="434" t="s">
        <v>19</v>
      </c>
      <c r="C814" s="89">
        <v>0</v>
      </c>
      <c r="D814" s="89">
        <v>0</v>
      </c>
      <c r="E814" s="89">
        <v>0</v>
      </c>
      <c r="F814" s="89">
        <v>0</v>
      </c>
      <c r="G814" s="89">
        <v>0</v>
      </c>
      <c r="H814" s="90" t="s">
        <v>21</v>
      </c>
      <c r="I814" s="425"/>
    </row>
    <row r="815" spans="1:9" ht="15.75">
      <c r="A815" s="437"/>
      <c r="B815" s="436" t="s">
        <v>22</v>
      </c>
      <c r="C815" s="93">
        <f>SUM(C816:C817)</f>
        <v>2153664.7000000002</v>
      </c>
      <c r="D815" s="93">
        <f>SUM(D816:D817)</f>
        <v>755166.2</v>
      </c>
      <c r="E815" s="93">
        <f>SUM(E816:E817)</f>
        <v>983168.6</v>
      </c>
      <c r="F815" s="93">
        <f>SUM(F816:F817)</f>
        <v>976694.6</v>
      </c>
      <c r="G815" s="93">
        <f>SUM(G816:G817)</f>
        <v>976694.6</v>
      </c>
      <c r="H815" s="94">
        <f>G815/C815*100</f>
        <v>45.350355605494201</v>
      </c>
      <c r="I815" s="425"/>
    </row>
    <row r="816" spans="1:9" ht="15.75">
      <c r="A816" s="432"/>
      <c r="B816" s="434" t="s">
        <v>235</v>
      </c>
      <c r="C816" s="89">
        <v>1546360.9</v>
      </c>
      <c r="D816" s="89">
        <v>460248.2</v>
      </c>
      <c r="E816" s="89">
        <v>665938.1</v>
      </c>
      <c r="F816" s="89">
        <v>661450</v>
      </c>
      <c r="G816" s="89">
        <v>661450</v>
      </c>
      <c r="H816" s="90">
        <f>G816/C816*100</f>
        <v>42.774620077370038</v>
      </c>
      <c r="I816" s="425"/>
    </row>
    <row r="817" spans="1:9" ht="15.75">
      <c r="A817" s="432"/>
      <c r="B817" s="434" t="s">
        <v>18</v>
      </c>
      <c r="C817" s="89">
        <v>607303.80000000005</v>
      </c>
      <c r="D817" s="89">
        <v>294918</v>
      </c>
      <c r="E817" s="89">
        <v>317230.5</v>
      </c>
      <c r="F817" s="89">
        <v>315244.59999999998</v>
      </c>
      <c r="G817" s="89">
        <v>315244.59999999998</v>
      </c>
      <c r="H817" s="79">
        <f>G817/C817*100</f>
        <v>51.908879871984979</v>
      </c>
      <c r="I817" s="425"/>
    </row>
    <row r="818" spans="1:9" ht="147.75" customHeight="1">
      <c r="A818" s="432"/>
      <c r="B818" s="434" t="s">
        <v>19</v>
      </c>
      <c r="C818" s="514">
        <v>0</v>
      </c>
      <c r="D818" s="514">
        <v>0</v>
      </c>
      <c r="E818" s="514">
        <v>0</v>
      </c>
      <c r="F818" s="514">
        <v>0</v>
      </c>
      <c r="G818" s="514">
        <v>0</v>
      </c>
      <c r="H818" s="515" t="s">
        <v>21</v>
      </c>
      <c r="I818" s="426"/>
    </row>
    <row r="819" spans="1:9" ht="31.5" hidden="1">
      <c r="A819" s="516"/>
      <c r="B819" s="436" t="s">
        <v>237</v>
      </c>
      <c r="C819" s="517"/>
      <c r="D819" s="517"/>
      <c r="E819" s="517"/>
      <c r="F819" s="517"/>
      <c r="G819" s="517"/>
      <c r="H819" s="269"/>
      <c r="I819" s="511"/>
    </row>
    <row r="820" spans="1:9" ht="31.15" hidden="1" customHeight="1">
      <c r="A820" s="437"/>
      <c r="B820" s="518" t="s">
        <v>238</v>
      </c>
      <c r="C820" s="517">
        <f>SUM(C821:C822)</f>
        <v>0</v>
      </c>
      <c r="D820" s="517">
        <f>SUM(D821:D822)</f>
        <v>0</v>
      </c>
      <c r="E820" s="517">
        <f>SUM(E821:E822)</f>
        <v>0</v>
      </c>
      <c r="F820" s="517">
        <f>SUM(F821:F822)</f>
        <v>0</v>
      </c>
      <c r="G820" s="517">
        <f>SUM(G821:G822)</f>
        <v>0</v>
      </c>
      <c r="H820" s="269"/>
      <c r="I820" s="511"/>
    </row>
    <row r="821" spans="1:9" ht="15.6" hidden="1" customHeight="1">
      <c r="A821" s="516"/>
      <c r="B821" s="434" t="s">
        <v>235</v>
      </c>
      <c r="C821" s="517">
        <v>0</v>
      </c>
      <c r="D821" s="517">
        <v>0</v>
      </c>
      <c r="E821" s="517">
        <v>0</v>
      </c>
      <c r="F821" s="517">
        <v>0</v>
      </c>
      <c r="G821" s="517">
        <v>0</v>
      </c>
      <c r="H821" s="269"/>
      <c r="I821" s="511"/>
    </row>
    <row r="822" spans="1:9" ht="15.6" hidden="1" customHeight="1">
      <c r="A822" s="432"/>
      <c r="B822" s="434" t="s">
        <v>18</v>
      </c>
      <c r="C822" s="517">
        <v>0</v>
      </c>
      <c r="D822" s="517">
        <v>0</v>
      </c>
      <c r="E822" s="517">
        <v>0</v>
      </c>
      <c r="F822" s="517">
        <v>0</v>
      </c>
      <c r="G822" s="517">
        <v>0</v>
      </c>
      <c r="H822" s="269"/>
      <c r="I822" s="511"/>
    </row>
    <row r="823" spans="1:9" ht="31.15" hidden="1" customHeight="1">
      <c r="A823" s="519"/>
      <c r="B823" s="518" t="s">
        <v>239</v>
      </c>
      <c r="C823" s="446">
        <f>SUM(C824:C825)</f>
        <v>0</v>
      </c>
      <c r="D823" s="446">
        <f>SUM(D824:D825)</f>
        <v>0</v>
      </c>
      <c r="E823" s="446">
        <f>SUM(E824:E825)</f>
        <v>0</v>
      </c>
      <c r="F823" s="446">
        <f>SUM(F824:F825)</f>
        <v>0</v>
      </c>
      <c r="G823" s="446">
        <f>SUM(G824:G825)</f>
        <v>0</v>
      </c>
      <c r="H823" s="269" t="e">
        <f t="shared" ref="H823:H833" si="72">G823/C823*100</f>
        <v>#DIV/0!</v>
      </c>
      <c r="I823" s="511"/>
    </row>
    <row r="824" spans="1:9" ht="15.6" hidden="1" customHeight="1">
      <c r="A824" s="520"/>
      <c r="B824" s="434" t="s">
        <v>235</v>
      </c>
      <c r="C824" s="446">
        <v>0</v>
      </c>
      <c r="D824" s="446">
        <v>0</v>
      </c>
      <c r="E824" s="446">
        <v>0</v>
      </c>
      <c r="F824" s="446">
        <v>0</v>
      </c>
      <c r="G824" s="446">
        <v>0</v>
      </c>
      <c r="H824" s="269" t="e">
        <f t="shared" si="72"/>
        <v>#DIV/0!</v>
      </c>
      <c r="I824" s="511"/>
    </row>
    <row r="825" spans="1:9" ht="15.6" hidden="1" customHeight="1">
      <c r="A825" s="520"/>
      <c r="B825" s="434" t="s">
        <v>18</v>
      </c>
      <c r="C825" s="446">
        <v>0</v>
      </c>
      <c r="D825" s="446">
        <v>0</v>
      </c>
      <c r="E825" s="446">
        <v>0</v>
      </c>
      <c r="F825" s="446">
        <v>0</v>
      </c>
      <c r="G825" s="446">
        <v>0</v>
      </c>
      <c r="H825" s="269" t="e">
        <f t="shared" si="72"/>
        <v>#DIV/0!</v>
      </c>
      <c r="I825" s="511"/>
    </row>
    <row r="826" spans="1:9" ht="46.9" hidden="1" customHeight="1">
      <c r="A826" s="519"/>
      <c r="B826" s="518" t="s">
        <v>240</v>
      </c>
      <c r="C826" s="446">
        <f>SUM(C827:C828)</f>
        <v>0</v>
      </c>
      <c r="D826" s="446">
        <f>SUM(D827:D828)</f>
        <v>0</v>
      </c>
      <c r="E826" s="446">
        <f>SUM(E827:E828)</f>
        <v>0</v>
      </c>
      <c r="F826" s="446">
        <f>SUM(F827:F828)</f>
        <v>0</v>
      </c>
      <c r="G826" s="446">
        <f>SUM(G827:G828)</f>
        <v>0</v>
      </c>
      <c r="H826" s="269" t="e">
        <f t="shared" si="72"/>
        <v>#DIV/0!</v>
      </c>
      <c r="I826" s="511"/>
    </row>
    <row r="827" spans="1:9" ht="15.6" hidden="1" customHeight="1">
      <c r="A827" s="520"/>
      <c r="B827" s="434" t="s">
        <v>235</v>
      </c>
      <c r="C827" s="446">
        <v>0</v>
      </c>
      <c r="D827" s="446">
        <v>0</v>
      </c>
      <c r="E827" s="446">
        <v>0</v>
      </c>
      <c r="F827" s="446">
        <v>0</v>
      </c>
      <c r="G827" s="446">
        <v>0</v>
      </c>
      <c r="H827" s="269" t="e">
        <f t="shared" si="72"/>
        <v>#DIV/0!</v>
      </c>
      <c r="I827" s="511"/>
    </row>
    <row r="828" spans="1:9" ht="15.6" hidden="1" customHeight="1">
      <c r="A828" s="520"/>
      <c r="B828" s="434" t="s">
        <v>18</v>
      </c>
      <c r="C828" s="446">
        <v>0</v>
      </c>
      <c r="D828" s="446">
        <v>0</v>
      </c>
      <c r="E828" s="446">
        <v>0</v>
      </c>
      <c r="F828" s="446">
        <v>0</v>
      </c>
      <c r="G828" s="446">
        <v>0</v>
      </c>
      <c r="H828" s="269" t="e">
        <f t="shared" si="72"/>
        <v>#DIV/0!</v>
      </c>
      <c r="I828" s="511"/>
    </row>
    <row r="829" spans="1:9" ht="47.25" hidden="1">
      <c r="A829" s="519"/>
      <c r="B829" s="518" t="s">
        <v>241</v>
      </c>
      <c r="C829" s="446">
        <f>SUM(C830:C831)</f>
        <v>7336852.6500000004</v>
      </c>
      <c r="D829" s="446">
        <f>SUM(D830:D831)</f>
        <v>4915763.29</v>
      </c>
      <c r="E829" s="446">
        <f>SUM(E830:E831)</f>
        <v>1443846.4010000001</v>
      </c>
      <c r="F829" s="446">
        <f>SUM(F830:F831)</f>
        <v>1404757.831</v>
      </c>
      <c r="G829" s="446">
        <f>SUM(G830:G831)</f>
        <v>1404757.831</v>
      </c>
      <c r="H829" s="269">
        <f t="shared" si="72"/>
        <v>19.146600020650542</v>
      </c>
      <c r="I829" s="511"/>
    </row>
    <row r="830" spans="1:9" ht="15.75" hidden="1">
      <c r="A830" s="520"/>
      <c r="B830" s="434" t="s">
        <v>235</v>
      </c>
      <c r="C830" s="446">
        <v>982242.7</v>
      </c>
      <c r="D830" s="446">
        <v>323241.14</v>
      </c>
      <c r="E830" s="446">
        <v>228291.25899999999</v>
      </c>
      <c r="F830" s="446">
        <v>218396.21900000001</v>
      </c>
      <c r="G830" s="446">
        <v>218396.21900000001</v>
      </c>
      <c r="H830" s="269">
        <f t="shared" si="72"/>
        <v>22.234445621229867</v>
      </c>
      <c r="I830" s="511"/>
    </row>
    <row r="831" spans="1:9" ht="15.75" hidden="1">
      <c r="A831" s="520"/>
      <c r="B831" s="434" t="s">
        <v>18</v>
      </c>
      <c r="C831" s="446">
        <v>6354609.9500000002</v>
      </c>
      <c r="D831" s="446">
        <v>4592522.1500000004</v>
      </c>
      <c r="E831" s="446">
        <v>1215555.142</v>
      </c>
      <c r="F831" s="446">
        <v>1186361.612</v>
      </c>
      <c r="G831" s="446">
        <v>1186361.612</v>
      </c>
      <c r="H831" s="269">
        <f t="shared" si="72"/>
        <v>18.669306555943688</v>
      </c>
      <c r="I831" s="511"/>
    </row>
    <row r="832" spans="1:9" ht="31.5">
      <c r="A832" s="520" t="s">
        <v>242</v>
      </c>
      <c r="B832" s="509" t="s">
        <v>221</v>
      </c>
      <c r="C832" s="444">
        <f>SUM(C833:C835)</f>
        <v>7336.2999999999993</v>
      </c>
      <c r="D832" s="444">
        <f>SUM(D833:D835)</f>
        <v>7336.2999999999993</v>
      </c>
      <c r="E832" s="444">
        <f>SUM(E833:E835)</f>
        <v>83.4</v>
      </c>
      <c r="F832" s="444">
        <f>SUM(F833:F835)</f>
        <v>83.4</v>
      </c>
      <c r="G832" s="444">
        <f>SUM(G833:G835)</f>
        <v>83.4</v>
      </c>
      <c r="H832" s="251">
        <f t="shared" si="72"/>
        <v>1.1368128348077371</v>
      </c>
      <c r="I832" s="511"/>
    </row>
    <row r="833" spans="1:9" ht="15.75">
      <c r="A833" s="520"/>
      <c r="B833" s="434" t="s">
        <v>235</v>
      </c>
      <c r="C833" s="444">
        <f t="shared" ref="C833:G835" si="73">C838+C842</f>
        <v>5135.3999999999996</v>
      </c>
      <c r="D833" s="444">
        <f t="shared" si="73"/>
        <v>5135.3999999999996</v>
      </c>
      <c r="E833" s="444">
        <f t="shared" si="73"/>
        <v>83.4</v>
      </c>
      <c r="F833" s="444">
        <f t="shared" si="73"/>
        <v>83.4</v>
      </c>
      <c r="G833" s="444">
        <f t="shared" si="73"/>
        <v>83.4</v>
      </c>
      <c r="H833" s="251">
        <f t="shared" si="72"/>
        <v>1.6240214978385328</v>
      </c>
      <c r="I833" s="521" t="s">
        <v>243</v>
      </c>
    </row>
    <row r="834" spans="1:9" ht="15.75">
      <c r="A834" s="520"/>
      <c r="B834" s="434" t="s">
        <v>18</v>
      </c>
      <c r="C834" s="444">
        <f t="shared" si="73"/>
        <v>2200.9</v>
      </c>
      <c r="D834" s="444">
        <f t="shared" si="73"/>
        <v>2200.9</v>
      </c>
      <c r="E834" s="444">
        <f t="shared" si="73"/>
        <v>0</v>
      </c>
      <c r="F834" s="444">
        <f t="shared" si="73"/>
        <v>0</v>
      </c>
      <c r="G834" s="444">
        <f t="shared" si="73"/>
        <v>0</v>
      </c>
      <c r="H834" s="522" t="s">
        <v>21</v>
      </c>
      <c r="I834" s="523"/>
    </row>
    <row r="835" spans="1:9" ht="15.75">
      <c r="A835" s="520"/>
      <c r="B835" s="434" t="s">
        <v>19</v>
      </c>
      <c r="C835" s="444">
        <f t="shared" si="73"/>
        <v>0</v>
      </c>
      <c r="D835" s="444">
        <f t="shared" si="73"/>
        <v>0</v>
      </c>
      <c r="E835" s="444">
        <f t="shared" si="73"/>
        <v>0</v>
      </c>
      <c r="F835" s="444">
        <f t="shared" si="73"/>
        <v>0</v>
      </c>
      <c r="G835" s="444">
        <f t="shared" si="73"/>
        <v>0</v>
      </c>
      <c r="H835" s="522" t="s">
        <v>21</v>
      </c>
      <c r="I835" s="523"/>
    </row>
    <row r="836" spans="1:9" ht="21.75" customHeight="1">
      <c r="A836" s="520"/>
      <c r="B836" s="436" t="s">
        <v>209</v>
      </c>
      <c r="C836" s="444"/>
      <c r="D836" s="444"/>
      <c r="E836" s="444"/>
      <c r="F836" s="444"/>
      <c r="G836" s="444"/>
      <c r="H836" s="269"/>
      <c r="I836" s="523"/>
    </row>
    <row r="837" spans="1:9" ht="15.75">
      <c r="A837" s="520"/>
      <c r="B837" s="436" t="s">
        <v>20</v>
      </c>
      <c r="C837" s="442">
        <f>SUM(C838:C840)</f>
        <v>0</v>
      </c>
      <c r="D837" s="442">
        <f>SUM(D838:D840)</f>
        <v>0</v>
      </c>
      <c r="E837" s="442">
        <f>SUM(E838:E840)</f>
        <v>0</v>
      </c>
      <c r="F837" s="442">
        <f>SUM(F838:F840)</f>
        <v>0</v>
      </c>
      <c r="G837" s="442">
        <f>SUM(G838:G840)</f>
        <v>0</v>
      </c>
      <c r="H837" s="522" t="s">
        <v>21</v>
      </c>
      <c r="I837" s="523"/>
    </row>
    <row r="838" spans="1:9" ht="15.75">
      <c r="A838" s="520"/>
      <c r="B838" s="434" t="s">
        <v>235</v>
      </c>
      <c r="C838" s="444">
        <v>0</v>
      </c>
      <c r="D838" s="444">
        <v>0</v>
      </c>
      <c r="E838" s="444">
        <v>0</v>
      </c>
      <c r="F838" s="444">
        <v>0</v>
      </c>
      <c r="G838" s="444">
        <v>0</v>
      </c>
      <c r="H838" s="522" t="s">
        <v>21</v>
      </c>
      <c r="I838" s="523"/>
    </row>
    <row r="839" spans="1:9" ht="15.75">
      <c r="A839" s="520"/>
      <c r="B839" s="434" t="s">
        <v>18</v>
      </c>
      <c r="C839" s="444">
        <v>0</v>
      </c>
      <c r="D839" s="444">
        <v>0</v>
      </c>
      <c r="E839" s="444">
        <v>0</v>
      </c>
      <c r="F839" s="444">
        <v>0</v>
      </c>
      <c r="G839" s="444">
        <v>0</v>
      </c>
      <c r="H839" s="522" t="s">
        <v>21</v>
      </c>
      <c r="I839" s="523"/>
    </row>
    <row r="840" spans="1:9" ht="15.75">
      <c r="A840" s="520"/>
      <c r="B840" s="434" t="s">
        <v>19</v>
      </c>
      <c r="C840" s="444">
        <v>0</v>
      </c>
      <c r="D840" s="444">
        <v>0</v>
      </c>
      <c r="E840" s="444">
        <v>0</v>
      </c>
      <c r="F840" s="444">
        <v>0</v>
      </c>
      <c r="G840" s="444">
        <v>0</v>
      </c>
      <c r="H840" s="522" t="s">
        <v>21</v>
      </c>
      <c r="I840" s="523"/>
    </row>
    <row r="841" spans="1:9" ht="15.75">
      <c r="A841" s="520"/>
      <c r="B841" s="436" t="s">
        <v>22</v>
      </c>
      <c r="C841" s="442">
        <f>SUM(C842:C844)</f>
        <v>7336.2999999999993</v>
      </c>
      <c r="D841" s="442">
        <f>SUM(D842:D844)</f>
        <v>7336.2999999999993</v>
      </c>
      <c r="E841" s="442">
        <f>SUM(E842:E844)</f>
        <v>83.4</v>
      </c>
      <c r="F841" s="442">
        <f>SUM(F842:F844)</f>
        <v>83.4</v>
      </c>
      <c r="G841" s="442">
        <f>SUM(G842:G844)</f>
        <v>83.4</v>
      </c>
      <c r="H841" s="524" t="s">
        <v>21</v>
      </c>
      <c r="I841" s="523"/>
    </row>
    <row r="842" spans="1:9" ht="16.5" customHeight="1">
      <c r="A842" s="520"/>
      <c r="B842" s="434" t="s">
        <v>235</v>
      </c>
      <c r="C842" s="444">
        <v>5135.3999999999996</v>
      </c>
      <c r="D842" s="444">
        <v>5135.3999999999996</v>
      </c>
      <c r="E842" s="444">
        <v>83.4</v>
      </c>
      <c r="F842" s="444">
        <v>83.4</v>
      </c>
      <c r="G842" s="444">
        <v>83.4</v>
      </c>
      <c r="H842" s="522" t="s">
        <v>21</v>
      </c>
      <c r="I842" s="523"/>
    </row>
    <row r="843" spans="1:9" ht="15.75">
      <c r="A843" s="520"/>
      <c r="B843" s="434" t="s">
        <v>18</v>
      </c>
      <c r="C843" s="444">
        <v>2200.9</v>
      </c>
      <c r="D843" s="444">
        <v>2200.9</v>
      </c>
      <c r="E843" s="444">
        <v>0</v>
      </c>
      <c r="F843" s="444">
        <v>0</v>
      </c>
      <c r="G843" s="444">
        <v>0</v>
      </c>
      <c r="H843" s="522" t="s">
        <v>21</v>
      </c>
      <c r="I843" s="523"/>
    </row>
    <row r="844" spans="1:9" ht="15.75">
      <c r="A844" s="520"/>
      <c r="B844" s="434" t="s">
        <v>19</v>
      </c>
      <c r="C844" s="444">
        <v>0</v>
      </c>
      <c r="D844" s="444">
        <v>0</v>
      </c>
      <c r="E844" s="444">
        <v>0</v>
      </c>
      <c r="F844" s="444">
        <v>0</v>
      </c>
      <c r="G844" s="444">
        <v>0</v>
      </c>
      <c r="H844" s="522" t="s">
        <v>21</v>
      </c>
      <c r="I844" s="525"/>
    </row>
    <row r="845" spans="1:9" s="7" customFormat="1" ht="15.75">
      <c r="A845" s="243" t="s">
        <v>244</v>
      </c>
      <c r="B845" s="244" t="s">
        <v>245</v>
      </c>
      <c r="C845" s="72">
        <f>C846</f>
        <v>34748.300000000003</v>
      </c>
      <c r="D845" s="72">
        <f>D846</f>
        <v>8799.9000000000015</v>
      </c>
      <c r="E845" s="72">
        <f>E846</f>
        <v>1529.1</v>
      </c>
      <c r="F845" s="72">
        <f>F846</f>
        <v>1527.1</v>
      </c>
      <c r="G845" s="72">
        <f>G846</f>
        <v>1527.1</v>
      </c>
      <c r="H845" s="72" t="s">
        <v>21</v>
      </c>
      <c r="I845" s="526"/>
    </row>
    <row r="846" spans="1:9" s="7" customFormat="1" ht="15.75">
      <c r="A846" s="247"/>
      <c r="B846" s="264" t="s">
        <v>25</v>
      </c>
      <c r="C846" s="76">
        <f>C847+C848+C849</f>
        <v>34748.300000000003</v>
      </c>
      <c r="D846" s="76">
        <f>D847+D848+D849</f>
        <v>8799.9000000000015</v>
      </c>
      <c r="E846" s="76">
        <f>E847+E848+E849</f>
        <v>1529.1</v>
      </c>
      <c r="F846" s="76">
        <f>F847+F848+F849</f>
        <v>1527.1</v>
      </c>
      <c r="G846" s="76">
        <f>G847+G848+G849</f>
        <v>1527.1</v>
      </c>
      <c r="H846" s="76" t="s">
        <v>21</v>
      </c>
      <c r="I846" s="104"/>
    </row>
    <row r="847" spans="1:9" s="7" customFormat="1" ht="15.75">
      <c r="A847" s="247"/>
      <c r="B847" s="88" t="s">
        <v>17</v>
      </c>
      <c r="C847" s="79">
        <f>C865+C891+C904+C917+C878</f>
        <v>19077.099999999999</v>
      </c>
      <c r="D847" s="79">
        <f>D865+D891+D904+D917</f>
        <v>0</v>
      </c>
      <c r="E847" s="79">
        <f>E865+E891+E904+E917</f>
        <v>0</v>
      </c>
      <c r="F847" s="79">
        <f>F865+F891+F904+F917</f>
        <v>0</v>
      </c>
      <c r="G847" s="79">
        <f>G865+G891+G904+G917</f>
        <v>0</v>
      </c>
      <c r="H847" s="79" t="s">
        <v>21</v>
      </c>
      <c r="I847" s="104"/>
    </row>
    <row r="848" spans="1:9" s="7" customFormat="1" ht="15.75">
      <c r="A848" s="247"/>
      <c r="B848" s="88" t="s">
        <v>18</v>
      </c>
      <c r="C848" s="79">
        <f>C866+C892+C905+C918+C879</f>
        <v>15671.2</v>
      </c>
      <c r="D848" s="79">
        <f>D866+D892+D905+D918+D879</f>
        <v>8799.9000000000015</v>
      </c>
      <c r="E848" s="79">
        <f>E866+E892+E905+E918+E879</f>
        <v>1529.1</v>
      </c>
      <c r="F848" s="79">
        <f>F866+F892+F905+F918+F879</f>
        <v>1527.1</v>
      </c>
      <c r="G848" s="79">
        <f>G866+G892+G905+G918+G879</f>
        <v>1527.1</v>
      </c>
      <c r="H848" s="79" t="s">
        <v>21</v>
      </c>
      <c r="I848" s="104"/>
    </row>
    <row r="849" spans="1:9" s="7" customFormat="1" ht="15.75">
      <c r="A849" s="247"/>
      <c r="B849" s="88" t="s">
        <v>19</v>
      </c>
      <c r="C849" s="79">
        <f>C906</f>
        <v>0</v>
      </c>
      <c r="D849" s="79">
        <f>D906</f>
        <v>0</v>
      </c>
      <c r="E849" s="79">
        <f>E906</f>
        <v>0</v>
      </c>
      <c r="F849" s="79">
        <f>F906</f>
        <v>0</v>
      </c>
      <c r="G849" s="79">
        <f>G906</f>
        <v>0</v>
      </c>
      <c r="H849" s="76" t="s">
        <v>21</v>
      </c>
      <c r="I849" s="104"/>
    </row>
    <row r="850" spans="1:9" s="7" customFormat="1" ht="15.75" hidden="1">
      <c r="A850" s="247"/>
      <c r="B850" s="527"/>
      <c r="C850" s="127"/>
      <c r="D850" s="127"/>
      <c r="E850" s="127"/>
      <c r="F850" s="127"/>
      <c r="G850" s="127"/>
      <c r="H850" s="127"/>
      <c r="I850" s="104"/>
    </row>
    <row r="851" spans="1:9" s="7" customFormat="1" ht="15.75" hidden="1">
      <c r="A851" s="247"/>
      <c r="B851" s="527"/>
      <c r="C851" s="127"/>
      <c r="D851" s="127"/>
      <c r="E851" s="127"/>
      <c r="F851" s="127"/>
      <c r="G851" s="127"/>
      <c r="H851" s="127"/>
      <c r="I851" s="104"/>
    </row>
    <row r="852" spans="1:9" s="7" customFormat="1" ht="15.75" hidden="1">
      <c r="A852" s="247"/>
      <c r="B852" s="527"/>
      <c r="C852" s="127"/>
      <c r="D852" s="127"/>
      <c r="E852" s="127"/>
      <c r="F852" s="127"/>
      <c r="G852" s="127"/>
      <c r="H852" s="127"/>
      <c r="I852" s="104"/>
    </row>
    <row r="853" spans="1:9" s="7" customFormat="1" ht="15.75" hidden="1">
      <c r="A853" s="247"/>
      <c r="B853" s="527"/>
      <c r="C853" s="127"/>
      <c r="D853" s="127"/>
      <c r="E853" s="127"/>
      <c r="F853" s="127"/>
      <c r="G853" s="127"/>
      <c r="H853" s="127"/>
      <c r="I853" s="104"/>
    </row>
    <row r="854" spans="1:9" s="7" customFormat="1" ht="15.75" hidden="1">
      <c r="A854" s="247"/>
      <c r="B854" s="527"/>
      <c r="C854" s="127"/>
      <c r="D854" s="127"/>
      <c r="E854" s="127"/>
      <c r="F854" s="127"/>
      <c r="G854" s="127"/>
      <c r="H854" s="127"/>
      <c r="I854" s="104"/>
    </row>
    <row r="855" spans="1:9" s="7" customFormat="1" ht="15.75" hidden="1">
      <c r="A855" s="247"/>
      <c r="B855" s="527"/>
      <c r="C855" s="127"/>
      <c r="D855" s="127"/>
      <c r="E855" s="127"/>
      <c r="F855" s="127"/>
      <c r="G855" s="127"/>
      <c r="H855" s="127"/>
      <c r="I855" s="104"/>
    </row>
    <row r="856" spans="1:9" s="7" customFormat="1" ht="15.75" hidden="1">
      <c r="A856" s="247"/>
      <c r="B856" s="527"/>
      <c r="C856" s="127"/>
      <c r="D856" s="127"/>
      <c r="E856" s="127"/>
      <c r="F856" s="127"/>
      <c r="G856" s="127"/>
      <c r="H856" s="127"/>
      <c r="I856" s="104"/>
    </row>
    <row r="857" spans="1:9" s="7" customFormat="1" ht="15.75" hidden="1">
      <c r="A857" s="247"/>
      <c r="B857" s="527"/>
      <c r="C857" s="127"/>
      <c r="D857" s="127"/>
      <c r="E857" s="127"/>
      <c r="F857" s="127"/>
      <c r="G857" s="127"/>
      <c r="H857" s="127"/>
      <c r="I857" s="104"/>
    </row>
    <row r="858" spans="1:9" s="7" customFormat="1" ht="15.75" hidden="1">
      <c r="A858" s="247"/>
      <c r="B858" s="527"/>
      <c r="C858" s="127"/>
      <c r="D858" s="127"/>
      <c r="E858" s="127"/>
      <c r="F858" s="127"/>
      <c r="G858" s="127"/>
      <c r="H858" s="127"/>
      <c r="I858" s="104"/>
    </row>
    <row r="859" spans="1:9" s="7" customFormat="1" ht="15.75" hidden="1">
      <c r="A859" s="247"/>
      <c r="B859" s="527"/>
      <c r="C859" s="127"/>
      <c r="D859" s="127"/>
      <c r="E859" s="127"/>
      <c r="F859" s="127"/>
      <c r="G859" s="127"/>
      <c r="H859" s="127"/>
      <c r="I859" s="104"/>
    </row>
    <row r="860" spans="1:9" s="7" customFormat="1" ht="15.75" hidden="1">
      <c r="A860" s="247"/>
      <c r="B860" s="527"/>
      <c r="C860" s="127"/>
      <c r="D860" s="127"/>
      <c r="E860" s="127"/>
      <c r="F860" s="127"/>
      <c r="G860" s="127"/>
      <c r="H860" s="127"/>
      <c r="I860" s="104"/>
    </row>
    <row r="861" spans="1:9" s="7" customFormat="1" ht="15.75" hidden="1">
      <c r="A861" s="247"/>
      <c r="B861" s="527"/>
      <c r="C861" s="127"/>
      <c r="D861" s="127"/>
      <c r="E861" s="127"/>
      <c r="F861" s="127"/>
      <c r="G861" s="127"/>
      <c r="H861" s="127"/>
      <c r="I861" s="104"/>
    </row>
    <row r="862" spans="1:9" s="7" customFormat="1" ht="15.75" hidden="1">
      <c r="A862" s="247"/>
      <c r="B862" s="527"/>
      <c r="C862" s="127"/>
      <c r="D862" s="127"/>
      <c r="E862" s="127"/>
      <c r="F862" s="127"/>
      <c r="G862" s="127"/>
      <c r="H862" s="127"/>
      <c r="I862" s="104"/>
    </row>
    <row r="863" spans="1:9" s="253" customFormat="1" ht="66" customHeight="1">
      <c r="A863" s="98" t="s">
        <v>246</v>
      </c>
      <c r="B863" s="99" t="s">
        <v>247</v>
      </c>
      <c r="C863" s="252">
        <f>C864+C890+C903+C916+C877</f>
        <v>34748.300000000003</v>
      </c>
      <c r="D863" s="252">
        <f>D864+D890+D903+D916+D877</f>
        <v>8799.9000000000015</v>
      </c>
      <c r="E863" s="252">
        <f>E864+E890+E903+E916+E877</f>
        <v>1529.1</v>
      </c>
      <c r="F863" s="252">
        <f>F864+F890+F903+F916+F877</f>
        <v>1527.1</v>
      </c>
      <c r="G863" s="252">
        <f>G864+G890+G903+G916+G877</f>
        <v>1527.1</v>
      </c>
      <c r="H863" s="528">
        <f>G863/C863*100</f>
        <v>4.3947473689360335</v>
      </c>
      <c r="I863" s="101"/>
    </row>
    <row r="864" spans="1:9" ht="31.5">
      <c r="A864" s="529" t="s">
        <v>248</v>
      </c>
      <c r="B864" s="530" t="s">
        <v>249</v>
      </c>
      <c r="C864" s="531">
        <f>C865+C866</f>
        <v>2500</v>
      </c>
      <c r="D864" s="531">
        <f>D865+D866</f>
        <v>0</v>
      </c>
      <c r="E864" s="531">
        <f>E865+E866</f>
        <v>0</v>
      </c>
      <c r="F864" s="531">
        <f>F865+F866</f>
        <v>0</v>
      </c>
      <c r="G864" s="531">
        <f>G865+G866</f>
        <v>0</v>
      </c>
      <c r="H864" s="365">
        <f>G864/C864*100</f>
        <v>0</v>
      </c>
      <c r="I864" s="532"/>
    </row>
    <row r="865" spans="1:9" ht="15.75" customHeight="1">
      <c r="A865" s="529"/>
      <c r="B865" s="533" t="s">
        <v>235</v>
      </c>
      <c r="C865" s="534">
        <f>C870+C874</f>
        <v>1750</v>
      </c>
      <c r="D865" s="534">
        <f t="shared" ref="C865:H866" si="74">D870+D874</f>
        <v>0</v>
      </c>
      <c r="E865" s="534">
        <f t="shared" si="74"/>
        <v>0</v>
      </c>
      <c r="F865" s="534">
        <f t="shared" si="74"/>
        <v>0</v>
      </c>
      <c r="G865" s="534">
        <f t="shared" si="74"/>
        <v>0</v>
      </c>
      <c r="H865" s="320" t="s">
        <v>21</v>
      </c>
      <c r="I865" s="535" t="s">
        <v>250</v>
      </c>
    </row>
    <row r="866" spans="1:9" ht="15.75">
      <c r="A866" s="529"/>
      <c r="B866" s="533" t="s">
        <v>18</v>
      </c>
      <c r="C866" s="534">
        <f t="shared" si="74"/>
        <v>750</v>
      </c>
      <c r="D866" s="534">
        <f t="shared" si="74"/>
        <v>0</v>
      </c>
      <c r="E866" s="534">
        <f t="shared" si="74"/>
        <v>0</v>
      </c>
      <c r="F866" s="534">
        <f t="shared" si="74"/>
        <v>0</v>
      </c>
      <c r="G866" s="534">
        <f t="shared" si="74"/>
        <v>0</v>
      </c>
      <c r="H866" s="320" t="s">
        <v>21</v>
      </c>
      <c r="I866" s="536"/>
    </row>
    <row r="867" spans="1:9" ht="15.75">
      <c r="A867" s="529"/>
      <c r="B867" s="533" t="s">
        <v>19</v>
      </c>
      <c r="C867" s="534">
        <v>0</v>
      </c>
      <c r="D867" s="534">
        <v>0</v>
      </c>
      <c r="E867" s="534">
        <v>0</v>
      </c>
      <c r="F867" s="534">
        <v>0</v>
      </c>
      <c r="G867" s="534">
        <v>0</v>
      </c>
      <c r="H867" s="320" t="s">
        <v>21</v>
      </c>
      <c r="I867" s="536"/>
    </row>
    <row r="868" spans="1:9" ht="15.75">
      <c r="A868" s="529"/>
      <c r="B868" s="537" t="s">
        <v>30</v>
      </c>
      <c r="C868" s="534"/>
      <c r="D868" s="534"/>
      <c r="E868" s="534"/>
      <c r="F868" s="534"/>
      <c r="G868" s="534"/>
      <c r="H868" s="320"/>
      <c r="I868" s="536"/>
    </row>
    <row r="869" spans="1:9" ht="15.75">
      <c r="A869" s="529"/>
      <c r="B869" s="537" t="s">
        <v>20</v>
      </c>
      <c r="C869" s="531">
        <f>C870+C871+C872</f>
        <v>2500</v>
      </c>
      <c r="D869" s="531">
        <f>D870+D871+D872</f>
        <v>0</v>
      </c>
      <c r="E869" s="531">
        <f>E870+E871+E872</f>
        <v>0</v>
      </c>
      <c r="F869" s="531">
        <f>F870+F871+F872</f>
        <v>0</v>
      </c>
      <c r="G869" s="531">
        <f>G870+G871+G872</f>
        <v>0</v>
      </c>
      <c r="H869" s="365" t="s">
        <v>21</v>
      </c>
      <c r="I869" s="536"/>
    </row>
    <row r="870" spans="1:9" ht="15.75">
      <c r="A870" s="529"/>
      <c r="B870" s="533" t="s">
        <v>235</v>
      </c>
      <c r="C870" s="534">
        <v>1750</v>
      </c>
      <c r="D870" s="534">
        <v>0</v>
      </c>
      <c r="E870" s="534">
        <v>0</v>
      </c>
      <c r="F870" s="534">
        <v>0</v>
      </c>
      <c r="G870" s="534">
        <v>0</v>
      </c>
      <c r="H870" s="320" t="s">
        <v>21</v>
      </c>
      <c r="I870" s="536"/>
    </row>
    <row r="871" spans="1:9" ht="15.75">
      <c r="A871" s="529"/>
      <c r="B871" s="533" t="s">
        <v>18</v>
      </c>
      <c r="C871" s="534">
        <v>750</v>
      </c>
      <c r="D871" s="534">
        <v>0</v>
      </c>
      <c r="E871" s="534">
        <v>0</v>
      </c>
      <c r="F871" s="534">
        <v>0</v>
      </c>
      <c r="G871" s="534">
        <v>0</v>
      </c>
      <c r="H871" s="320" t="s">
        <v>21</v>
      </c>
      <c r="I871" s="536"/>
    </row>
    <row r="872" spans="1:9" ht="21" customHeight="1">
      <c r="A872" s="529"/>
      <c r="B872" s="533" t="s">
        <v>19</v>
      </c>
      <c r="C872" s="534">
        <v>0</v>
      </c>
      <c r="D872" s="534">
        <v>0</v>
      </c>
      <c r="E872" s="534">
        <v>0</v>
      </c>
      <c r="F872" s="534">
        <v>0</v>
      </c>
      <c r="G872" s="534">
        <v>0</v>
      </c>
      <c r="H872" s="320" t="s">
        <v>21</v>
      </c>
      <c r="I872" s="536"/>
    </row>
    <row r="873" spans="1:9" ht="15.75">
      <c r="A873" s="529"/>
      <c r="B873" s="537" t="s">
        <v>22</v>
      </c>
      <c r="C873" s="531">
        <f>C874+C875+C876</f>
        <v>0</v>
      </c>
      <c r="D873" s="531">
        <f>D874+D875+D876</f>
        <v>0</v>
      </c>
      <c r="E873" s="531">
        <f>E874+E875+E876</f>
        <v>0</v>
      </c>
      <c r="F873" s="531">
        <f>F874+F875+F876</f>
        <v>0</v>
      </c>
      <c r="G873" s="531">
        <f>G874+G875+G876</f>
        <v>0</v>
      </c>
      <c r="H873" s="320" t="s">
        <v>21</v>
      </c>
      <c r="I873" s="538"/>
    </row>
    <row r="874" spans="1:9" ht="15.75">
      <c r="A874" s="529"/>
      <c r="B874" s="533" t="s">
        <v>235</v>
      </c>
      <c r="C874" s="534">
        <v>0</v>
      </c>
      <c r="D874" s="534">
        <v>0</v>
      </c>
      <c r="E874" s="534">
        <v>0</v>
      </c>
      <c r="F874" s="534">
        <v>0</v>
      </c>
      <c r="G874" s="534">
        <v>0</v>
      </c>
      <c r="H874" s="320" t="s">
        <v>21</v>
      </c>
      <c r="I874" s="538"/>
    </row>
    <row r="875" spans="1:9" ht="15.75">
      <c r="A875" s="529"/>
      <c r="B875" s="533" t="s">
        <v>18</v>
      </c>
      <c r="C875" s="534">
        <v>0</v>
      </c>
      <c r="D875" s="534">
        <v>0</v>
      </c>
      <c r="E875" s="534">
        <v>0</v>
      </c>
      <c r="F875" s="534">
        <v>0</v>
      </c>
      <c r="G875" s="534">
        <v>0</v>
      </c>
      <c r="H875" s="320" t="s">
        <v>21</v>
      </c>
      <c r="I875" s="538"/>
    </row>
    <row r="876" spans="1:9" ht="15.75">
      <c r="A876" s="529"/>
      <c r="B876" s="533" t="s">
        <v>19</v>
      </c>
      <c r="C876" s="534">
        <v>0</v>
      </c>
      <c r="D876" s="534">
        <v>0</v>
      </c>
      <c r="E876" s="534">
        <v>0</v>
      </c>
      <c r="F876" s="534">
        <v>0</v>
      </c>
      <c r="G876" s="534">
        <v>0</v>
      </c>
      <c r="H876" s="320" t="s">
        <v>21</v>
      </c>
      <c r="I876" s="539"/>
    </row>
    <row r="877" spans="1:9" ht="31.5">
      <c r="A877" s="520" t="s">
        <v>251</v>
      </c>
      <c r="B877" s="509" t="s">
        <v>192</v>
      </c>
      <c r="C877" s="93">
        <f t="shared" ref="C877:G880" si="75">C882+C886</f>
        <v>106.4</v>
      </c>
      <c r="D877" s="93">
        <f t="shared" si="75"/>
        <v>81.7</v>
      </c>
      <c r="E877" s="93">
        <f t="shared" si="75"/>
        <v>0</v>
      </c>
      <c r="F877" s="93">
        <f t="shared" si="75"/>
        <v>0</v>
      </c>
      <c r="G877" s="93">
        <f t="shared" si="75"/>
        <v>0</v>
      </c>
      <c r="H877" s="177" t="s">
        <v>21</v>
      </c>
      <c r="I877" s="511"/>
    </row>
    <row r="878" spans="1:9" ht="15.75" customHeight="1">
      <c r="A878" s="520"/>
      <c r="B878" s="434" t="s">
        <v>235</v>
      </c>
      <c r="C878" s="89">
        <f t="shared" si="75"/>
        <v>24.7</v>
      </c>
      <c r="D878" s="89">
        <f t="shared" si="75"/>
        <v>0</v>
      </c>
      <c r="E878" s="89">
        <f t="shared" si="75"/>
        <v>0</v>
      </c>
      <c r="F878" s="89">
        <f t="shared" si="75"/>
        <v>0</v>
      </c>
      <c r="G878" s="89">
        <f t="shared" si="75"/>
        <v>0</v>
      </c>
      <c r="H878" s="259" t="s">
        <v>21</v>
      </c>
      <c r="I878" s="512" t="s">
        <v>252</v>
      </c>
    </row>
    <row r="879" spans="1:9" ht="15.75">
      <c r="A879" s="520"/>
      <c r="B879" s="434" t="s">
        <v>18</v>
      </c>
      <c r="C879" s="89">
        <f t="shared" si="75"/>
        <v>81.7</v>
      </c>
      <c r="D879" s="89">
        <f t="shared" si="75"/>
        <v>81.7</v>
      </c>
      <c r="E879" s="89">
        <f t="shared" si="75"/>
        <v>0</v>
      </c>
      <c r="F879" s="89">
        <f t="shared" si="75"/>
        <v>0</v>
      </c>
      <c r="G879" s="89">
        <f t="shared" si="75"/>
        <v>0</v>
      </c>
      <c r="H879" s="259" t="s">
        <v>21</v>
      </c>
      <c r="I879" s="540"/>
    </row>
    <row r="880" spans="1:9" ht="15.75">
      <c r="A880" s="520"/>
      <c r="B880" s="434" t="s">
        <v>19</v>
      </c>
      <c r="C880" s="89">
        <f t="shared" si="75"/>
        <v>0</v>
      </c>
      <c r="D880" s="89">
        <f t="shared" si="75"/>
        <v>0</v>
      </c>
      <c r="E880" s="89">
        <f t="shared" si="75"/>
        <v>0</v>
      </c>
      <c r="F880" s="89">
        <f t="shared" si="75"/>
        <v>0</v>
      </c>
      <c r="G880" s="89">
        <f t="shared" si="75"/>
        <v>0</v>
      </c>
      <c r="H880" s="259" t="s">
        <v>21</v>
      </c>
      <c r="I880" s="540"/>
    </row>
    <row r="881" spans="1:9" ht="15.75">
      <c r="A881" s="520"/>
      <c r="B881" s="436" t="s">
        <v>30</v>
      </c>
      <c r="C881" s="89"/>
      <c r="D881" s="89"/>
      <c r="E881" s="89"/>
      <c r="F881" s="89"/>
      <c r="G881" s="89"/>
      <c r="H881" s="259"/>
      <c r="I881" s="540"/>
    </row>
    <row r="882" spans="1:9" ht="15.75">
      <c r="A882" s="520"/>
      <c r="B882" s="436" t="s">
        <v>20</v>
      </c>
      <c r="C882" s="89">
        <f>C883+C884+C885</f>
        <v>0</v>
      </c>
      <c r="D882" s="89">
        <f>D883+D884+D885</f>
        <v>0</v>
      </c>
      <c r="E882" s="89">
        <f>E883+E884+E885</f>
        <v>0</v>
      </c>
      <c r="F882" s="89">
        <f>F883+F884+F885</f>
        <v>0</v>
      </c>
      <c r="G882" s="89">
        <f>G883+G884+G885</f>
        <v>0</v>
      </c>
      <c r="H882" s="177" t="s">
        <v>21</v>
      </c>
      <c r="I882" s="540"/>
    </row>
    <row r="883" spans="1:9" ht="15.75">
      <c r="A883" s="520"/>
      <c r="B883" s="434" t="s">
        <v>235</v>
      </c>
      <c r="C883" s="89">
        <v>0</v>
      </c>
      <c r="D883" s="89">
        <v>0</v>
      </c>
      <c r="E883" s="89">
        <v>0</v>
      </c>
      <c r="F883" s="89">
        <v>0</v>
      </c>
      <c r="G883" s="89">
        <v>0</v>
      </c>
      <c r="H883" s="259" t="s">
        <v>21</v>
      </c>
      <c r="I883" s="540"/>
    </row>
    <row r="884" spans="1:9" ht="15.75">
      <c r="A884" s="520"/>
      <c r="B884" s="434" t="s">
        <v>18</v>
      </c>
      <c r="C884" s="89">
        <v>0</v>
      </c>
      <c r="D884" s="89">
        <v>0</v>
      </c>
      <c r="E884" s="89">
        <v>0</v>
      </c>
      <c r="F884" s="89">
        <v>0</v>
      </c>
      <c r="G884" s="89">
        <v>0</v>
      </c>
      <c r="H884" s="259" t="s">
        <v>21</v>
      </c>
      <c r="I884" s="540"/>
    </row>
    <row r="885" spans="1:9" ht="15.75">
      <c r="A885" s="520"/>
      <c r="B885" s="434" t="s">
        <v>19</v>
      </c>
      <c r="C885" s="89">
        <v>0</v>
      </c>
      <c r="D885" s="89">
        <v>0</v>
      </c>
      <c r="E885" s="89">
        <v>0</v>
      </c>
      <c r="F885" s="89">
        <v>0</v>
      </c>
      <c r="G885" s="89">
        <v>0</v>
      </c>
      <c r="H885" s="259" t="s">
        <v>21</v>
      </c>
      <c r="I885" s="540"/>
    </row>
    <row r="886" spans="1:9" ht="15.75">
      <c r="A886" s="520"/>
      <c r="B886" s="436" t="s">
        <v>22</v>
      </c>
      <c r="C886" s="89">
        <f>C887+C888+C889</f>
        <v>106.4</v>
      </c>
      <c r="D886" s="89">
        <f>D887+D888+D889</f>
        <v>81.7</v>
      </c>
      <c r="E886" s="89">
        <f>E887+E888+E889</f>
        <v>0</v>
      </c>
      <c r="F886" s="89">
        <f>F887+F888+F889</f>
        <v>0</v>
      </c>
      <c r="G886" s="89">
        <f>G887+G888+G889</f>
        <v>0</v>
      </c>
      <c r="H886" s="177" t="s">
        <v>21</v>
      </c>
      <c r="I886" s="541"/>
    </row>
    <row r="887" spans="1:9" ht="15.75">
      <c r="A887" s="520"/>
      <c r="B887" s="434" t="s">
        <v>235</v>
      </c>
      <c r="C887" s="89">
        <v>24.7</v>
      </c>
      <c r="D887" s="89">
        <v>0</v>
      </c>
      <c r="E887" s="89">
        <v>0</v>
      </c>
      <c r="F887" s="89">
        <v>0</v>
      </c>
      <c r="G887" s="89">
        <v>0</v>
      </c>
      <c r="H887" s="259" t="s">
        <v>21</v>
      </c>
      <c r="I887" s="541"/>
    </row>
    <row r="888" spans="1:9" ht="15.75">
      <c r="A888" s="520"/>
      <c r="B888" s="434" t="s">
        <v>18</v>
      </c>
      <c r="C888" s="89">
        <v>81.7</v>
      </c>
      <c r="D888" s="89">
        <v>81.7</v>
      </c>
      <c r="E888" s="89">
        <v>0</v>
      </c>
      <c r="F888" s="89">
        <v>0</v>
      </c>
      <c r="G888" s="89">
        <v>0</v>
      </c>
      <c r="H888" s="259" t="s">
        <v>21</v>
      </c>
      <c r="I888" s="541"/>
    </row>
    <row r="889" spans="1:9" ht="15.75">
      <c r="A889" s="520"/>
      <c r="B889" s="434" t="s">
        <v>19</v>
      </c>
      <c r="C889" s="89">
        <v>0</v>
      </c>
      <c r="D889" s="89">
        <v>0</v>
      </c>
      <c r="E889" s="89">
        <v>0</v>
      </c>
      <c r="F889" s="89">
        <v>0</v>
      </c>
      <c r="G889" s="89">
        <v>0</v>
      </c>
      <c r="H889" s="259" t="s">
        <v>21</v>
      </c>
      <c r="I889" s="542"/>
    </row>
    <row r="890" spans="1:9" ht="31.5">
      <c r="A890" s="529" t="s">
        <v>253</v>
      </c>
      <c r="B890" s="543" t="s">
        <v>254</v>
      </c>
      <c r="C890" s="531">
        <f>C895+C899</f>
        <v>1934.7</v>
      </c>
      <c r="D890" s="531">
        <f t="shared" ref="C890:H893" si="76">D895+D899</f>
        <v>1235</v>
      </c>
      <c r="E890" s="531">
        <f t="shared" si="76"/>
        <v>118</v>
      </c>
      <c r="F890" s="531">
        <f t="shared" si="76"/>
        <v>118</v>
      </c>
      <c r="G890" s="531">
        <f t="shared" si="76"/>
        <v>118</v>
      </c>
      <c r="H890" s="544">
        <f>G890/C890*100</f>
        <v>6.099136817077583</v>
      </c>
      <c r="I890" s="545"/>
    </row>
    <row r="891" spans="1:9" ht="15.75">
      <c r="A891" s="529"/>
      <c r="B891" s="533" t="s">
        <v>235</v>
      </c>
      <c r="C891" s="534">
        <f>C896+C900</f>
        <v>699.7</v>
      </c>
      <c r="D891" s="534">
        <f t="shared" si="76"/>
        <v>0</v>
      </c>
      <c r="E891" s="534">
        <f t="shared" si="76"/>
        <v>0</v>
      </c>
      <c r="F891" s="534">
        <f t="shared" si="76"/>
        <v>0</v>
      </c>
      <c r="G891" s="534">
        <f t="shared" si="76"/>
        <v>0</v>
      </c>
      <c r="H891" s="320" t="s">
        <v>21</v>
      </c>
      <c r="I891" s="535" t="s">
        <v>255</v>
      </c>
    </row>
    <row r="892" spans="1:9" ht="15.75">
      <c r="A892" s="529"/>
      <c r="B892" s="533" t="s">
        <v>18</v>
      </c>
      <c r="C892" s="534">
        <f t="shared" si="76"/>
        <v>1235</v>
      </c>
      <c r="D892" s="534">
        <f t="shared" si="76"/>
        <v>1235</v>
      </c>
      <c r="E892" s="534">
        <f t="shared" si="76"/>
        <v>118</v>
      </c>
      <c r="F892" s="534">
        <f t="shared" si="76"/>
        <v>118</v>
      </c>
      <c r="G892" s="534">
        <f t="shared" si="76"/>
        <v>118</v>
      </c>
      <c r="H892" s="320">
        <f>G892/C892*100</f>
        <v>9.5546558704453446</v>
      </c>
      <c r="I892" s="536"/>
    </row>
    <row r="893" spans="1:9" ht="15.75">
      <c r="A893" s="529"/>
      <c r="B893" s="533" t="s">
        <v>19</v>
      </c>
      <c r="C893" s="534">
        <f t="shared" si="76"/>
        <v>0</v>
      </c>
      <c r="D893" s="534">
        <f t="shared" si="76"/>
        <v>0</v>
      </c>
      <c r="E893" s="534">
        <f t="shared" si="76"/>
        <v>0</v>
      </c>
      <c r="F893" s="534">
        <f t="shared" si="76"/>
        <v>0</v>
      </c>
      <c r="G893" s="534">
        <f t="shared" si="76"/>
        <v>0</v>
      </c>
      <c r="H893" s="320"/>
      <c r="I893" s="536"/>
    </row>
    <row r="894" spans="1:9" ht="15.75">
      <c r="A894" s="529"/>
      <c r="B894" s="537" t="s">
        <v>30</v>
      </c>
      <c r="C894" s="534"/>
      <c r="D894" s="534"/>
      <c r="E894" s="534"/>
      <c r="F894" s="534"/>
      <c r="G894" s="534"/>
      <c r="H894" s="320"/>
      <c r="I894" s="536"/>
    </row>
    <row r="895" spans="1:9" ht="15.75">
      <c r="A895" s="529"/>
      <c r="B895" s="537" t="s">
        <v>20</v>
      </c>
      <c r="C895" s="534">
        <f>C896+C897+C898</f>
        <v>0</v>
      </c>
      <c r="D895" s="534">
        <f>D896+D897+D898</f>
        <v>0</v>
      </c>
      <c r="E895" s="534">
        <f>E896+E897+E898</f>
        <v>0</v>
      </c>
      <c r="F895" s="534">
        <f>F896+F897+F898</f>
        <v>0</v>
      </c>
      <c r="G895" s="534">
        <f>G896+G897+G898</f>
        <v>0</v>
      </c>
      <c r="H895" s="320" t="s">
        <v>21</v>
      </c>
      <c r="I895" s="536"/>
    </row>
    <row r="896" spans="1:9" ht="15.75">
      <c r="A896" s="529"/>
      <c r="B896" s="533" t="s">
        <v>235</v>
      </c>
      <c r="C896" s="534">
        <v>0</v>
      </c>
      <c r="D896" s="534">
        <v>0</v>
      </c>
      <c r="E896" s="534">
        <v>0</v>
      </c>
      <c r="F896" s="534">
        <v>0</v>
      </c>
      <c r="G896" s="534">
        <v>0</v>
      </c>
      <c r="H896" s="320" t="s">
        <v>21</v>
      </c>
      <c r="I896" s="536"/>
    </row>
    <row r="897" spans="1:9" ht="15.75">
      <c r="A897" s="529"/>
      <c r="B897" s="533" t="s">
        <v>18</v>
      </c>
      <c r="C897" s="534">
        <v>0</v>
      </c>
      <c r="D897" s="534">
        <v>0</v>
      </c>
      <c r="E897" s="534">
        <v>0</v>
      </c>
      <c r="F897" s="534">
        <v>0</v>
      </c>
      <c r="G897" s="534">
        <v>0</v>
      </c>
      <c r="H897" s="320" t="s">
        <v>21</v>
      </c>
      <c r="I897" s="536"/>
    </row>
    <row r="898" spans="1:9" ht="15.75">
      <c r="A898" s="529"/>
      <c r="B898" s="533" t="s">
        <v>19</v>
      </c>
      <c r="C898" s="534">
        <v>0</v>
      </c>
      <c r="D898" s="534">
        <v>0</v>
      </c>
      <c r="E898" s="534">
        <v>0</v>
      </c>
      <c r="F898" s="534">
        <v>0</v>
      </c>
      <c r="G898" s="534">
        <v>0</v>
      </c>
      <c r="H898" s="320"/>
      <c r="I898" s="536"/>
    </row>
    <row r="899" spans="1:9" ht="15.75">
      <c r="A899" s="529"/>
      <c r="B899" s="537" t="s">
        <v>22</v>
      </c>
      <c r="C899" s="531">
        <f>C900+C901+C902</f>
        <v>1934.7</v>
      </c>
      <c r="D899" s="531">
        <f>D900+D901+D902</f>
        <v>1235</v>
      </c>
      <c r="E899" s="531">
        <f>E900+E901+E902</f>
        <v>118</v>
      </c>
      <c r="F899" s="531">
        <f>F900+F901+F902</f>
        <v>118</v>
      </c>
      <c r="G899" s="531">
        <f>G900+G901+G902</f>
        <v>118</v>
      </c>
      <c r="H899" s="365">
        <f>G899/C899*100</f>
        <v>6.099136817077583</v>
      </c>
      <c r="I899" s="536"/>
    </row>
    <row r="900" spans="1:9" ht="15.75">
      <c r="A900" s="529"/>
      <c r="B900" s="533" t="s">
        <v>235</v>
      </c>
      <c r="C900" s="534">
        <v>699.7</v>
      </c>
      <c r="D900" s="534">
        <v>0</v>
      </c>
      <c r="E900" s="534">
        <f>D900</f>
        <v>0</v>
      </c>
      <c r="F900" s="534">
        <f>E900</f>
        <v>0</v>
      </c>
      <c r="G900" s="534">
        <f>F900</f>
        <v>0</v>
      </c>
      <c r="H900" s="320" t="s">
        <v>21</v>
      </c>
      <c r="I900" s="536"/>
    </row>
    <row r="901" spans="1:9" ht="15.75">
      <c r="A901" s="529"/>
      <c r="B901" s="533" t="s">
        <v>18</v>
      </c>
      <c r="C901" s="534">
        <v>1235</v>
      </c>
      <c r="D901" s="534">
        <v>1235</v>
      </c>
      <c r="E901" s="534">
        <v>118</v>
      </c>
      <c r="F901" s="534">
        <v>118</v>
      </c>
      <c r="G901" s="534">
        <v>118</v>
      </c>
      <c r="H901" s="320">
        <f>G901/C901*100</f>
        <v>9.5546558704453446</v>
      </c>
      <c r="I901" s="536"/>
    </row>
    <row r="902" spans="1:9" ht="21.75" customHeight="1">
      <c r="A902" s="529"/>
      <c r="B902" s="533" t="s">
        <v>19</v>
      </c>
      <c r="C902" s="534">
        <v>0</v>
      </c>
      <c r="D902" s="534">
        <v>0</v>
      </c>
      <c r="E902" s="534">
        <v>0</v>
      </c>
      <c r="F902" s="534">
        <v>0</v>
      </c>
      <c r="G902" s="534">
        <v>0</v>
      </c>
      <c r="H902" s="320"/>
      <c r="I902" s="536"/>
    </row>
    <row r="903" spans="1:9" ht="35.25" customHeight="1">
      <c r="A903" s="529" t="s">
        <v>256</v>
      </c>
      <c r="B903" s="509" t="s">
        <v>229</v>
      </c>
      <c r="C903" s="93">
        <f t="shared" ref="C903:G906" si="77">C908+C912</f>
        <v>20404.400000000001</v>
      </c>
      <c r="D903" s="93">
        <f t="shared" si="77"/>
        <v>0</v>
      </c>
      <c r="E903" s="93">
        <f t="shared" si="77"/>
        <v>0</v>
      </c>
      <c r="F903" s="93">
        <f t="shared" si="77"/>
        <v>0</v>
      </c>
      <c r="G903" s="93">
        <f t="shared" si="77"/>
        <v>0</v>
      </c>
      <c r="H903" s="76">
        <f>G903/C903*100</f>
        <v>0</v>
      </c>
      <c r="I903" s="512" t="s">
        <v>257</v>
      </c>
    </row>
    <row r="904" spans="1:9" ht="17.25" customHeight="1">
      <c r="A904" s="520"/>
      <c r="B904" s="434" t="s">
        <v>235</v>
      </c>
      <c r="C904" s="89">
        <f t="shared" si="77"/>
        <v>14283.1</v>
      </c>
      <c r="D904" s="89">
        <f t="shared" si="77"/>
        <v>0</v>
      </c>
      <c r="E904" s="89">
        <f t="shared" si="77"/>
        <v>0</v>
      </c>
      <c r="F904" s="89">
        <f t="shared" si="77"/>
        <v>0</v>
      </c>
      <c r="G904" s="89">
        <f t="shared" si="77"/>
        <v>0</v>
      </c>
      <c r="H904" s="79">
        <f>G904/C904*100</f>
        <v>0</v>
      </c>
      <c r="I904" s="540"/>
    </row>
    <row r="905" spans="1:9" ht="17.25" customHeight="1">
      <c r="A905" s="520"/>
      <c r="B905" s="434" t="s">
        <v>18</v>
      </c>
      <c r="C905" s="89">
        <f t="shared" si="77"/>
        <v>6121.3</v>
      </c>
      <c r="D905" s="89">
        <f t="shared" si="77"/>
        <v>0</v>
      </c>
      <c r="E905" s="89">
        <f t="shared" si="77"/>
        <v>0</v>
      </c>
      <c r="F905" s="89">
        <f t="shared" si="77"/>
        <v>0</v>
      </c>
      <c r="G905" s="89">
        <f t="shared" si="77"/>
        <v>0</v>
      </c>
      <c r="H905" s="79">
        <f>G905/C905*100</f>
        <v>0</v>
      </c>
      <c r="I905" s="540"/>
    </row>
    <row r="906" spans="1:9" ht="17.25" customHeight="1">
      <c r="A906" s="520"/>
      <c r="B906" s="434" t="s">
        <v>19</v>
      </c>
      <c r="C906" s="89">
        <f t="shared" si="77"/>
        <v>0</v>
      </c>
      <c r="D906" s="89">
        <f t="shared" si="77"/>
        <v>0</v>
      </c>
      <c r="E906" s="89">
        <f t="shared" si="77"/>
        <v>0</v>
      </c>
      <c r="F906" s="89">
        <f t="shared" si="77"/>
        <v>0</v>
      </c>
      <c r="G906" s="89">
        <f t="shared" si="77"/>
        <v>0</v>
      </c>
      <c r="H906" s="79"/>
      <c r="I906" s="540"/>
    </row>
    <row r="907" spans="1:9" ht="17.25" customHeight="1">
      <c r="A907" s="520"/>
      <c r="B907" s="436" t="s">
        <v>30</v>
      </c>
      <c r="C907" s="89"/>
      <c r="D907" s="89"/>
      <c r="E907" s="89"/>
      <c r="F907" s="89"/>
      <c r="G907" s="89"/>
      <c r="H907" s="79"/>
      <c r="I907" s="540"/>
    </row>
    <row r="908" spans="1:9" ht="17.25" customHeight="1">
      <c r="A908" s="520"/>
      <c r="B908" s="436" t="s">
        <v>20</v>
      </c>
      <c r="C908" s="93">
        <f>C909+C910+C911</f>
        <v>0</v>
      </c>
      <c r="D908" s="93">
        <f>D909+D910+D911</f>
        <v>0</v>
      </c>
      <c r="E908" s="93">
        <f>E909+E910+E911</f>
        <v>0</v>
      </c>
      <c r="F908" s="93">
        <f>F909+F910+F911</f>
        <v>0</v>
      </c>
      <c r="G908" s="93">
        <f>G909+G910+G911</f>
        <v>0</v>
      </c>
      <c r="H908" s="76" t="s">
        <v>21</v>
      </c>
      <c r="I908" s="540"/>
    </row>
    <row r="909" spans="1:9" ht="17.25" customHeight="1">
      <c r="A909" s="520"/>
      <c r="B909" s="434" t="s">
        <v>235</v>
      </c>
      <c r="C909" s="89">
        <v>0</v>
      </c>
      <c r="D909" s="89">
        <v>0</v>
      </c>
      <c r="E909" s="89">
        <v>0</v>
      </c>
      <c r="F909" s="89">
        <v>0</v>
      </c>
      <c r="G909" s="89">
        <v>0</v>
      </c>
      <c r="H909" s="79" t="s">
        <v>21</v>
      </c>
      <c r="I909" s="540"/>
    </row>
    <row r="910" spans="1:9" ht="17.25" customHeight="1">
      <c r="A910" s="520"/>
      <c r="B910" s="434" t="s">
        <v>18</v>
      </c>
      <c r="C910" s="89">
        <v>0</v>
      </c>
      <c r="D910" s="89">
        <v>0</v>
      </c>
      <c r="E910" s="89">
        <v>0</v>
      </c>
      <c r="F910" s="89">
        <v>0</v>
      </c>
      <c r="G910" s="89">
        <v>0</v>
      </c>
      <c r="H910" s="79" t="s">
        <v>21</v>
      </c>
      <c r="I910" s="540"/>
    </row>
    <row r="911" spans="1:9" ht="17.25" customHeight="1">
      <c r="A911" s="520"/>
      <c r="B911" s="434" t="s">
        <v>19</v>
      </c>
      <c r="C911" s="89">
        <v>0</v>
      </c>
      <c r="D911" s="89">
        <v>0</v>
      </c>
      <c r="E911" s="89">
        <v>0</v>
      </c>
      <c r="F911" s="89">
        <v>0</v>
      </c>
      <c r="G911" s="89">
        <v>0</v>
      </c>
      <c r="H911" s="79" t="s">
        <v>21</v>
      </c>
      <c r="I911" s="540"/>
    </row>
    <row r="912" spans="1:9" ht="17.25" customHeight="1">
      <c r="A912" s="520"/>
      <c r="B912" s="436" t="s">
        <v>22</v>
      </c>
      <c r="C912" s="93">
        <f>C913+C914+C915</f>
        <v>20404.400000000001</v>
      </c>
      <c r="D912" s="93">
        <f>D913+D914+D915</f>
        <v>0</v>
      </c>
      <c r="E912" s="93">
        <f>E913+E914+E915</f>
        <v>0</v>
      </c>
      <c r="F912" s="93">
        <f>F913+F914+F915</f>
        <v>0</v>
      </c>
      <c r="G912" s="93">
        <f>G913+G914+G915</f>
        <v>0</v>
      </c>
      <c r="H912" s="76" t="s">
        <v>21</v>
      </c>
      <c r="I912" s="540"/>
    </row>
    <row r="913" spans="1:9" ht="17.25" customHeight="1">
      <c r="A913" s="520"/>
      <c r="B913" s="434" t="s">
        <v>235</v>
      </c>
      <c r="C913" s="89">
        <v>14283.1</v>
      </c>
      <c r="D913" s="89">
        <v>0</v>
      </c>
      <c r="E913" s="89">
        <v>0</v>
      </c>
      <c r="F913" s="89">
        <v>0</v>
      </c>
      <c r="G913" s="89">
        <v>0</v>
      </c>
      <c r="H913" s="79" t="s">
        <v>21</v>
      </c>
      <c r="I913" s="540"/>
    </row>
    <row r="914" spans="1:9" ht="17.25" customHeight="1">
      <c r="A914" s="520"/>
      <c r="B914" s="434" t="s">
        <v>18</v>
      </c>
      <c r="C914" s="89">
        <v>6121.3</v>
      </c>
      <c r="D914" s="89">
        <v>0</v>
      </c>
      <c r="E914" s="89">
        <v>0</v>
      </c>
      <c r="F914" s="89">
        <v>0</v>
      </c>
      <c r="G914" s="89">
        <v>0</v>
      </c>
      <c r="H914" s="79" t="s">
        <v>21</v>
      </c>
      <c r="I914" s="540"/>
    </row>
    <row r="915" spans="1:9" ht="17.25" customHeight="1">
      <c r="A915" s="520"/>
      <c r="B915" s="434" t="s">
        <v>19</v>
      </c>
      <c r="C915" s="89">
        <v>0</v>
      </c>
      <c r="D915" s="89">
        <v>0</v>
      </c>
      <c r="E915" s="89">
        <v>0</v>
      </c>
      <c r="F915" s="89">
        <v>0</v>
      </c>
      <c r="G915" s="89">
        <v>0</v>
      </c>
      <c r="H915" s="79" t="s">
        <v>21</v>
      </c>
      <c r="I915" s="546"/>
    </row>
    <row r="916" spans="1:9" ht="35.25" customHeight="1">
      <c r="A916" s="529" t="s">
        <v>258</v>
      </c>
      <c r="B916" s="509" t="s">
        <v>259</v>
      </c>
      <c r="C916" s="93">
        <f>C921+C925</f>
        <v>9802.7999999999993</v>
      </c>
      <c r="D916" s="93">
        <f>D921+D925</f>
        <v>7483.2000000000007</v>
      </c>
      <c r="E916" s="93">
        <f t="shared" ref="C916:I919" si="78">E921+E925</f>
        <v>1411.1</v>
      </c>
      <c r="F916" s="93">
        <f t="shared" si="78"/>
        <v>1409.1</v>
      </c>
      <c r="G916" s="93">
        <f t="shared" si="78"/>
        <v>1409.1</v>
      </c>
      <c r="H916" s="249">
        <f>G916/C916*100</f>
        <v>14.37446443873179</v>
      </c>
      <c r="I916" s="512" t="s">
        <v>260</v>
      </c>
    </row>
    <row r="917" spans="1:9" ht="17.25" customHeight="1">
      <c r="A917" s="520"/>
      <c r="B917" s="434" t="s">
        <v>235</v>
      </c>
      <c r="C917" s="89">
        <f>C922+C926</f>
        <v>2319.6</v>
      </c>
      <c r="D917" s="89">
        <f t="shared" si="78"/>
        <v>0</v>
      </c>
      <c r="E917" s="89">
        <f t="shared" si="78"/>
        <v>0</v>
      </c>
      <c r="F917" s="89">
        <f t="shared" si="78"/>
        <v>0</v>
      </c>
      <c r="G917" s="89">
        <f t="shared" si="78"/>
        <v>0</v>
      </c>
      <c r="H917" s="251" t="s">
        <v>21</v>
      </c>
      <c r="I917" s="540"/>
    </row>
    <row r="918" spans="1:9" ht="17.25" customHeight="1">
      <c r="A918" s="520"/>
      <c r="B918" s="434" t="s">
        <v>18</v>
      </c>
      <c r="C918" s="89">
        <f>C923+C927</f>
        <v>7483.2000000000007</v>
      </c>
      <c r="D918" s="89">
        <f>D923+D927</f>
        <v>7483.2000000000007</v>
      </c>
      <c r="E918" s="89">
        <f>E923+E927</f>
        <v>1411.1</v>
      </c>
      <c r="F918" s="89">
        <f>F923+F927</f>
        <v>1409.1</v>
      </c>
      <c r="G918" s="89">
        <f>G923+G927</f>
        <v>1409.1</v>
      </c>
      <c r="H918" s="251">
        <f>G918/C918*100</f>
        <v>18.830179602309169</v>
      </c>
      <c r="I918" s="540"/>
    </row>
    <row r="919" spans="1:9" ht="17.25" customHeight="1">
      <c r="A919" s="520"/>
      <c r="B919" s="434" t="s">
        <v>19</v>
      </c>
      <c r="C919" s="89">
        <f t="shared" si="78"/>
        <v>0</v>
      </c>
      <c r="D919" s="89">
        <f t="shared" si="78"/>
        <v>0</v>
      </c>
      <c r="E919" s="89">
        <f t="shared" si="78"/>
        <v>0</v>
      </c>
      <c r="F919" s="89">
        <f t="shared" si="78"/>
        <v>0</v>
      </c>
      <c r="G919" s="89">
        <f t="shared" si="78"/>
        <v>0</v>
      </c>
      <c r="H919" s="388" t="s">
        <v>21</v>
      </c>
      <c r="I919" s="540"/>
    </row>
    <row r="920" spans="1:9" ht="17.25" customHeight="1">
      <c r="A920" s="520"/>
      <c r="B920" s="436" t="s">
        <v>30</v>
      </c>
      <c r="C920" s="89"/>
      <c r="D920" s="89"/>
      <c r="E920" s="89"/>
      <c r="F920" s="89"/>
      <c r="G920" s="89"/>
      <c r="H920" s="388"/>
      <c r="I920" s="540"/>
    </row>
    <row r="921" spans="1:9" ht="17.25" customHeight="1">
      <c r="A921" s="520"/>
      <c r="B921" s="436" t="s">
        <v>20</v>
      </c>
      <c r="C921" s="93">
        <f>C922+C923+C924</f>
        <v>6035.6</v>
      </c>
      <c r="D921" s="93">
        <f>D922+D923+D924</f>
        <v>6035.6</v>
      </c>
      <c r="E921" s="93">
        <f>E922+E923+E924</f>
        <v>839.9</v>
      </c>
      <c r="F921" s="93">
        <f>F922+F923+F924</f>
        <v>839.9</v>
      </c>
      <c r="G921" s="93">
        <f>G922+G923+G924</f>
        <v>839.9</v>
      </c>
      <c r="H921" s="249">
        <f>G921/C921*100</f>
        <v>13.915766452382531</v>
      </c>
      <c r="I921" s="540"/>
    </row>
    <row r="922" spans="1:9" ht="17.25" customHeight="1">
      <c r="A922" s="520"/>
      <c r="B922" s="434" t="s">
        <v>235</v>
      </c>
      <c r="C922" s="89">
        <v>0</v>
      </c>
      <c r="D922" s="89">
        <v>0</v>
      </c>
      <c r="E922" s="89">
        <v>0</v>
      </c>
      <c r="F922" s="89">
        <v>0</v>
      </c>
      <c r="G922" s="89">
        <v>0</v>
      </c>
      <c r="H922" s="251" t="s">
        <v>21</v>
      </c>
      <c r="I922" s="540"/>
    </row>
    <row r="923" spans="1:9" ht="17.25" customHeight="1">
      <c r="A923" s="520"/>
      <c r="B923" s="434" t="s">
        <v>18</v>
      </c>
      <c r="C923" s="89">
        <v>6035.6</v>
      </c>
      <c r="D923" s="89">
        <v>6035.6</v>
      </c>
      <c r="E923" s="89">
        <v>839.9</v>
      </c>
      <c r="F923" s="89">
        <v>839.9</v>
      </c>
      <c r="G923" s="89">
        <v>839.9</v>
      </c>
      <c r="H923" s="251">
        <f>G923/C923*100</f>
        <v>13.915766452382531</v>
      </c>
      <c r="I923" s="540"/>
    </row>
    <row r="924" spans="1:9" ht="17.25" customHeight="1">
      <c r="A924" s="520"/>
      <c r="B924" s="434" t="s">
        <v>19</v>
      </c>
      <c r="C924" s="89"/>
      <c r="D924" s="89"/>
      <c r="E924" s="89"/>
      <c r="F924" s="89"/>
      <c r="G924" s="89"/>
      <c r="H924" s="388"/>
      <c r="I924" s="540"/>
    </row>
    <row r="925" spans="1:9" ht="17.25" customHeight="1">
      <c r="A925" s="520"/>
      <c r="B925" s="436" t="s">
        <v>22</v>
      </c>
      <c r="C925" s="93">
        <f>C926+C927+C928</f>
        <v>3767.2</v>
      </c>
      <c r="D925" s="93">
        <f>D926+D927+D928</f>
        <v>1447.6</v>
      </c>
      <c r="E925" s="93">
        <f>E926+E927+E928</f>
        <v>571.20000000000005</v>
      </c>
      <c r="F925" s="93">
        <f>F926+F927+F928</f>
        <v>569.20000000000005</v>
      </c>
      <c r="G925" s="93">
        <f>G926+G927+G928</f>
        <v>569.20000000000005</v>
      </c>
      <c r="H925" s="249">
        <f>G925/C925*100</f>
        <v>15.109365045657256</v>
      </c>
      <c r="I925" s="540"/>
    </row>
    <row r="926" spans="1:9" ht="17.25" customHeight="1">
      <c r="A926" s="520"/>
      <c r="B926" s="434" t="s">
        <v>235</v>
      </c>
      <c r="C926" s="89">
        <v>2319.6</v>
      </c>
      <c r="D926" s="89">
        <v>0</v>
      </c>
      <c r="E926" s="89">
        <v>0</v>
      </c>
      <c r="F926" s="89">
        <v>0</v>
      </c>
      <c r="G926" s="89">
        <v>0</v>
      </c>
      <c r="H926" s="251" t="s">
        <v>21</v>
      </c>
      <c r="I926" s="540"/>
    </row>
    <row r="927" spans="1:9" ht="17.25" customHeight="1">
      <c r="A927" s="520"/>
      <c r="B927" s="434" t="s">
        <v>18</v>
      </c>
      <c r="C927" s="89">
        <v>1447.6</v>
      </c>
      <c r="D927" s="89">
        <v>1447.6</v>
      </c>
      <c r="E927" s="89">
        <v>571.20000000000005</v>
      </c>
      <c r="F927" s="89">
        <v>569.20000000000005</v>
      </c>
      <c r="G927" s="89">
        <v>569.20000000000005</v>
      </c>
      <c r="H927" s="251">
        <f>G927/C927*100</f>
        <v>39.320254213871245</v>
      </c>
      <c r="I927" s="540"/>
    </row>
    <row r="928" spans="1:9" ht="165.75" customHeight="1">
      <c r="A928" s="520"/>
      <c r="B928" s="434" t="s">
        <v>19</v>
      </c>
      <c r="C928" s="89">
        <v>0</v>
      </c>
      <c r="D928" s="89">
        <v>0</v>
      </c>
      <c r="E928" s="89">
        <v>0</v>
      </c>
      <c r="F928" s="89">
        <v>0</v>
      </c>
      <c r="G928" s="89">
        <v>0</v>
      </c>
      <c r="H928" s="388" t="s">
        <v>21</v>
      </c>
      <c r="I928" s="546"/>
    </row>
    <row r="929" spans="1:9" s="7" customFormat="1" ht="22.15" customHeight="1">
      <c r="A929" s="243" t="s">
        <v>261</v>
      </c>
      <c r="B929" s="244" t="s">
        <v>262</v>
      </c>
      <c r="C929" s="72">
        <f>C931+C932+C933</f>
        <v>610851.1</v>
      </c>
      <c r="D929" s="72">
        <f>D931+D932+D933</f>
        <v>545261.6</v>
      </c>
      <c r="E929" s="72">
        <f>E931+E932+E933</f>
        <v>162897</v>
      </c>
      <c r="F929" s="72">
        <f>F931+F932+F933</f>
        <v>316110.8</v>
      </c>
      <c r="G929" s="72">
        <f>G931+G932+G933</f>
        <v>162321.79999999999</v>
      </c>
      <c r="H929" s="72">
        <f>G929/C929*100</f>
        <v>26.573055201177503</v>
      </c>
      <c r="I929" s="246"/>
    </row>
    <row r="930" spans="1:9" ht="31.5">
      <c r="A930" s="520"/>
      <c r="B930" s="84" t="s">
        <v>263</v>
      </c>
      <c r="C930" s="85"/>
      <c r="D930" s="85"/>
      <c r="E930" s="85"/>
      <c r="F930" s="85"/>
      <c r="G930" s="85"/>
      <c r="H930" s="86"/>
      <c r="I930" s="511"/>
    </row>
    <row r="931" spans="1:9" ht="15.6" customHeight="1">
      <c r="A931" s="520"/>
      <c r="B931" s="88" t="s">
        <v>17</v>
      </c>
      <c r="C931" s="89">
        <f t="shared" ref="C931:G933" si="79">C936+C940</f>
        <v>363143</v>
      </c>
      <c r="D931" s="89">
        <f t="shared" si="79"/>
        <v>297553.5</v>
      </c>
      <c r="E931" s="89">
        <f t="shared" si="79"/>
        <v>73431.899999999994</v>
      </c>
      <c r="F931" s="89">
        <f t="shared" si="79"/>
        <v>197649.5</v>
      </c>
      <c r="G931" s="89">
        <f t="shared" si="79"/>
        <v>72856.7</v>
      </c>
      <c r="H931" s="90">
        <f>G931/C931*100</f>
        <v>20.062812721159432</v>
      </c>
      <c r="I931" s="512" t="s">
        <v>264</v>
      </c>
    </row>
    <row r="932" spans="1:9" ht="15.75">
      <c r="A932" s="520"/>
      <c r="B932" s="88" t="s">
        <v>18</v>
      </c>
      <c r="C932" s="89">
        <f t="shared" si="79"/>
        <v>247708.1</v>
      </c>
      <c r="D932" s="89">
        <f t="shared" si="79"/>
        <v>247708.1</v>
      </c>
      <c r="E932" s="89">
        <f t="shared" si="79"/>
        <v>89465.1</v>
      </c>
      <c r="F932" s="89">
        <f t="shared" si="79"/>
        <v>118461.3</v>
      </c>
      <c r="G932" s="89">
        <f t="shared" si="79"/>
        <v>89465.1</v>
      </c>
      <c r="H932" s="90">
        <f>G932/C932*100</f>
        <v>36.117147561989292</v>
      </c>
      <c r="I932" s="540"/>
    </row>
    <row r="933" spans="1:9" ht="15.75">
      <c r="A933" s="520"/>
      <c r="B933" s="88" t="s">
        <v>19</v>
      </c>
      <c r="C933" s="89">
        <f t="shared" si="79"/>
        <v>0</v>
      </c>
      <c r="D933" s="89">
        <f t="shared" si="79"/>
        <v>0</v>
      </c>
      <c r="E933" s="89">
        <f t="shared" si="79"/>
        <v>0</v>
      </c>
      <c r="F933" s="89">
        <f t="shared" si="79"/>
        <v>0</v>
      </c>
      <c r="G933" s="89">
        <f t="shared" si="79"/>
        <v>0</v>
      </c>
      <c r="H933" s="90" t="s">
        <v>21</v>
      </c>
      <c r="I933" s="540"/>
    </row>
    <row r="934" spans="1:9" ht="15.75">
      <c r="A934" s="520"/>
      <c r="B934" s="91" t="s">
        <v>30</v>
      </c>
      <c r="C934" s="513"/>
      <c r="D934" s="513"/>
      <c r="E934" s="513"/>
      <c r="F934" s="513"/>
      <c r="G934" s="513"/>
      <c r="H934" s="547"/>
      <c r="I934" s="540"/>
    </row>
    <row r="935" spans="1:9" ht="15.75">
      <c r="A935" s="520"/>
      <c r="B935" s="91" t="s">
        <v>20</v>
      </c>
      <c r="C935" s="93">
        <f>C936+C937+C938</f>
        <v>0</v>
      </c>
      <c r="D935" s="93">
        <f>D936+D937+D938</f>
        <v>0</v>
      </c>
      <c r="E935" s="93">
        <f>E936+E937+E938</f>
        <v>0</v>
      </c>
      <c r="F935" s="93">
        <f>F936+F937+F938</f>
        <v>0</v>
      </c>
      <c r="G935" s="93">
        <f>G936+G937+G938</f>
        <v>0</v>
      </c>
      <c r="H935" s="90" t="s">
        <v>21</v>
      </c>
      <c r="I935" s="540"/>
    </row>
    <row r="936" spans="1:9" ht="22.9" customHeight="1">
      <c r="A936" s="520"/>
      <c r="B936" s="88" t="s">
        <v>17</v>
      </c>
      <c r="C936" s="89">
        <v>0</v>
      </c>
      <c r="D936" s="89">
        <v>0</v>
      </c>
      <c r="E936" s="89">
        <v>0</v>
      </c>
      <c r="F936" s="89">
        <v>0</v>
      </c>
      <c r="G936" s="89">
        <v>0</v>
      </c>
      <c r="H936" s="90" t="s">
        <v>21</v>
      </c>
      <c r="I936" s="540"/>
    </row>
    <row r="937" spans="1:9" ht="15.75">
      <c r="A937" s="520"/>
      <c r="B937" s="88" t="s">
        <v>18</v>
      </c>
      <c r="C937" s="89">
        <v>0</v>
      </c>
      <c r="D937" s="89">
        <v>0</v>
      </c>
      <c r="E937" s="89">
        <v>0</v>
      </c>
      <c r="F937" s="89">
        <v>0</v>
      </c>
      <c r="G937" s="89">
        <v>0</v>
      </c>
      <c r="H937" s="90" t="s">
        <v>21</v>
      </c>
      <c r="I937" s="448"/>
    </row>
    <row r="938" spans="1:9" ht="15.75">
      <c r="A938" s="520"/>
      <c r="B938" s="88" t="s">
        <v>19</v>
      </c>
      <c r="C938" s="89">
        <v>0</v>
      </c>
      <c r="D938" s="89">
        <v>0</v>
      </c>
      <c r="E938" s="89">
        <v>0</v>
      </c>
      <c r="F938" s="89">
        <v>0</v>
      </c>
      <c r="G938" s="89">
        <v>0</v>
      </c>
      <c r="H938" s="90" t="s">
        <v>21</v>
      </c>
      <c r="I938" s="448"/>
    </row>
    <row r="939" spans="1:9" ht="15.75">
      <c r="A939" s="520"/>
      <c r="B939" s="91" t="s">
        <v>22</v>
      </c>
      <c r="C939" s="93">
        <f>C940+C941+C942</f>
        <v>610851.1</v>
      </c>
      <c r="D939" s="93">
        <f>D940+D941+D942</f>
        <v>545261.6</v>
      </c>
      <c r="E939" s="93">
        <f>E940+E941+E942</f>
        <v>162897</v>
      </c>
      <c r="F939" s="93">
        <f>F940+F941+F942</f>
        <v>316110.8</v>
      </c>
      <c r="G939" s="93">
        <f>G940+G941+G942</f>
        <v>162321.79999999999</v>
      </c>
      <c r="H939" s="94">
        <f>G939/C939*100</f>
        <v>26.573055201177503</v>
      </c>
      <c r="I939" s="448"/>
    </row>
    <row r="940" spans="1:9" ht="15.75">
      <c r="A940" s="520"/>
      <c r="B940" s="88" t="s">
        <v>17</v>
      </c>
      <c r="C940" s="89">
        <v>363143</v>
      </c>
      <c r="D940" s="89">
        <v>297553.5</v>
      </c>
      <c r="E940" s="89">
        <v>73431.899999999994</v>
      </c>
      <c r="F940" s="89">
        <v>197649.5</v>
      </c>
      <c r="G940" s="89">
        <v>72856.7</v>
      </c>
      <c r="H940" s="90">
        <f>G940/C940*100</f>
        <v>20.062812721159432</v>
      </c>
      <c r="I940" s="448"/>
    </row>
    <row r="941" spans="1:9" ht="15.75">
      <c r="A941" s="520"/>
      <c r="B941" s="88" t="s">
        <v>18</v>
      </c>
      <c r="C941" s="89">
        <v>247708.1</v>
      </c>
      <c r="D941" s="89">
        <v>247708.1</v>
      </c>
      <c r="E941" s="89">
        <v>89465.1</v>
      </c>
      <c r="F941" s="89">
        <v>118461.3</v>
      </c>
      <c r="G941" s="89">
        <v>89465.1</v>
      </c>
      <c r="H941" s="90">
        <f>G941/C941*100</f>
        <v>36.117147561989292</v>
      </c>
      <c r="I941" s="448"/>
    </row>
    <row r="942" spans="1:9" ht="15.75">
      <c r="A942" s="520"/>
      <c r="B942" s="88" t="s">
        <v>19</v>
      </c>
      <c r="C942" s="89">
        <v>0</v>
      </c>
      <c r="D942" s="89">
        <v>0</v>
      </c>
      <c r="E942" s="89">
        <v>0</v>
      </c>
      <c r="F942" s="89">
        <v>0</v>
      </c>
      <c r="G942" s="89">
        <v>0</v>
      </c>
      <c r="H942" s="90" t="s">
        <v>21</v>
      </c>
      <c r="I942" s="449"/>
    </row>
    <row r="943" spans="1:9" s="7" customFormat="1" ht="73.5" customHeight="1">
      <c r="A943" s="243" t="s">
        <v>114</v>
      </c>
      <c r="B943" s="244" t="s">
        <v>265</v>
      </c>
      <c r="C943" s="72">
        <f>C944+C945+C946</f>
        <v>2878895.4</v>
      </c>
      <c r="D943" s="72">
        <f>D944+D945+D946</f>
        <v>2863472.5</v>
      </c>
      <c r="E943" s="72">
        <f>E944+E945+E946</f>
        <v>1491015.2</v>
      </c>
      <c r="F943" s="72">
        <f>F944+F945+F946</f>
        <v>1488561.4</v>
      </c>
      <c r="G943" s="72">
        <f>G944+G945+G946</f>
        <v>1488561.4</v>
      </c>
      <c r="H943" s="72">
        <f>G943/C943*100</f>
        <v>51.705991124234664</v>
      </c>
      <c r="I943" s="246"/>
    </row>
    <row r="944" spans="1:9" ht="15.75">
      <c r="A944" s="519"/>
      <c r="B944" s="88" t="s">
        <v>17</v>
      </c>
      <c r="C944" s="103">
        <f>C949+C963</f>
        <v>2878895.4</v>
      </c>
      <c r="D944" s="103">
        <f>D949+D963</f>
        <v>2863472.5</v>
      </c>
      <c r="E944" s="103">
        <f>E949+E963</f>
        <v>1491015.2</v>
      </c>
      <c r="F944" s="103">
        <f>F949+F963</f>
        <v>1488561.4</v>
      </c>
      <c r="G944" s="103">
        <f>G949+G963</f>
        <v>1488561.4</v>
      </c>
      <c r="H944" s="79">
        <f>G944/C944*100</f>
        <v>51.705991124234664</v>
      </c>
      <c r="I944" s="511"/>
    </row>
    <row r="945" spans="1:9" ht="15.75">
      <c r="A945" s="519"/>
      <c r="B945" s="88" t="s">
        <v>18</v>
      </c>
      <c r="C945" s="103">
        <f t="shared" ref="C945:G946" si="80">C950+C964</f>
        <v>0</v>
      </c>
      <c r="D945" s="103">
        <f t="shared" si="80"/>
        <v>0</v>
      </c>
      <c r="E945" s="103">
        <f t="shared" si="80"/>
        <v>0</v>
      </c>
      <c r="F945" s="103">
        <f t="shared" si="80"/>
        <v>0</v>
      </c>
      <c r="G945" s="103">
        <f t="shared" si="80"/>
        <v>0</v>
      </c>
      <c r="H945" s="79" t="s">
        <v>21</v>
      </c>
      <c r="I945" s="511"/>
    </row>
    <row r="946" spans="1:9" ht="15.75">
      <c r="A946" s="519"/>
      <c r="B946" s="88" t="s">
        <v>19</v>
      </c>
      <c r="C946" s="103">
        <f t="shared" si="80"/>
        <v>0</v>
      </c>
      <c r="D946" s="103">
        <f t="shared" si="80"/>
        <v>0</v>
      </c>
      <c r="E946" s="103">
        <f t="shared" si="80"/>
        <v>0</v>
      </c>
      <c r="F946" s="103">
        <f t="shared" si="80"/>
        <v>0</v>
      </c>
      <c r="G946" s="103">
        <f t="shared" si="80"/>
        <v>0</v>
      </c>
      <c r="H946" s="79" t="s">
        <v>21</v>
      </c>
      <c r="I946" s="511"/>
    </row>
    <row r="947" spans="1:9" s="253" customFormat="1" ht="47.25" customHeight="1">
      <c r="A947" s="98" t="s">
        <v>266</v>
      </c>
      <c r="B947" s="99" t="s">
        <v>267</v>
      </c>
      <c r="C947" s="100">
        <f>C949+C950+C951</f>
        <v>2817203.9</v>
      </c>
      <c r="D947" s="100">
        <f>D949+D950+D951</f>
        <v>2817203.9</v>
      </c>
      <c r="E947" s="100">
        <f>E949+E950+E951</f>
        <v>1459804</v>
      </c>
      <c r="F947" s="100">
        <f>F949+F950+F951</f>
        <v>1459804</v>
      </c>
      <c r="G947" s="100">
        <f>G949+G950+G951</f>
        <v>1459804</v>
      </c>
      <c r="H947" s="100">
        <f>G947/C947*100</f>
        <v>51.817477606076011</v>
      </c>
      <c r="I947" s="101"/>
    </row>
    <row r="948" spans="1:9" ht="15.75" customHeight="1">
      <c r="A948" s="520"/>
      <c r="B948" s="84" t="s">
        <v>137</v>
      </c>
      <c r="C948" s="85"/>
      <c r="D948" s="85"/>
      <c r="E948" s="85"/>
      <c r="F948" s="85"/>
      <c r="G948" s="85"/>
      <c r="H948" s="90"/>
      <c r="I948" s="511"/>
    </row>
    <row r="949" spans="1:9" ht="15.75" customHeight="1">
      <c r="A949" s="520"/>
      <c r="B949" s="88" t="s">
        <v>17</v>
      </c>
      <c r="C949" s="89">
        <f t="shared" ref="C949:G951" si="81">C954+C958</f>
        <v>2817203.9</v>
      </c>
      <c r="D949" s="89">
        <f t="shared" si="81"/>
        <v>2817203.9</v>
      </c>
      <c r="E949" s="89">
        <v>1459804</v>
      </c>
      <c r="F949" s="89">
        <v>1459804</v>
      </c>
      <c r="G949" s="89">
        <v>1459804</v>
      </c>
      <c r="H949" s="90">
        <f>G949/C949*100</f>
        <v>51.817477606076011</v>
      </c>
      <c r="I949" s="512" t="s">
        <v>268</v>
      </c>
    </row>
    <row r="950" spans="1:9" ht="15.75" customHeight="1">
      <c r="A950" s="520"/>
      <c r="B950" s="88" t="s">
        <v>18</v>
      </c>
      <c r="C950" s="89">
        <f t="shared" si="81"/>
        <v>0</v>
      </c>
      <c r="D950" s="89">
        <f t="shared" si="81"/>
        <v>0</v>
      </c>
      <c r="E950" s="89">
        <f t="shared" si="81"/>
        <v>0</v>
      </c>
      <c r="F950" s="89">
        <f t="shared" si="81"/>
        <v>0</v>
      </c>
      <c r="G950" s="89">
        <f t="shared" si="81"/>
        <v>0</v>
      </c>
      <c r="H950" s="90" t="s">
        <v>21</v>
      </c>
      <c r="I950" s="540"/>
    </row>
    <row r="951" spans="1:9" ht="15.75" customHeight="1">
      <c r="A951" s="520"/>
      <c r="B951" s="88" t="s">
        <v>19</v>
      </c>
      <c r="C951" s="89">
        <f t="shared" si="81"/>
        <v>0</v>
      </c>
      <c r="D951" s="89">
        <f t="shared" si="81"/>
        <v>0</v>
      </c>
      <c r="E951" s="89">
        <f t="shared" si="81"/>
        <v>0</v>
      </c>
      <c r="F951" s="89">
        <f t="shared" si="81"/>
        <v>0</v>
      </c>
      <c r="G951" s="89">
        <f t="shared" si="81"/>
        <v>0</v>
      </c>
      <c r="H951" s="90" t="s">
        <v>21</v>
      </c>
      <c r="I951" s="540"/>
    </row>
    <row r="952" spans="1:9" ht="15.75" customHeight="1">
      <c r="A952" s="520"/>
      <c r="B952" s="91" t="s">
        <v>30</v>
      </c>
      <c r="C952" s="89"/>
      <c r="D952" s="89"/>
      <c r="E952" s="89"/>
      <c r="F952" s="89"/>
      <c r="G952" s="89"/>
      <c r="H952" s="92"/>
      <c r="I952" s="540"/>
    </row>
    <row r="953" spans="1:9" ht="16.149999999999999" customHeight="1">
      <c r="A953" s="520"/>
      <c r="B953" s="91" t="s">
        <v>20</v>
      </c>
      <c r="C953" s="93">
        <f>C954+C955+C956</f>
        <v>0</v>
      </c>
      <c r="D953" s="93">
        <f>D954+D955+D956</f>
        <v>0</v>
      </c>
      <c r="E953" s="93">
        <f>E954+E955+E956</f>
        <v>0</v>
      </c>
      <c r="F953" s="93">
        <f>F954+F955+F956</f>
        <v>0</v>
      </c>
      <c r="G953" s="93">
        <f>G954+G955+G956</f>
        <v>0</v>
      </c>
      <c r="H953" s="94" t="s">
        <v>21</v>
      </c>
      <c r="I953" s="540"/>
    </row>
    <row r="954" spans="1:9" ht="16.149999999999999" customHeight="1">
      <c r="A954" s="520"/>
      <c r="B954" s="88" t="s">
        <v>17</v>
      </c>
      <c r="C954" s="89">
        <v>0</v>
      </c>
      <c r="D954" s="89">
        <v>0</v>
      </c>
      <c r="E954" s="89">
        <v>0</v>
      </c>
      <c r="F954" s="89">
        <v>0</v>
      </c>
      <c r="G954" s="89">
        <v>0</v>
      </c>
      <c r="H954" s="90" t="s">
        <v>21</v>
      </c>
      <c r="I954" s="540"/>
    </row>
    <row r="955" spans="1:9" ht="16.149999999999999" customHeight="1">
      <c r="A955" s="520"/>
      <c r="B955" s="88" t="s">
        <v>18</v>
      </c>
      <c r="C955" s="89">
        <v>0</v>
      </c>
      <c r="D955" s="89">
        <v>0</v>
      </c>
      <c r="E955" s="89">
        <v>0</v>
      </c>
      <c r="F955" s="89">
        <v>0</v>
      </c>
      <c r="G955" s="89">
        <v>0</v>
      </c>
      <c r="H955" s="90" t="s">
        <v>21</v>
      </c>
      <c r="I955" s="448"/>
    </row>
    <row r="956" spans="1:9" ht="15.75">
      <c r="A956" s="520"/>
      <c r="B956" s="88" t="s">
        <v>19</v>
      </c>
      <c r="C956" s="89">
        <v>0</v>
      </c>
      <c r="D956" s="89">
        <v>0</v>
      </c>
      <c r="E956" s="89">
        <v>0</v>
      </c>
      <c r="F956" s="89">
        <v>0</v>
      </c>
      <c r="G956" s="89">
        <v>0</v>
      </c>
      <c r="H956" s="90" t="s">
        <v>21</v>
      </c>
      <c r="I956" s="448"/>
    </row>
    <row r="957" spans="1:9" ht="15.75">
      <c r="A957" s="520"/>
      <c r="B957" s="91" t="s">
        <v>22</v>
      </c>
      <c r="C957" s="93">
        <f>C958+C959+C960</f>
        <v>2817203.9</v>
      </c>
      <c r="D957" s="93">
        <f>D958+D959+D960</f>
        <v>2817203.9</v>
      </c>
      <c r="E957" s="93">
        <f>E958+E959+E960</f>
        <v>767192</v>
      </c>
      <c r="F957" s="93">
        <f>F958+F959+F960</f>
        <v>767192</v>
      </c>
      <c r="G957" s="93">
        <f>G958+G959+G960</f>
        <v>767192</v>
      </c>
      <c r="H957" s="94">
        <f>G957/C957*100</f>
        <v>27.232391663237436</v>
      </c>
      <c r="I957" s="448"/>
    </row>
    <row r="958" spans="1:9" ht="15.75">
      <c r="A958" s="520"/>
      <c r="B958" s="88" t="s">
        <v>17</v>
      </c>
      <c r="C958" s="89">
        <v>2817203.9</v>
      </c>
      <c r="D958" s="89">
        <v>2817203.9</v>
      </c>
      <c r="E958" s="89">
        <v>767192</v>
      </c>
      <c r="F958" s="89">
        <v>767192</v>
      </c>
      <c r="G958" s="89">
        <v>767192</v>
      </c>
      <c r="H958" s="90">
        <f>G958/C958*100</f>
        <v>27.232391663237436</v>
      </c>
      <c r="I958" s="448"/>
    </row>
    <row r="959" spans="1:9" ht="15.75">
      <c r="A959" s="520"/>
      <c r="B959" s="88" t="s">
        <v>18</v>
      </c>
      <c r="C959" s="89">
        <v>0</v>
      </c>
      <c r="D959" s="89">
        <v>0</v>
      </c>
      <c r="E959" s="89">
        <v>0</v>
      </c>
      <c r="F959" s="89">
        <v>0</v>
      </c>
      <c r="G959" s="89">
        <v>0</v>
      </c>
      <c r="H959" s="90" t="s">
        <v>21</v>
      </c>
      <c r="I959" s="448"/>
    </row>
    <row r="960" spans="1:9" ht="20.25" customHeight="1">
      <c r="A960" s="520"/>
      <c r="B960" s="88" t="s">
        <v>19</v>
      </c>
      <c r="C960" s="89">
        <v>0</v>
      </c>
      <c r="D960" s="89">
        <v>0</v>
      </c>
      <c r="E960" s="89">
        <v>0</v>
      </c>
      <c r="F960" s="89">
        <v>0</v>
      </c>
      <c r="G960" s="89">
        <v>0</v>
      </c>
      <c r="H960" s="90" t="s">
        <v>21</v>
      </c>
      <c r="I960" s="449"/>
    </row>
    <row r="961" spans="1:9" s="253" customFormat="1" ht="63.6" customHeight="1">
      <c r="A961" s="98" t="s">
        <v>269</v>
      </c>
      <c r="B961" s="99" t="s">
        <v>270</v>
      </c>
      <c r="C961" s="100">
        <f>C963+C964+C965</f>
        <v>61691.5</v>
      </c>
      <c r="D961" s="100">
        <f>D963+D964+D965</f>
        <v>46268.6</v>
      </c>
      <c r="E961" s="100">
        <f>E963+E964+E965</f>
        <v>31211.200000000001</v>
      </c>
      <c r="F961" s="100">
        <f>F963+F964+F965</f>
        <v>28757.4</v>
      </c>
      <c r="G961" s="100">
        <f>G963+G964+G965</f>
        <v>28757.4</v>
      </c>
      <c r="H961" s="100">
        <f>G961/C961*100</f>
        <v>46.614849695663104</v>
      </c>
      <c r="I961" s="101"/>
    </row>
    <row r="962" spans="1:9" ht="15.75">
      <c r="A962" s="519"/>
      <c r="B962" s="84" t="s">
        <v>137</v>
      </c>
      <c r="C962" s="93"/>
      <c r="D962" s="93"/>
      <c r="E962" s="93"/>
      <c r="F962" s="93"/>
      <c r="G962" s="93"/>
      <c r="H962" s="79"/>
      <c r="I962" s="511"/>
    </row>
    <row r="963" spans="1:9" ht="15.75">
      <c r="A963" s="520"/>
      <c r="B963" s="88" t="s">
        <v>17</v>
      </c>
      <c r="C963" s="89">
        <f t="shared" ref="C963:G964" si="82">C968+C972</f>
        <v>61691.5</v>
      </c>
      <c r="D963" s="89">
        <f t="shared" si="82"/>
        <v>46268.6</v>
      </c>
      <c r="E963" s="89">
        <f t="shared" si="82"/>
        <v>31211.200000000001</v>
      </c>
      <c r="F963" s="89">
        <f t="shared" si="82"/>
        <v>28757.4</v>
      </c>
      <c r="G963" s="89">
        <f t="shared" si="82"/>
        <v>28757.4</v>
      </c>
      <c r="H963" s="79">
        <f>G963/C963*100</f>
        <v>46.614849695663104</v>
      </c>
      <c r="I963" s="512" t="s">
        <v>271</v>
      </c>
    </row>
    <row r="964" spans="1:9" ht="15.75">
      <c r="A964" s="520"/>
      <c r="B964" s="434" t="s">
        <v>18</v>
      </c>
      <c r="C964" s="89">
        <f t="shared" si="82"/>
        <v>0</v>
      </c>
      <c r="D964" s="89">
        <f t="shared" si="82"/>
        <v>0</v>
      </c>
      <c r="E964" s="89">
        <f t="shared" si="82"/>
        <v>0</v>
      </c>
      <c r="F964" s="89">
        <f t="shared" si="82"/>
        <v>0</v>
      </c>
      <c r="G964" s="89">
        <f t="shared" si="82"/>
        <v>0</v>
      </c>
      <c r="H964" s="79" t="s">
        <v>21</v>
      </c>
      <c r="I964" s="540"/>
    </row>
    <row r="965" spans="1:9" ht="15.75">
      <c r="A965" s="520"/>
      <c r="B965" s="434" t="s">
        <v>19</v>
      </c>
      <c r="C965" s="89">
        <f>SUM(C970+C974)</f>
        <v>0</v>
      </c>
      <c r="D965" s="89">
        <f>SUM(D970+D974)</f>
        <v>0</v>
      </c>
      <c r="E965" s="89">
        <f>SUM(E970+E974)</f>
        <v>0</v>
      </c>
      <c r="F965" s="89">
        <f>SUM(F970+F974)</f>
        <v>0</v>
      </c>
      <c r="G965" s="89">
        <f>SUM(G970+G974)</f>
        <v>0</v>
      </c>
      <c r="H965" s="79" t="s">
        <v>21</v>
      </c>
      <c r="I965" s="540"/>
    </row>
    <row r="966" spans="1:9" ht="15.75">
      <c r="A966" s="520"/>
      <c r="B966" s="436" t="s">
        <v>30</v>
      </c>
      <c r="C966" s="89"/>
      <c r="D966" s="89"/>
      <c r="E966" s="89"/>
      <c r="F966" s="89"/>
      <c r="G966" s="89"/>
      <c r="H966" s="79"/>
      <c r="I966" s="540"/>
    </row>
    <row r="967" spans="1:9" ht="15.75">
      <c r="A967" s="520"/>
      <c r="B967" s="436" t="s">
        <v>20</v>
      </c>
      <c r="C967" s="93">
        <f>C968+C969+C970</f>
        <v>0</v>
      </c>
      <c r="D967" s="93">
        <f>D968+D969+D970</f>
        <v>0</v>
      </c>
      <c r="E967" s="93">
        <f>E968+E969+E970</f>
        <v>0</v>
      </c>
      <c r="F967" s="93">
        <f>F968+F969+F970</f>
        <v>0</v>
      </c>
      <c r="G967" s="93">
        <f>G968+G969+G970</f>
        <v>0</v>
      </c>
      <c r="H967" s="79" t="s">
        <v>21</v>
      </c>
      <c r="I967" s="540"/>
    </row>
    <row r="968" spans="1:9" ht="15.75">
      <c r="A968" s="520"/>
      <c r="B968" s="88" t="s">
        <v>17</v>
      </c>
      <c r="C968" s="89">
        <v>0</v>
      </c>
      <c r="D968" s="89">
        <v>0</v>
      </c>
      <c r="E968" s="89">
        <v>0</v>
      </c>
      <c r="F968" s="89">
        <v>0</v>
      </c>
      <c r="G968" s="89">
        <v>0</v>
      </c>
      <c r="H968" s="79" t="s">
        <v>21</v>
      </c>
      <c r="I968" s="540"/>
    </row>
    <row r="969" spans="1:9" ht="15.75">
      <c r="A969" s="520"/>
      <c r="B969" s="434" t="s">
        <v>18</v>
      </c>
      <c r="C969" s="89">
        <v>0</v>
      </c>
      <c r="D969" s="89">
        <v>0</v>
      </c>
      <c r="E969" s="89">
        <v>0</v>
      </c>
      <c r="F969" s="89">
        <v>0</v>
      </c>
      <c r="G969" s="89">
        <v>0</v>
      </c>
      <c r="H969" s="79" t="s">
        <v>21</v>
      </c>
      <c r="I969" s="540"/>
    </row>
    <row r="970" spans="1:9" ht="15.75">
      <c r="A970" s="520"/>
      <c r="B970" s="434" t="s">
        <v>19</v>
      </c>
      <c r="C970" s="89">
        <v>0</v>
      </c>
      <c r="D970" s="89">
        <v>0</v>
      </c>
      <c r="E970" s="89">
        <v>0</v>
      </c>
      <c r="F970" s="89">
        <v>0</v>
      </c>
      <c r="G970" s="89">
        <v>0</v>
      </c>
      <c r="H970" s="79" t="s">
        <v>21</v>
      </c>
      <c r="I970" s="540"/>
    </row>
    <row r="971" spans="1:9" ht="15.75">
      <c r="A971" s="520"/>
      <c r="B971" s="436" t="s">
        <v>22</v>
      </c>
      <c r="C971" s="93">
        <f>C972+C973+C974</f>
        <v>61691.5</v>
      </c>
      <c r="D971" s="93">
        <f>D972+D973+D974</f>
        <v>46268.6</v>
      </c>
      <c r="E971" s="93">
        <f>E972+E973+E974</f>
        <v>31211.200000000001</v>
      </c>
      <c r="F971" s="93">
        <f>F972+F973+F974</f>
        <v>28757.4</v>
      </c>
      <c r="G971" s="93">
        <f>G972+G973+G974</f>
        <v>28757.4</v>
      </c>
      <c r="H971" s="76">
        <f>G971/C971*100</f>
        <v>46.614849695663104</v>
      </c>
      <c r="I971" s="540"/>
    </row>
    <row r="972" spans="1:9" ht="15.75">
      <c r="A972" s="520"/>
      <c r="B972" s="88" t="s">
        <v>17</v>
      </c>
      <c r="C972" s="89">
        <v>61691.5</v>
      </c>
      <c r="D972" s="89">
        <v>46268.6</v>
      </c>
      <c r="E972" s="89">
        <v>31211.200000000001</v>
      </c>
      <c r="F972" s="89">
        <v>28757.4</v>
      </c>
      <c r="G972" s="89">
        <v>28757.4</v>
      </c>
      <c r="H972" s="79">
        <f>G972/C972*100</f>
        <v>46.614849695663104</v>
      </c>
      <c r="I972" s="540"/>
    </row>
    <row r="973" spans="1:9" ht="15.75">
      <c r="A973" s="520"/>
      <c r="B973" s="434" t="s">
        <v>18</v>
      </c>
      <c r="C973" s="89">
        <v>0</v>
      </c>
      <c r="D973" s="89">
        <v>0</v>
      </c>
      <c r="E973" s="89">
        <v>0</v>
      </c>
      <c r="F973" s="89">
        <v>0</v>
      </c>
      <c r="G973" s="89">
        <v>0</v>
      </c>
      <c r="H973" s="79" t="s">
        <v>21</v>
      </c>
      <c r="I973" s="540"/>
    </row>
    <row r="974" spans="1:9" ht="15.75">
      <c r="A974" s="520"/>
      <c r="B974" s="434" t="s">
        <v>19</v>
      </c>
      <c r="C974" s="89">
        <v>0</v>
      </c>
      <c r="D974" s="89">
        <v>0</v>
      </c>
      <c r="E974" s="89">
        <v>0</v>
      </c>
      <c r="F974" s="89">
        <v>0</v>
      </c>
      <c r="G974" s="89">
        <v>0</v>
      </c>
      <c r="H974" s="79" t="s">
        <v>21</v>
      </c>
      <c r="I974" s="546"/>
    </row>
    <row r="975" spans="1:9" s="7" customFormat="1" ht="15.75">
      <c r="A975" s="243" t="s">
        <v>272</v>
      </c>
      <c r="B975" s="244" t="s">
        <v>273</v>
      </c>
      <c r="C975" s="245">
        <f>C979+C993+C1007+C1021+C1035</f>
        <v>26908.9</v>
      </c>
      <c r="D975" s="245">
        <f>D979+D993+D1007+D1021+D1035</f>
        <v>1407</v>
      </c>
      <c r="E975" s="245">
        <f>E979+E993+E1007+E1021+E1035</f>
        <v>0</v>
      </c>
      <c r="F975" s="245">
        <f>F979+F993+F1007+F1021+F1035</f>
        <v>0</v>
      </c>
      <c r="G975" s="245">
        <f>G979+G993+G1007+G1021+G1035</f>
        <v>0</v>
      </c>
      <c r="H975" s="245">
        <f>G975/C975*100</f>
        <v>0</v>
      </c>
      <c r="I975" s="246"/>
    </row>
    <row r="976" spans="1:9" s="7" customFormat="1" ht="15.75">
      <c r="A976" s="247"/>
      <c r="B976" s="88" t="s">
        <v>17</v>
      </c>
      <c r="C976" s="388">
        <f>C981+C995+C1009+C1023+C1036</f>
        <v>25501.9</v>
      </c>
      <c r="D976" s="388">
        <f>D981+D995+D1009+D1023</f>
        <v>0</v>
      </c>
      <c r="E976" s="388">
        <f>E981+E995+E1009+E1023</f>
        <v>0</v>
      </c>
      <c r="F976" s="388">
        <f>F981+F995+F1009+F1023</f>
        <v>0</v>
      </c>
      <c r="G976" s="388">
        <f>G981+G995+G1009+G1023</f>
        <v>0</v>
      </c>
      <c r="H976" s="251">
        <f>G976/C976*100</f>
        <v>0</v>
      </c>
      <c r="I976" s="104"/>
    </row>
    <row r="977" spans="1:9" s="7" customFormat="1" ht="15.75">
      <c r="A977" s="247"/>
      <c r="B977" s="88" t="s">
        <v>18</v>
      </c>
      <c r="C977" s="388">
        <f>C982+C996+C1010+C1024</f>
        <v>707</v>
      </c>
      <c r="D977" s="388">
        <f t="shared" ref="C977:H978" si="83">D982+D996+D1010+D1024</f>
        <v>707</v>
      </c>
      <c r="E977" s="388">
        <f t="shared" si="83"/>
        <v>0</v>
      </c>
      <c r="F977" s="388">
        <f t="shared" si="83"/>
        <v>0</v>
      </c>
      <c r="G977" s="388">
        <f t="shared" si="83"/>
        <v>0</v>
      </c>
      <c r="H977" s="251">
        <f>G977/C977*100</f>
        <v>0</v>
      </c>
      <c r="I977" s="104"/>
    </row>
    <row r="978" spans="1:9" s="7" customFormat="1" ht="15.75">
      <c r="A978" s="247"/>
      <c r="B978" s="88" t="s">
        <v>19</v>
      </c>
      <c r="C978" s="388">
        <f t="shared" si="83"/>
        <v>0</v>
      </c>
      <c r="D978" s="388">
        <f t="shared" si="83"/>
        <v>0</v>
      </c>
      <c r="E978" s="388">
        <f t="shared" si="83"/>
        <v>0</v>
      </c>
      <c r="F978" s="388">
        <f t="shared" si="83"/>
        <v>0</v>
      </c>
      <c r="G978" s="388">
        <f t="shared" si="83"/>
        <v>0</v>
      </c>
      <c r="H978" s="391"/>
      <c r="I978" s="104"/>
    </row>
    <row r="979" spans="1:9" s="255" customFormat="1" ht="31.5" hidden="1">
      <c r="A979" s="314" t="s">
        <v>274</v>
      </c>
      <c r="B979" s="95" t="s">
        <v>275</v>
      </c>
      <c r="C979" s="96">
        <f>C981+C982+C983</f>
        <v>0</v>
      </c>
      <c r="D979" s="96">
        <f>D981+D982+D983</f>
        <v>0</v>
      </c>
      <c r="E979" s="96">
        <f>E981+E982+E983</f>
        <v>0</v>
      </c>
      <c r="F979" s="96">
        <f>F981+F982+F983</f>
        <v>0</v>
      </c>
      <c r="G979" s="96">
        <f>G981+G982+G983</f>
        <v>0</v>
      </c>
      <c r="H979" s="96" t="e">
        <f>G979/C979*100</f>
        <v>#DIV/0!</v>
      </c>
      <c r="I979" s="97"/>
    </row>
    <row r="980" spans="1:9" ht="37.5" hidden="1" customHeight="1">
      <c r="A980" s="519"/>
      <c r="B980" s="223" t="s">
        <v>276</v>
      </c>
      <c r="C980" s="127"/>
      <c r="D980" s="127"/>
      <c r="E980" s="127"/>
      <c r="F980" s="127"/>
      <c r="G980" s="127"/>
      <c r="H980" s="524"/>
      <c r="I980" s="428"/>
    </row>
    <row r="981" spans="1:9" ht="25.5" hidden="1" customHeight="1">
      <c r="A981" s="520"/>
      <c r="B981" s="88" t="s">
        <v>17</v>
      </c>
      <c r="C981" s="387">
        <f t="shared" ref="C981:G983" si="84">C986+C990</f>
        <v>0</v>
      </c>
      <c r="D981" s="387">
        <f t="shared" si="84"/>
        <v>0</v>
      </c>
      <c r="E981" s="387">
        <f t="shared" si="84"/>
        <v>0</v>
      </c>
      <c r="F981" s="387">
        <f t="shared" si="84"/>
        <v>0</v>
      </c>
      <c r="G981" s="387">
        <f t="shared" si="84"/>
        <v>0</v>
      </c>
      <c r="H981" s="251" t="e">
        <f>G981/C981*100</f>
        <v>#DIV/0!</v>
      </c>
      <c r="I981" s="512" t="s">
        <v>277</v>
      </c>
    </row>
    <row r="982" spans="1:9" ht="27.75" hidden="1" customHeight="1">
      <c r="A982" s="520"/>
      <c r="B982" s="88" t="s">
        <v>18</v>
      </c>
      <c r="C982" s="387">
        <f t="shared" si="84"/>
        <v>0</v>
      </c>
      <c r="D982" s="387">
        <f t="shared" si="84"/>
        <v>0</v>
      </c>
      <c r="E982" s="387">
        <f t="shared" si="84"/>
        <v>0</v>
      </c>
      <c r="F982" s="387">
        <f t="shared" si="84"/>
        <v>0</v>
      </c>
      <c r="G982" s="387">
        <f t="shared" si="84"/>
        <v>0</v>
      </c>
      <c r="H982" s="251" t="e">
        <f>G982/C982*100</f>
        <v>#DIV/0!</v>
      </c>
      <c r="I982" s="540"/>
    </row>
    <row r="983" spans="1:9" ht="29.25" hidden="1" customHeight="1">
      <c r="A983" s="520"/>
      <c r="B983" s="88" t="s">
        <v>19</v>
      </c>
      <c r="C983" s="268">
        <f t="shared" si="84"/>
        <v>0</v>
      </c>
      <c r="D983" s="268">
        <f t="shared" si="84"/>
        <v>0</v>
      </c>
      <c r="E983" s="268">
        <f t="shared" si="84"/>
        <v>0</v>
      </c>
      <c r="F983" s="387">
        <f t="shared" si="84"/>
        <v>0</v>
      </c>
      <c r="G983" s="387">
        <f t="shared" si="84"/>
        <v>0</v>
      </c>
      <c r="H983" s="269">
        <v>0</v>
      </c>
      <c r="I983" s="540"/>
    </row>
    <row r="984" spans="1:9" ht="20.25" hidden="1" customHeight="1">
      <c r="A984" s="520"/>
      <c r="B984" s="264" t="s">
        <v>30</v>
      </c>
      <c r="C984" s="268"/>
      <c r="D984" s="268"/>
      <c r="E984" s="268"/>
      <c r="F984" s="268"/>
      <c r="G984" s="268"/>
      <c r="H984" s="266"/>
      <c r="I984" s="540"/>
    </row>
    <row r="985" spans="1:9" ht="18" hidden="1" customHeight="1">
      <c r="A985" s="520"/>
      <c r="B985" s="374" t="s">
        <v>20</v>
      </c>
      <c r="C985" s="391">
        <f>C986+C987+C988</f>
        <v>0</v>
      </c>
      <c r="D985" s="391">
        <f>D986+D987+D988</f>
        <v>0</v>
      </c>
      <c r="E985" s="391">
        <f>E986+E987+E988</f>
        <v>0</v>
      </c>
      <c r="F985" s="391">
        <f>F986+F987+F988</f>
        <v>0</v>
      </c>
      <c r="G985" s="391">
        <f>G986+G987+G988</f>
        <v>0</v>
      </c>
      <c r="H985" s="249" t="e">
        <f>G985/C985*100</f>
        <v>#DIV/0!</v>
      </c>
      <c r="I985" s="540"/>
    </row>
    <row r="986" spans="1:9" ht="23.25" hidden="1" customHeight="1">
      <c r="A986" s="520"/>
      <c r="B986" s="88" t="s">
        <v>17</v>
      </c>
      <c r="C986" s="387">
        <v>0</v>
      </c>
      <c r="D986" s="387">
        <v>0</v>
      </c>
      <c r="E986" s="387">
        <v>0</v>
      </c>
      <c r="F986" s="387">
        <v>0</v>
      </c>
      <c r="G986" s="387">
        <v>0</v>
      </c>
      <c r="H986" s="251" t="e">
        <f>G986/C986*100</f>
        <v>#DIV/0!</v>
      </c>
      <c r="I986" s="540"/>
    </row>
    <row r="987" spans="1:9" ht="21" hidden="1" customHeight="1">
      <c r="A987" s="520"/>
      <c r="B987" s="88" t="s">
        <v>18</v>
      </c>
      <c r="C987" s="387">
        <v>0</v>
      </c>
      <c r="D987" s="387">
        <v>0</v>
      </c>
      <c r="E987" s="387">
        <v>0</v>
      </c>
      <c r="F987" s="387">
        <v>0</v>
      </c>
      <c r="G987" s="387">
        <v>0</v>
      </c>
      <c r="H987" s="251" t="e">
        <f>G987/C987*100</f>
        <v>#DIV/0!</v>
      </c>
      <c r="I987" s="540"/>
    </row>
    <row r="988" spans="1:9" ht="18" hidden="1" customHeight="1">
      <c r="A988" s="520"/>
      <c r="B988" s="88" t="s">
        <v>19</v>
      </c>
      <c r="C988" s="268">
        <v>0</v>
      </c>
      <c r="D988" s="268">
        <v>0</v>
      </c>
      <c r="E988" s="268">
        <v>0</v>
      </c>
      <c r="F988" s="387">
        <v>0</v>
      </c>
      <c r="G988" s="387">
        <v>0</v>
      </c>
      <c r="H988" s="269">
        <v>0</v>
      </c>
      <c r="I988" s="540"/>
    </row>
    <row r="989" spans="1:9" ht="19.5" hidden="1" customHeight="1">
      <c r="A989" s="520"/>
      <c r="B989" s="264" t="s">
        <v>169</v>
      </c>
      <c r="C989" s="265">
        <f>C990+C991+C992</f>
        <v>0</v>
      </c>
      <c r="D989" s="265">
        <f>D990+D991+D992</f>
        <v>0</v>
      </c>
      <c r="E989" s="265">
        <f>E990+E991+E992</f>
        <v>0</v>
      </c>
      <c r="F989" s="265">
        <f>F990+F991+F992</f>
        <v>0</v>
      </c>
      <c r="G989" s="265">
        <f>G990+G991+G992</f>
        <v>0</v>
      </c>
      <c r="H989" s="269"/>
      <c r="I989" s="540"/>
    </row>
    <row r="990" spans="1:9" ht="19.5" hidden="1" customHeight="1">
      <c r="A990" s="520"/>
      <c r="B990" s="88" t="s">
        <v>17</v>
      </c>
      <c r="C990" s="125">
        <v>0</v>
      </c>
      <c r="D990" s="125">
        <v>0</v>
      </c>
      <c r="E990" s="125">
        <v>0</v>
      </c>
      <c r="F990" s="125">
        <v>0</v>
      </c>
      <c r="G990" s="125">
        <v>0</v>
      </c>
      <c r="H990" s="269"/>
      <c r="I990" s="540"/>
    </row>
    <row r="991" spans="1:9" ht="21" hidden="1" customHeight="1">
      <c r="A991" s="520"/>
      <c r="B991" s="88" t="s">
        <v>18</v>
      </c>
      <c r="C991" s="125">
        <v>0</v>
      </c>
      <c r="D991" s="125">
        <v>0</v>
      </c>
      <c r="E991" s="125">
        <v>0</v>
      </c>
      <c r="F991" s="125">
        <v>0</v>
      </c>
      <c r="G991" s="125">
        <v>0</v>
      </c>
      <c r="H991" s="269"/>
      <c r="I991" s="540"/>
    </row>
    <row r="992" spans="1:9" ht="25.5" hidden="1" customHeight="1">
      <c r="A992" s="520"/>
      <c r="B992" s="88" t="s">
        <v>19</v>
      </c>
      <c r="C992" s="125">
        <v>0</v>
      </c>
      <c r="D992" s="125">
        <v>0</v>
      </c>
      <c r="E992" s="125">
        <v>0</v>
      </c>
      <c r="F992" s="125">
        <v>0</v>
      </c>
      <c r="G992" s="125">
        <v>0</v>
      </c>
      <c r="H992" s="269"/>
      <c r="I992" s="546"/>
    </row>
    <row r="993" spans="1:9" s="253" customFormat="1" ht="31.5" hidden="1">
      <c r="A993" s="296" t="s">
        <v>278</v>
      </c>
      <c r="B993" s="548" t="s">
        <v>279</v>
      </c>
      <c r="C993" s="252">
        <f>C995+C996</f>
        <v>0</v>
      </c>
      <c r="D993" s="252">
        <f>D995+D996</f>
        <v>0</v>
      </c>
      <c r="E993" s="252">
        <f>E995+E996</f>
        <v>0</v>
      </c>
      <c r="F993" s="252">
        <f>F995+F996</f>
        <v>0</v>
      </c>
      <c r="G993" s="252">
        <f>G995+G996</f>
        <v>0</v>
      </c>
      <c r="H993" s="252" t="e">
        <f>G993/C993*100</f>
        <v>#DIV/0!</v>
      </c>
      <c r="I993" s="299"/>
    </row>
    <row r="994" spans="1:9" ht="31.5" hidden="1">
      <c r="A994" s="520"/>
      <c r="B994" s="223" t="s">
        <v>249</v>
      </c>
      <c r="C994" s="268"/>
      <c r="D994" s="268"/>
      <c r="E994" s="268"/>
      <c r="F994" s="268"/>
      <c r="G994" s="268"/>
      <c r="H994" s="269"/>
      <c r="I994" s="511"/>
    </row>
    <row r="995" spans="1:9" ht="15.6" hidden="1" customHeight="1">
      <c r="A995" s="520"/>
      <c r="B995" s="88" t="s">
        <v>17</v>
      </c>
      <c r="C995" s="387">
        <f t="shared" ref="C995:G997" si="85">C1000+C1004</f>
        <v>0</v>
      </c>
      <c r="D995" s="387">
        <f t="shared" si="85"/>
        <v>0</v>
      </c>
      <c r="E995" s="387">
        <f t="shared" si="85"/>
        <v>0</v>
      </c>
      <c r="F995" s="387">
        <f t="shared" si="85"/>
        <v>0</v>
      </c>
      <c r="G995" s="387">
        <f t="shared" si="85"/>
        <v>0</v>
      </c>
      <c r="H995" s="251" t="e">
        <f>G995/C995*100</f>
        <v>#DIV/0!</v>
      </c>
      <c r="I995" s="512" t="s">
        <v>280</v>
      </c>
    </row>
    <row r="996" spans="1:9" ht="15.75" hidden="1">
      <c r="A996" s="520"/>
      <c r="B996" s="88" t="s">
        <v>18</v>
      </c>
      <c r="C996" s="387">
        <f t="shared" si="85"/>
        <v>0</v>
      </c>
      <c r="D996" s="387">
        <f t="shared" si="85"/>
        <v>0</v>
      </c>
      <c r="E996" s="387">
        <f t="shared" si="85"/>
        <v>0</v>
      </c>
      <c r="F996" s="387">
        <f t="shared" si="85"/>
        <v>0</v>
      </c>
      <c r="G996" s="387">
        <f t="shared" si="85"/>
        <v>0</v>
      </c>
      <c r="H996" s="251" t="e">
        <f>G996/C996*100</f>
        <v>#DIV/0!</v>
      </c>
      <c r="I996" s="540"/>
    </row>
    <row r="997" spans="1:9" ht="15.75" hidden="1">
      <c r="A997" s="520"/>
      <c r="B997" s="88" t="s">
        <v>19</v>
      </c>
      <c r="C997" s="268">
        <f t="shared" si="85"/>
        <v>0</v>
      </c>
      <c r="D997" s="268">
        <f t="shared" si="85"/>
        <v>0</v>
      </c>
      <c r="E997" s="268">
        <f t="shared" si="85"/>
        <v>0</v>
      </c>
      <c r="F997" s="268">
        <f t="shared" si="85"/>
        <v>0</v>
      </c>
      <c r="G997" s="268">
        <f t="shared" si="85"/>
        <v>0</v>
      </c>
      <c r="H997" s="269"/>
      <c r="I997" s="540"/>
    </row>
    <row r="998" spans="1:9" ht="15.75" hidden="1">
      <c r="A998" s="520"/>
      <c r="B998" s="264" t="s">
        <v>30</v>
      </c>
      <c r="C998" s="268"/>
      <c r="D998" s="268"/>
      <c r="E998" s="268"/>
      <c r="F998" s="268"/>
      <c r="G998" s="268"/>
      <c r="H998" s="269"/>
      <c r="I998" s="540"/>
    </row>
    <row r="999" spans="1:9" ht="15.75" hidden="1">
      <c r="A999" s="520"/>
      <c r="B999" s="374" t="s">
        <v>20</v>
      </c>
      <c r="C999" s="391">
        <f>C1000+C1001+C1002</f>
        <v>0</v>
      </c>
      <c r="D999" s="391">
        <f>D1000+D1001+D1002</f>
        <v>0</v>
      </c>
      <c r="E999" s="391">
        <f>E1000+E1001+E1002</f>
        <v>0</v>
      </c>
      <c r="F999" s="391">
        <f>F1000+F1001+F1002</f>
        <v>0</v>
      </c>
      <c r="G999" s="391">
        <f>G1000+G1001+G1002</f>
        <v>0</v>
      </c>
      <c r="H999" s="249" t="e">
        <f>G999/C999*100</f>
        <v>#DIV/0!</v>
      </c>
      <c r="I999" s="540"/>
    </row>
    <row r="1000" spans="1:9" ht="15.75" hidden="1">
      <c r="A1000" s="520"/>
      <c r="B1000" s="88" t="s">
        <v>17</v>
      </c>
      <c r="C1000" s="388">
        <v>0</v>
      </c>
      <c r="D1000" s="388">
        <v>0</v>
      </c>
      <c r="E1000" s="388">
        <v>0</v>
      </c>
      <c r="F1000" s="388">
        <v>0</v>
      </c>
      <c r="G1000" s="388">
        <v>0</v>
      </c>
      <c r="H1000" s="251" t="e">
        <f>G1000/C1000*100</f>
        <v>#DIV/0!</v>
      </c>
      <c r="I1000" s="540"/>
    </row>
    <row r="1001" spans="1:9" ht="15.75" hidden="1">
      <c r="A1001" s="520"/>
      <c r="B1001" s="88" t="s">
        <v>18</v>
      </c>
      <c r="C1001" s="387">
        <v>0</v>
      </c>
      <c r="D1001" s="387">
        <v>0</v>
      </c>
      <c r="E1001" s="387">
        <v>0</v>
      </c>
      <c r="F1001" s="387">
        <v>0</v>
      </c>
      <c r="G1001" s="387">
        <v>0</v>
      </c>
      <c r="H1001" s="251" t="e">
        <f>G1001/C1001*100</f>
        <v>#DIV/0!</v>
      </c>
      <c r="I1001" s="540"/>
    </row>
    <row r="1002" spans="1:9" ht="15.75" hidden="1">
      <c r="A1002" s="520"/>
      <c r="B1002" s="88" t="s">
        <v>19</v>
      </c>
      <c r="C1002" s="268">
        <v>0</v>
      </c>
      <c r="D1002" s="268">
        <v>0</v>
      </c>
      <c r="E1002" s="268">
        <v>0</v>
      </c>
      <c r="F1002" s="268">
        <v>0</v>
      </c>
      <c r="G1002" s="268">
        <v>0</v>
      </c>
      <c r="H1002" s="269"/>
      <c r="I1002" s="448"/>
    </row>
    <row r="1003" spans="1:9" ht="15.75" hidden="1">
      <c r="A1003" s="520"/>
      <c r="B1003" s="264" t="s">
        <v>169</v>
      </c>
      <c r="C1003" s="265">
        <f>C1004+C1005+C1006</f>
        <v>0</v>
      </c>
      <c r="D1003" s="265">
        <f>D1004+D1005+D1006</f>
        <v>0</v>
      </c>
      <c r="E1003" s="265">
        <f>E1004+E1005+E1006</f>
        <v>0</v>
      </c>
      <c r="F1003" s="265">
        <f>F1004+F1005+F1006</f>
        <v>0</v>
      </c>
      <c r="G1003" s="265">
        <f>G1004+G1005+G1006</f>
        <v>0</v>
      </c>
      <c r="H1003" s="266">
        <v>0</v>
      </c>
      <c r="I1003" s="448"/>
    </row>
    <row r="1004" spans="1:9" ht="15.75" hidden="1">
      <c r="A1004" s="520"/>
      <c r="B1004" s="88" t="s">
        <v>17</v>
      </c>
      <c r="C1004" s="125"/>
      <c r="D1004" s="125"/>
      <c r="E1004" s="125"/>
      <c r="F1004" s="125"/>
      <c r="G1004" s="125"/>
      <c r="H1004" s="269">
        <v>0</v>
      </c>
      <c r="I1004" s="448"/>
    </row>
    <row r="1005" spans="1:9" ht="15.75" hidden="1">
      <c r="A1005" s="520"/>
      <c r="B1005" s="88" t="s">
        <v>18</v>
      </c>
      <c r="C1005" s="125"/>
      <c r="D1005" s="125"/>
      <c r="E1005" s="125"/>
      <c r="F1005" s="125"/>
      <c r="G1005" s="125"/>
      <c r="H1005" s="269">
        <v>0</v>
      </c>
      <c r="I1005" s="448"/>
    </row>
    <row r="1006" spans="1:9" ht="15.75" hidden="1">
      <c r="A1006" s="520"/>
      <c r="B1006" s="88" t="s">
        <v>19</v>
      </c>
      <c r="C1006" s="268"/>
      <c r="D1006" s="268"/>
      <c r="E1006" s="268"/>
      <c r="F1006" s="268"/>
      <c r="G1006" s="268"/>
      <c r="H1006" s="269"/>
      <c r="I1006" s="449"/>
    </row>
    <row r="1007" spans="1:9" ht="47.25">
      <c r="A1007" s="98" t="s">
        <v>281</v>
      </c>
      <c r="B1007" s="549" t="s">
        <v>282</v>
      </c>
      <c r="C1007" s="100">
        <f>C1009+C1010</f>
        <v>6537.9</v>
      </c>
      <c r="D1007" s="100">
        <f>D1009+D1010</f>
        <v>330</v>
      </c>
      <c r="E1007" s="100">
        <f>E1009+E1010</f>
        <v>0</v>
      </c>
      <c r="F1007" s="100">
        <f>F1009+F1010</f>
        <v>0</v>
      </c>
      <c r="G1007" s="100">
        <f>G1009+G1010</f>
        <v>0</v>
      </c>
      <c r="H1007" s="100" t="s">
        <v>21</v>
      </c>
      <c r="I1007" s="511"/>
    </row>
    <row r="1008" spans="1:9" ht="31.5">
      <c r="A1008" s="520"/>
      <c r="B1008" s="223" t="s">
        <v>249</v>
      </c>
      <c r="C1008" s="103"/>
      <c r="D1008" s="103"/>
      <c r="E1008" s="103"/>
      <c r="F1008" s="103"/>
      <c r="G1008" s="103"/>
      <c r="H1008" s="90"/>
      <c r="I1008" s="511"/>
    </row>
    <row r="1009" spans="1:9" ht="15.75" customHeight="1">
      <c r="A1009" s="520"/>
      <c r="B1009" s="88" t="s">
        <v>17</v>
      </c>
      <c r="C1009" s="103">
        <f>C1014+C1018</f>
        <v>6207.9</v>
      </c>
      <c r="D1009" s="103">
        <f>D1014+D1018</f>
        <v>0</v>
      </c>
      <c r="E1009" s="103">
        <f>E1014+E1018</f>
        <v>0</v>
      </c>
      <c r="F1009" s="103">
        <f>F1014+F1018</f>
        <v>0</v>
      </c>
      <c r="G1009" s="103">
        <f>G1014+G1018</f>
        <v>0</v>
      </c>
      <c r="H1009" s="90" t="s">
        <v>21</v>
      </c>
      <c r="I1009" s="512" t="s">
        <v>283</v>
      </c>
    </row>
    <row r="1010" spans="1:9" ht="15.75">
      <c r="A1010" s="520"/>
      <c r="B1010" s="88" t="s">
        <v>18</v>
      </c>
      <c r="C1010" s="103">
        <f t="shared" ref="C1010:G1011" si="86">C1015+C1019</f>
        <v>330</v>
      </c>
      <c r="D1010" s="103">
        <f t="shared" si="86"/>
        <v>330</v>
      </c>
      <c r="E1010" s="103">
        <f t="shared" si="86"/>
        <v>0</v>
      </c>
      <c r="F1010" s="103">
        <f t="shared" si="86"/>
        <v>0</v>
      </c>
      <c r="G1010" s="103">
        <f t="shared" si="86"/>
        <v>0</v>
      </c>
      <c r="H1010" s="90" t="s">
        <v>21</v>
      </c>
      <c r="I1010" s="540"/>
    </row>
    <row r="1011" spans="1:9" ht="15.75">
      <c r="A1011" s="520"/>
      <c r="B1011" s="88" t="s">
        <v>19</v>
      </c>
      <c r="C1011" s="103">
        <f t="shared" si="86"/>
        <v>0</v>
      </c>
      <c r="D1011" s="103">
        <f t="shared" si="86"/>
        <v>0</v>
      </c>
      <c r="E1011" s="103">
        <f t="shared" si="86"/>
        <v>0</v>
      </c>
      <c r="F1011" s="103">
        <f t="shared" si="86"/>
        <v>0</v>
      </c>
      <c r="G1011" s="103">
        <f t="shared" si="86"/>
        <v>0</v>
      </c>
      <c r="H1011" s="90" t="s">
        <v>21</v>
      </c>
      <c r="I1011" s="540"/>
    </row>
    <row r="1012" spans="1:9" ht="15.75">
      <c r="A1012" s="520"/>
      <c r="B1012" s="264" t="s">
        <v>30</v>
      </c>
      <c r="C1012" s="550"/>
      <c r="D1012" s="550"/>
      <c r="E1012" s="550"/>
      <c r="F1012" s="550"/>
      <c r="G1012" s="550"/>
      <c r="H1012" s="260"/>
      <c r="I1012" s="540"/>
    </row>
    <row r="1013" spans="1:9" ht="15.75">
      <c r="A1013" s="520"/>
      <c r="B1013" s="374" t="s">
        <v>20</v>
      </c>
      <c r="C1013" s="76">
        <f>C1014+C1015+C1016</f>
        <v>6537.9</v>
      </c>
      <c r="D1013" s="76">
        <f>D1014+D1015+D1016</f>
        <v>330</v>
      </c>
      <c r="E1013" s="76">
        <f>E1014+E1015+E1016</f>
        <v>0</v>
      </c>
      <c r="F1013" s="76">
        <f>F1014+F1015+F1016</f>
        <v>0</v>
      </c>
      <c r="G1013" s="76">
        <f>G1014+G1015+G1016</f>
        <v>0</v>
      </c>
      <c r="H1013" s="94" t="s">
        <v>21</v>
      </c>
      <c r="I1013" s="540"/>
    </row>
    <row r="1014" spans="1:9" ht="15.75">
      <c r="A1014" s="520"/>
      <c r="B1014" s="88" t="s">
        <v>17</v>
      </c>
      <c r="C1014" s="79">
        <v>6207.9</v>
      </c>
      <c r="D1014" s="79">
        <v>0</v>
      </c>
      <c r="E1014" s="79">
        <v>0</v>
      </c>
      <c r="F1014" s="79">
        <v>0</v>
      </c>
      <c r="G1014" s="79">
        <v>0</v>
      </c>
      <c r="H1014" s="90" t="s">
        <v>21</v>
      </c>
      <c r="I1014" s="540"/>
    </row>
    <row r="1015" spans="1:9" ht="15.75">
      <c r="A1015" s="520"/>
      <c r="B1015" s="88" t="s">
        <v>18</v>
      </c>
      <c r="C1015" s="103">
        <v>330</v>
      </c>
      <c r="D1015" s="103">
        <v>330</v>
      </c>
      <c r="E1015" s="103">
        <v>0</v>
      </c>
      <c r="F1015" s="103">
        <v>0</v>
      </c>
      <c r="G1015" s="103">
        <v>0</v>
      </c>
      <c r="H1015" s="90" t="s">
        <v>21</v>
      </c>
      <c r="I1015" s="540"/>
    </row>
    <row r="1016" spans="1:9" ht="15.75">
      <c r="A1016" s="520"/>
      <c r="B1016" s="88" t="s">
        <v>19</v>
      </c>
      <c r="C1016" s="103">
        <v>0</v>
      </c>
      <c r="D1016" s="103">
        <v>0</v>
      </c>
      <c r="E1016" s="103">
        <v>0</v>
      </c>
      <c r="F1016" s="103">
        <v>0</v>
      </c>
      <c r="G1016" s="103">
        <v>0</v>
      </c>
      <c r="H1016" s="90" t="s">
        <v>21</v>
      </c>
      <c r="I1016" s="541"/>
    </row>
    <row r="1017" spans="1:9" ht="15.75">
      <c r="A1017" s="520"/>
      <c r="B1017" s="264" t="s">
        <v>169</v>
      </c>
      <c r="C1017" s="76">
        <f>C1018+C1019+C1020</f>
        <v>0</v>
      </c>
      <c r="D1017" s="76">
        <f>D1018+D1019+D1020</f>
        <v>0</v>
      </c>
      <c r="E1017" s="76">
        <f>E1018+E1019+E1020</f>
        <v>0</v>
      </c>
      <c r="F1017" s="76">
        <f>F1018+F1019+F1020</f>
        <v>0</v>
      </c>
      <c r="G1017" s="76">
        <f>G1018+G1019+G1020</f>
        <v>0</v>
      </c>
      <c r="H1017" s="94" t="s">
        <v>21</v>
      </c>
      <c r="I1017" s="541"/>
    </row>
    <row r="1018" spans="1:9" ht="15.75">
      <c r="A1018" s="520"/>
      <c r="B1018" s="88" t="s">
        <v>17</v>
      </c>
      <c r="C1018" s="103">
        <v>0</v>
      </c>
      <c r="D1018" s="103">
        <v>0</v>
      </c>
      <c r="E1018" s="103">
        <v>0</v>
      </c>
      <c r="F1018" s="103">
        <v>0</v>
      </c>
      <c r="G1018" s="103">
        <v>0</v>
      </c>
      <c r="H1018" s="90" t="s">
        <v>21</v>
      </c>
      <c r="I1018" s="541"/>
    </row>
    <row r="1019" spans="1:9" ht="15.75">
      <c r="A1019" s="520"/>
      <c r="B1019" s="88" t="s">
        <v>18</v>
      </c>
      <c r="C1019" s="103">
        <v>0</v>
      </c>
      <c r="D1019" s="103">
        <v>0</v>
      </c>
      <c r="E1019" s="103">
        <v>0</v>
      </c>
      <c r="F1019" s="103">
        <v>0</v>
      </c>
      <c r="G1019" s="103">
        <v>0</v>
      </c>
      <c r="H1019" s="90" t="s">
        <v>21</v>
      </c>
      <c r="I1019" s="541"/>
    </row>
    <row r="1020" spans="1:9" ht="15.75">
      <c r="A1020" s="520"/>
      <c r="B1020" s="88" t="s">
        <v>19</v>
      </c>
      <c r="C1020" s="103">
        <v>0</v>
      </c>
      <c r="D1020" s="103">
        <v>0</v>
      </c>
      <c r="E1020" s="103">
        <v>0</v>
      </c>
      <c r="F1020" s="103">
        <v>0</v>
      </c>
      <c r="G1020" s="103">
        <v>0</v>
      </c>
      <c r="H1020" s="90" t="s">
        <v>21</v>
      </c>
      <c r="I1020" s="542"/>
    </row>
    <row r="1021" spans="1:9" ht="31.5">
      <c r="A1021" s="98" t="s">
        <v>284</v>
      </c>
      <c r="B1021" s="549" t="s">
        <v>285</v>
      </c>
      <c r="C1021" s="100">
        <f>C1023+C1024</f>
        <v>1336.5</v>
      </c>
      <c r="D1021" s="100">
        <f>D1023+D1024</f>
        <v>377</v>
      </c>
      <c r="E1021" s="100">
        <f>E1023+E1024</f>
        <v>0</v>
      </c>
      <c r="F1021" s="100">
        <f>F1023+F1024</f>
        <v>0</v>
      </c>
      <c r="G1021" s="100">
        <f>G1023+G1024</f>
        <v>0</v>
      </c>
      <c r="H1021" s="100" t="s">
        <v>21</v>
      </c>
      <c r="I1021" s="551"/>
    </row>
    <row r="1022" spans="1:9" ht="31.5" customHeight="1">
      <c r="A1022" s="520"/>
      <c r="B1022" s="223" t="s">
        <v>249</v>
      </c>
      <c r="C1022" s="103"/>
      <c r="D1022" s="103"/>
      <c r="E1022" s="103"/>
      <c r="F1022" s="103"/>
      <c r="G1022" s="103"/>
      <c r="H1022" s="90"/>
      <c r="I1022" s="512" t="s">
        <v>286</v>
      </c>
    </row>
    <row r="1023" spans="1:9" ht="15.75">
      <c r="A1023" s="520"/>
      <c r="B1023" s="88" t="s">
        <v>17</v>
      </c>
      <c r="C1023" s="103">
        <f t="shared" ref="C1023:G1024" si="87">C1028+C1032</f>
        <v>959.5</v>
      </c>
      <c r="D1023" s="103">
        <f t="shared" si="87"/>
        <v>0</v>
      </c>
      <c r="E1023" s="103">
        <f t="shared" si="87"/>
        <v>0</v>
      </c>
      <c r="F1023" s="103">
        <f t="shared" si="87"/>
        <v>0</v>
      </c>
      <c r="G1023" s="103">
        <f t="shared" si="87"/>
        <v>0</v>
      </c>
      <c r="H1023" s="90" t="s">
        <v>21</v>
      </c>
      <c r="I1023" s="540"/>
    </row>
    <row r="1024" spans="1:9" ht="15.75">
      <c r="A1024" s="520"/>
      <c r="B1024" s="88" t="s">
        <v>18</v>
      </c>
      <c r="C1024" s="103">
        <f t="shared" si="87"/>
        <v>377</v>
      </c>
      <c r="D1024" s="103">
        <f t="shared" si="87"/>
        <v>377</v>
      </c>
      <c r="E1024" s="103">
        <f t="shared" si="87"/>
        <v>0</v>
      </c>
      <c r="F1024" s="103">
        <f t="shared" si="87"/>
        <v>0</v>
      </c>
      <c r="G1024" s="103">
        <f t="shared" si="87"/>
        <v>0</v>
      </c>
      <c r="H1024" s="90" t="s">
        <v>21</v>
      </c>
      <c r="I1024" s="540"/>
    </row>
    <row r="1025" spans="1:9" ht="15.75">
      <c r="A1025" s="520"/>
      <c r="B1025" s="88" t="s">
        <v>19</v>
      </c>
      <c r="C1025" s="103">
        <f>C1030+C1034</f>
        <v>0</v>
      </c>
      <c r="D1025" s="103">
        <f>D1030+D1034</f>
        <v>0</v>
      </c>
      <c r="E1025" s="103">
        <f>E1030+E1034</f>
        <v>0</v>
      </c>
      <c r="F1025" s="103">
        <f>F1030+F1034</f>
        <v>0</v>
      </c>
      <c r="G1025" s="103">
        <f>G1030+G1034</f>
        <v>0</v>
      </c>
      <c r="H1025" s="90" t="s">
        <v>21</v>
      </c>
      <c r="I1025" s="540"/>
    </row>
    <row r="1026" spans="1:9" ht="15.75">
      <c r="A1026" s="520"/>
      <c r="B1026" s="264" t="s">
        <v>30</v>
      </c>
      <c r="C1026" s="550"/>
      <c r="D1026" s="550"/>
      <c r="E1026" s="550"/>
      <c r="F1026" s="550"/>
      <c r="G1026" s="550"/>
      <c r="H1026" s="260"/>
      <c r="I1026" s="540"/>
    </row>
    <row r="1027" spans="1:9" ht="15.75">
      <c r="A1027" s="520"/>
      <c r="B1027" s="374" t="s">
        <v>20</v>
      </c>
      <c r="C1027" s="76">
        <f>C1028+C1029+C1030</f>
        <v>0</v>
      </c>
      <c r="D1027" s="76">
        <f>D1028+D1029+D1030</f>
        <v>0</v>
      </c>
      <c r="E1027" s="76">
        <f>E1028+E1029+E1030</f>
        <v>0</v>
      </c>
      <c r="F1027" s="76">
        <f>F1028+F1029+F1030</f>
        <v>0</v>
      </c>
      <c r="G1027" s="76">
        <f>G1028+G1029+G1030</f>
        <v>0</v>
      </c>
      <c r="H1027" s="94" t="s">
        <v>21</v>
      </c>
      <c r="I1027" s="540"/>
    </row>
    <row r="1028" spans="1:9" ht="15.75">
      <c r="A1028" s="520"/>
      <c r="B1028" s="88" t="s">
        <v>17</v>
      </c>
      <c r="C1028" s="79">
        <v>0</v>
      </c>
      <c r="D1028" s="79">
        <v>0</v>
      </c>
      <c r="E1028" s="79">
        <v>0</v>
      </c>
      <c r="F1028" s="79">
        <v>0</v>
      </c>
      <c r="G1028" s="79">
        <v>0</v>
      </c>
      <c r="H1028" s="90" t="s">
        <v>21</v>
      </c>
      <c r="I1028" s="540"/>
    </row>
    <row r="1029" spans="1:9" ht="15.75">
      <c r="A1029" s="520"/>
      <c r="B1029" s="88" t="s">
        <v>18</v>
      </c>
      <c r="C1029" s="103">
        <v>0</v>
      </c>
      <c r="D1029" s="103">
        <v>0</v>
      </c>
      <c r="E1029" s="103">
        <v>0</v>
      </c>
      <c r="F1029" s="103">
        <v>0</v>
      </c>
      <c r="G1029" s="103">
        <v>0</v>
      </c>
      <c r="H1029" s="90" t="s">
        <v>21</v>
      </c>
      <c r="I1029" s="541"/>
    </row>
    <row r="1030" spans="1:9" ht="15.75">
      <c r="A1030" s="520"/>
      <c r="B1030" s="88" t="s">
        <v>19</v>
      </c>
      <c r="C1030" s="103">
        <v>0</v>
      </c>
      <c r="D1030" s="103">
        <v>0</v>
      </c>
      <c r="E1030" s="103">
        <v>0</v>
      </c>
      <c r="F1030" s="103">
        <v>0</v>
      </c>
      <c r="G1030" s="103">
        <v>0</v>
      </c>
      <c r="H1030" s="90" t="s">
        <v>21</v>
      </c>
      <c r="I1030" s="541"/>
    </row>
    <row r="1031" spans="1:9" ht="15.75">
      <c r="A1031" s="520"/>
      <c r="B1031" s="552" t="s">
        <v>169</v>
      </c>
      <c r="C1031" s="76">
        <f>C1032+C1033+C1034</f>
        <v>1336.5</v>
      </c>
      <c r="D1031" s="76">
        <f>D1032+D1033+D1034</f>
        <v>377</v>
      </c>
      <c r="E1031" s="76">
        <f>E1032+E1033+E1034</f>
        <v>0</v>
      </c>
      <c r="F1031" s="76">
        <f>F1032+F1033+F1034</f>
        <v>0</v>
      </c>
      <c r="G1031" s="76">
        <f>G1032+G1033+G1034</f>
        <v>0</v>
      </c>
      <c r="H1031" s="94" t="s">
        <v>21</v>
      </c>
      <c r="I1031" s="541"/>
    </row>
    <row r="1032" spans="1:9" ht="15.75">
      <c r="A1032" s="520"/>
      <c r="B1032" s="88" t="s">
        <v>17</v>
      </c>
      <c r="C1032" s="103">
        <v>959.5</v>
      </c>
      <c r="D1032" s="103">
        <v>0</v>
      </c>
      <c r="E1032" s="103">
        <v>0</v>
      </c>
      <c r="F1032" s="103">
        <v>0</v>
      </c>
      <c r="G1032" s="103">
        <v>0</v>
      </c>
      <c r="H1032" s="90" t="s">
        <v>21</v>
      </c>
      <c r="I1032" s="541"/>
    </row>
    <row r="1033" spans="1:9" ht="15.75">
      <c r="A1033" s="520"/>
      <c r="B1033" s="88" t="s">
        <v>18</v>
      </c>
      <c r="C1033" s="103">
        <v>377</v>
      </c>
      <c r="D1033" s="103">
        <v>377</v>
      </c>
      <c r="E1033" s="103">
        <v>0</v>
      </c>
      <c r="F1033" s="103">
        <v>0</v>
      </c>
      <c r="G1033" s="103">
        <v>0</v>
      </c>
      <c r="H1033" s="90" t="s">
        <v>21</v>
      </c>
      <c r="I1033" s="542"/>
    </row>
    <row r="1034" spans="1:9" ht="15.75">
      <c r="A1034" s="520"/>
      <c r="B1034" s="88" t="s">
        <v>19</v>
      </c>
      <c r="C1034" s="103">
        <v>0</v>
      </c>
      <c r="D1034" s="103">
        <v>0</v>
      </c>
      <c r="E1034" s="103">
        <v>0</v>
      </c>
      <c r="F1034" s="103">
        <v>0</v>
      </c>
      <c r="G1034" s="103">
        <v>0</v>
      </c>
      <c r="H1034" s="90" t="s">
        <v>21</v>
      </c>
      <c r="I1034" s="553"/>
    </row>
    <row r="1035" spans="1:9" ht="30" customHeight="1">
      <c r="A1035" s="554" t="s">
        <v>287</v>
      </c>
      <c r="B1035" s="555" t="s">
        <v>275</v>
      </c>
      <c r="C1035" s="100">
        <f>C1036+C1037+C1038</f>
        <v>19034.5</v>
      </c>
      <c r="D1035" s="100">
        <f>D1036+D1037+D1038</f>
        <v>700</v>
      </c>
      <c r="E1035" s="100">
        <f>E1036+E1037+E1038</f>
        <v>0</v>
      </c>
      <c r="F1035" s="100">
        <f>F1036+F1037+F1038</f>
        <v>0</v>
      </c>
      <c r="G1035" s="100">
        <f>G1036+G1037+G1038</f>
        <v>0</v>
      </c>
      <c r="H1035" s="100" t="s">
        <v>21</v>
      </c>
      <c r="I1035" s="556"/>
    </row>
    <row r="1036" spans="1:9" ht="15.75">
      <c r="A1036" s="520"/>
      <c r="B1036" s="88" t="s">
        <v>17</v>
      </c>
      <c r="C1036" s="103">
        <f>C1041+C1045</f>
        <v>18334.5</v>
      </c>
      <c r="D1036" s="103">
        <f t="shared" ref="D1036:G1038" si="88">D1041+D1045</f>
        <v>0</v>
      </c>
      <c r="E1036" s="103">
        <f t="shared" si="88"/>
        <v>0</v>
      </c>
      <c r="F1036" s="103">
        <f t="shared" si="88"/>
        <v>0</v>
      </c>
      <c r="G1036" s="103">
        <f t="shared" si="88"/>
        <v>0</v>
      </c>
      <c r="H1036" s="90" t="s">
        <v>21</v>
      </c>
      <c r="I1036" s="512" t="s">
        <v>288</v>
      </c>
    </row>
    <row r="1037" spans="1:9" ht="15.75" customHeight="1">
      <c r="A1037" s="520"/>
      <c r="B1037" s="88" t="s">
        <v>18</v>
      </c>
      <c r="C1037" s="103">
        <f>C1042+C1046</f>
        <v>700</v>
      </c>
      <c r="D1037" s="103">
        <f t="shared" si="88"/>
        <v>700</v>
      </c>
      <c r="E1037" s="103">
        <f t="shared" si="88"/>
        <v>0</v>
      </c>
      <c r="F1037" s="103">
        <f t="shared" si="88"/>
        <v>0</v>
      </c>
      <c r="G1037" s="103">
        <f t="shared" si="88"/>
        <v>0</v>
      </c>
      <c r="H1037" s="90" t="s">
        <v>21</v>
      </c>
      <c r="I1037" s="540"/>
    </row>
    <row r="1038" spans="1:9" ht="15.75">
      <c r="A1038" s="520"/>
      <c r="B1038" s="88" t="s">
        <v>19</v>
      </c>
      <c r="C1038" s="103">
        <f>C1043+C1047</f>
        <v>0</v>
      </c>
      <c r="D1038" s="103">
        <f t="shared" si="88"/>
        <v>0</v>
      </c>
      <c r="E1038" s="103">
        <f t="shared" si="88"/>
        <v>0</v>
      </c>
      <c r="F1038" s="103">
        <f t="shared" si="88"/>
        <v>0</v>
      </c>
      <c r="G1038" s="103">
        <f t="shared" si="88"/>
        <v>0</v>
      </c>
      <c r="H1038" s="90" t="s">
        <v>21</v>
      </c>
      <c r="I1038" s="540"/>
    </row>
    <row r="1039" spans="1:9" ht="15.75">
      <c r="A1039" s="520"/>
      <c r="B1039" s="264" t="s">
        <v>30</v>
      </c>
      <c r="C1039" s="103"/>
      <c r="D1039" s="103"/>
      <c r="E1039" s="103"/>
      <c r="F1039" s="103"/>
      <c r="G1039" s="103"/>
      <c r="H1039" s="90"/>
      <c r="I1039" s="540"/>
    </row>
    <row r="1040" spans="1:9" ht="15.75">
      <c r="A1040" s="520"/>
      <c r="B1040" s="374" t="s">
        <v>20</v>
      </c>
      <c r="C1040" s="103">
        <f>SUM(C1041:C1043)</f>
        <v>19034.5</v>
      </c>
      <c r="D1040" s="103">
        <f>SUM(D1041:D1043)</f>
        <v>700</v>
      </c>
      <c r="E1040" s="103">
        <f>SUM(E1041:E1043)</f>
        <v>0</v>
      </c>
      <c r="F1040" s="103">
        <f>SUM(F1041:F1043)</f>
        <v>0</v>
      </c>
      <c r="G1040" s="103">
        <f>SUM(G1041:G1043)</f>
        <v>0</v>
      </c>
      <c r="H1040" s="90" t="s">
        <v>21</v>
      </c>
      <c r="I1040" s="540"/>
    </row>
    <row r="1041" spans="1:9" ht="15.75">
      <c r="A1041" s="520"/>
      <c r="B1041" s="88" t="s">
        <v>17</v>
      </c>
      <c r="C1041" s="103">
        <v>18334.5</v>
      </c>
      <c r="D1041" s="103">
        <v>0</v>
      </c>
      <c r="E1041" s="103">
        <v>0</v>
      </c>
      <c r="F1041" s="103">
        <v>0</v>
      </c>
      <c r="G1041" s="103">
        <v>0</v>
      </c>
      <c r="H1041" s="90" t="s">
        <v>21</v>
      </c>
      <c r="I1041" s="540"/>
    </row>
    <row r="1042" spans="1:9" ht="15.75">
      <c r="A1042" s="520"/>
      <c r="B1042" s="88" t="s">
        <v>18</v>
      </c>
      <c r="C1042" s="103">
        <v>700</v>
      </c>
      <c r="D1042" s="103">
        <v>700</v>
      </c>
      <c r="E1042" s="103">
        <v>0</v>
      </c>
      <c r="F1042" s="103">
        <v>0</v>
      </c>
      <c r="G1042" s="103">
        <v>0</v>
      </c>
      <c r="H1042" s="90" t="s">
        <v>21</v>
      </c>
      <c r="I1042" s="540"/>
    </row>
    <row r="1043" spans="1:9" ht="15.75">
      <c r="A1043" s="520"/>
      <c r="B1043" s="88" t="s">
        <v>19</v>
      </c>
      <c r="C1043" s="103">
        <v>0</v>
      </c>
      <c r="D1043" s="103">
        <v>0</v>
      </c>
      <c r="E1043" s="103">
        <v>0</v>
      </c>
      <c r="F1043" s="103">
        <v>0</v>
      </c>
      <c r="G1043" s="103">
        <v>0</v>
      </c>
      <c r="H1043" s="90" t="s">
        <v>21</v>
      </c>
      <c r="I1043" s="540"/>
    </row>
    <row r="1044" spans="1:9" ht="15.75">
      <c r="A1044" s="520"/>
      <c r="B1044" s="264" t="s">
        <v>22</v>
      </c>
      <c r="C1044" s="103">
        <f>C1045+C1046+C1047</f>
        <v>0</v>
      </c>
      <c r="D1044" s="103">
        <f>D1045+D1046+D1047</f>
        <v>0</v>
      </c>
      <c r="E1044" s="103">
        <f>E1045+E1046+E1047</f>
        <v>0</v>
      </c>
      <c r="F1044" s="103">
        <f>F1045+F1046+F1047</f>
        <v>0</v>
      </c>
      <c r="G1044" s="103">
        <f>G1045+G1046+G1047</f>
        <v>0</v>
      </c>
      <c r="H1044" s="90" t="s">
        <v>21</v>
      </c>
      <c r="I1044" s="540"/>
    </row>
    <row r="1045" spans="1:9" ht="15.75">
      <c r="A1045" s="520"/>
      <c r="B1045" s="88" t="s">
        <v>17</v>
      </c>
      <c r="C1045" s="103">
        <v>0</v>
      </c>
      <c r="D1045" s="103">
        <v>0</v>
      </c>
      <c r="E1045" s="103">
        <v>0</v>
      </c>
      <c r="F1045" s="103">
        <v>0</v>
      </c>
      <c r="G1045" s="103">
        <v>0</v>
      </c>
      <c r="H1045" s="90" t="s">
        <v>21</v>
      </c>
      <c r="I1045" s="540"/>
    </row>
    <row r="1046" spans="1:9" ht="15.75">
      <c r="A1046" s="520"/>
      <c r="B1046" s="88" t="s">
        <v>18</v>
      </c>
      <c r="C1046" s="103">
        <v>0</v>
      </c>
      <c r="D1046" s="103">
        <v>0</v>
      </c>
      <c r="E1046" s="103">
        <v>0</v>
      </c>
      <c r="F1046" s="103">
        <v>0</v>
      </c>
      <c r="G1046" s="103">
        <v>0</v>
      </c>
      <c r="H1046" s="90" t="s">
        <v>21</v>
      </c>
      <c r="I1046" s="540"/>
    </row>
    <row r="1047" spans="1:9" ht="15.75">
      <c r="A1047" s="520"/>
      <c r="B1047" s="88" t="s">
        <v>19</v>
      </c>
      <c r="C1047" s="103">
        <v>0</v>
      </c>
      <c r="D1047" s="103">
        <v>0</v>
      </c>
      <c r="E1047" s="103">
        <v>0</v>
      </c>
      <c r="F1047" s="103">
        <v>0</v>
      </c>
      <c r="G1047" s="103">
        <v>0</v>
      </c>
      <c r="H1047" s="90" t="s">
        <v>21</v>
      </c>
      <c r="I1047" s="546"/>
    </row>
    <row r="1048" spans="1:9" s="7" customFormat="1" ht="31.5">
      <c r="A1048" s="243" t="s">
        <v>289</v>
      </c>
      <c r="B1048" s="244" t="s">
        <v>290</v>
      </c>
      <c r="C1048" s="72">
        <f>C1050+C1051+C1052</f>
        <v>217030.39999999997</v>
      </c>
      <c r="D1048" s="72">
        <f>D1050+D1051+D1052</f>
        <v>198816.30000000002</v>
      </c>
      <c r="E1048" s="72">
        <f>E1050+E1051+E1052</f>
        <v>91457.4</v>
      </c>
      <c r="F1048" s="72">
        <f>F1050+F1051+F1052</f>
        <v>83848.700000000012</v>
      </c>
      <c r="G1048" s="72">
        <f>G1050+G1051+G1052</f>
        <v>83470.8</v>
      </c>
      <c r="H1048" s="72">
        <f>G1048/C1048*100</f>
        <v>38.460418448291122</v>
      </c>
      <c r="I1048" s="246"/>
    </row>
    <row r="1049" spans="1:9" ht="31.5">
      <c r="A1049" s="29"/>
      <c r="B1049" s="223" t="s">
        <v>291</v>
      </c>
      <c r="C1049" s="103"/>
      <c r="D1049" s="103"/>
      <c r="E1049" s="103"/>
      <c r="F1049" s="103"/>
      <c r="G1049" s="103"/>
      <c r="H1049" s="79"/>
      <c r="I1049" s="428"/>
    </row>
    <row r="1050" spans="1:9" ht="15.75">
      <c r="A1050" s="29"/>
      <c r="B1050" s="88" t="s">
        <v>17</v>
      </c>
      <c r="C1050" s="103">
        <f t="shared" ref="C1050:G1052" si="89">C1055+C1059</f>
        <v>172868.69999999998</v>
      </c>
      <c r="D1050" s="103">
        <f t="shared" si="89"/>
        <v>154898.20000000001</v>
      </c>
      <c r="E1050" s="103">
        <f t="shared" si="89"/>
        <v>68105.899999999994</v>
      </c>
      <c r="F1050" s="103">
        <f t="shared" si="89"/>
        <v>62589.8</v>
      </c>
      <c r="G1050" s="103">
        <f t="shared" si="89"/>
        <v>62211.9</v>
      </c>
      <c r="H1050" s="79">
        <f>G1050/C1050*100</f>
        <v>35.987949235460214</v>
      </c>
      <c r="I1050" s="120" t="s">
        <v>292</v>
      </c>
    </row>
    <row r="1051" spans="1:9" ht="15.75">
      <c r="A1051" s="29"/>
      <c r="B1051" s="88" t="s">
        <v>18</v>
      </c>
      <c r="C1051" s="103">
        <f t="shared" si="89"/>
        <v>44161.7</v>
      </c>
      <c r="D1051" s="103">
        <f t="shared" si="89"/>
        <v>43918.1</v>
      </c>
      <c r="E1051" s="103">
        <f t="shared" si="89"/>
        <v>23351.5</v>
      </c>
      <c r="F1051" s="103">
        <f t="shared" si="89"/>
        <v>21258.9</v>
      </c>
      <c r="G1051" s="103">
        <f t="shared" si="89"/>
        <v>21258.9</v>
      </c>
      <c r="H1051" s="79">
        <f>G1051/C1051*100</f>
        <v>48.138771831700325</v>
      </c>
      <c r="I1051" s="121"/>
    </row>
    <row r="1052" spans="1:9" ht="15.75">
      <c r="A1052" s="29"/>
      <c r="B1052" s="88" t="s">
        <v>19</v>
      </c>
      <c r="C1052" s="103">
        <f t="shared" si="89"/>
        <v>0</v>
      </c>
      <c r="D1052" s="103">
        <f t="shared" si="89"/>
        <v>0</v>
      </c>
      <c r="E1052" s="103">
        <f t="shared" si="89"/>
        <v>0</v>
      </c>
      <c r="F1052" s="103">
        <f t="shared" si="89"/>
        <v>0</v>
      </c>
      <c r="G1052" s="103">
        <f t="shared" si="89"/>
        <v>0</v>
      </c>
      <c r="H1052" s="79" t="s">
        <v>21</v>
      </c>
      <c r="I1052" s="121"/>
    </row>
    <row r="1053" spans="1:9" ht="15.75">
      <c r="A1053" s="29"/>
      <c r="B1053" s="264" t="s">
        <v>30</v>
      </c>
      <c r="C1053" s="550"/>
      <c r="D1053" s="550"/>
      <c r="E1053" s="550"/>
      <c r="F1053" s="550"/>
      <c r="G1053" s="550"/>
      <c r="H1053" s="557"/>
      <c r="I1053" s="121"/>
    </row>
    <row r="1054" spans="1:9" ht="15.75">
      <c r="A1054" s="29"/>
      <c r="B1054" s="374" t="s">
        <v>20</v>
      </c>
      <c r="C1054" s="76">
        <f>C1055+C1056+C1057</f>
        <v>16405.3</v>
      </c>
      <c r="D1054" s="76">
        <f>D1055+D1056+D1057</f>
        <v>1355.5</v>
      </c>
      <c r="E1054" s="76">
        <f>E1055+E1056+E1057</f>
        <v>377.9</v>
      </c>
      <c r="F1054" s="76">
        <f>F1055+F1056+F1057</f>
        <v>377.9</v>
      </c>
      <c r="G1054" s="76">
        <f>G1055+G1056+G1057</f>
        <v>0</v>
      </c>
      <c r="H1054" s="76" t="s">
        <v>21</v>
      </c>
      <c r="I1054" s="121"/>
    </row>
    <row r="1055" spans="1:9" ht="15.75">
      <c r="A1055" s="29"/>
      <c r="B1055" s="88" t="s">
        <v>17</v>
      </c>
      <c r="C1055" s="103">
        <v>15569.8</v>
      </c>
      <c r="D1055" s="103">
        <v>520</v>
      </c>
      <c r="E1055" s="103">
        <v>377.9</v>
      </c>
      <c r="F1055" s="103">
        <v>377.9</v>
      </c>
      <c r="G1055" s="103">
        <v>0</v>
      </c>
      <c r="H1055" s="79" t="s">
        <v>21</v>
      </c>
      <c r="I1055" s="121"/>
    </row>
    <row r="1056" spans="1:9" ht="15.75">
      <c r="A1056" s="29"/>
      <c r="B1056" s="88" t="s">
        <v>18</v>
      </c>
      <c r="C1056" s="103">
        <v>835.5</v>
      </c>
      <c r="D1056" s="103">
        <v>835.5</v>
      </c>
      <c r="E1056" s="103">
        <v>0</v>
      </c>
      <c r="F1056" s="103">
        <v>0</v>
      </c>
      <c r="G1056" s="103">
        <v>0</v>
      </c>
      <c r="H1056" s="79" t="s">
        <v>21</v>
      </c>
      <c r="I1056" s="121"/>
    </row>
    <row r="1057" spans="1:9" ht="15.75">
      <c r="A1057" s="29"/>
      <c r="B1057" s="88" t="s">
        <v>19</v>
      </c>
      <c r="C1057" s="103">
        <v>0</v>
      </c>
      <c r="D1057" s="103">
        <v>0</v>
      </c>
      <c r="E1057" s="103">
        <v>0</v>
      </c>
      <c r="F1057" s="103">
        <v>0</v>
      </c>
      <c r="G1057" s="103">
        <v>0</v>
      </c>
      <c r="H1057" s="79" t="s">
        <v>21</v>
      </c>
      <c r="I1057" s="121"/>
    </row>
    <row r="1058" spans="1:9" ht="15.75">
      <c r="A1058" s="29"/>
      <c r="B1058" s="264" t="s">
        <v>169</v>
      </c>
      <c r="C1058" s="76">
        <f>C1059+C1060+C1061</f>
        <v>200625.09999999998</v>
      </c>
      <c r="D1058" s="76">
        <f>D1059+D1060+D1061</f>
        <v>197460.80000000002</v>
      </c>
      <c r="E1058" s="76">
        <f>E1059+E1060+E1061</f>
        <v>91079.5</v>
      </c>
      <c r="F1058" s="76">
        <f>F1059+F1060+F1061</f>
        <v>83470.8</v>
      </c>
      <c r="G1058" s="76">
        <f>G1059+G1060+G1061</f>
        <v>83470.8</v>
      </c>
      <c r="H1058" s="76">
        <f>G1058/C1058*100</f>
        <v>41.605362439694744</v>
      </c>
      <c r="I1058" s="121"/>
    </row>
    <row r="1059" spans="1:9" ht="15.75">
      <c r="A1059" s="29"/>
      <c r="B1059" s="88" t="s">
        <v>17</v>
      </c>
      <c r="C1059" s="103">
        <v>157298.9</v>
      </c>
      <c r="D1059" s="103">
        <v>154378.20000000001</v>
      </c>
      <c r="E1059" s="103">
        <v>67728</v>
      </c>
      <c r="F1059" s="103">
        <v>62211.9</v>
      </c>
      <c r="G1059" s="103">
        <v>62211.9</v>
      </c>
      <c r="H1059" s="79">
        <f>G1059/C1059*100</f>
        <v>39.550117642272134</v>
      </c>
      <c r="I1059" s="121"/>
    </row>
    <row r="1060" spans="1:9" ht="15.75">
      <c r="A1060" s="29"/>
      <c r="B1060" s="88" t="s">
        <v>18</v>
      </c>
      <c r="C1060" s="103">
        <v>43326.2</v>
      </c>
      <c r="D1060" s="103">
        <v>43082.6</v>
      </c>
      <c r="E1060" s="103">
        <v>23351.5</v>
      </c>
      <c r="F1060" s="103">
        <v>21258.9</v>
      </c>
      <c r="G1060" s="103">
        <v>21258.9</v>
      </c>
      <c r="H1060" s="79">
        <f>G1060/C1060*100</f>
        <v>49.067077195784542</v>
      </c>
      <c r="I1060" s="121"/>
    </row>
    <row r="1061" spans="1:9" ht="18.75" customHeight="1">
      <c r="A1061" s="29"/>
      <c r="B1061" s="88" t="s">
        <v>19</v>
      </c>
      <c r="C1061" s="116">
        <v>0</v>
      </c>
      <c r="D1061" s="116">
        <v>0</v>
      </c>
      <c r="E1061" s="116">
        <v>0</v>
      </c>
      <c r="F1061" s="116">
        <v>0</v>
      </c>
      <c r="G1061" s="116">
        <v>0</v>
      </c>
      <c r="H1061" s="323" t="s">
        <v>21</v>
      </c>
      <c r="I1061" s="134"/>
    </row>
    <row r="1062" spans="1:9" s="7" customFormat="1" ht="31.5" customHeight="1">
      <c r="A1062" s="243" t="s">
        <v>293</v>
      </c>
      <c r="B1062" s="244" t="s">
        <v>294</v>
      </c>
      <c r="C1062" s="245">
        <f>C1066+C1080</f>
        <v>742780.7</v>
      </c>
      <c r="D1062" s="245">
        <f>D1066+D1080</f>
        <v>667592.69999999995</v>
      </c>
      <c r="E1062" s="245">
        <f>E1066+E1080</f>
        <v>346947.5</v>
      </c>
      <c r="F1062" s="245">
        <f>F1066+F1080</f>
        <v>344661</v>
      </c>
      <c r="G1062" s="245">
        <f>G1066+G1080</f>
        <v>344661</v>
      </c>
      <c r="H1062" s="245">
        <f>G1062/C1062*100</f>
        <v>46.401447964385724</v>
      </c>
      <c r="I1062" s="246"/>
    </row>
    <row r="1063" spans="1:9" s="7" customFormat="1" ht="15.75">
      <c r="A1063" s="247"/>
      <c r="B1063" s="88" t="s">
        <v>17</v>
      </c>
      <c r="C1063" s="388">
        <f>C1068+C1082</f>
        <v>371768.3</v>
      </c>
      <c r="D1063" s="388">
        <f>D1068+D1082</f>
        <v>317363.09999999998</v>
      </c>
      <c r="E1063" s="388">
        <f>E1068+E1082</f>
        <v>179836.5</v>
      </c>
      <c r="F1063" s="388">
        <f>F1068+F1082</f>
        <v>179836.5</v>
      </c>
      <c r="G1063" s="388">
        <f>G1068+G1082</f>
        <v>179836.5</v>
      </c>
      <c r="H1063" s="388">
        <f>G1063/C1063*100</f>
        <v>48.373274429261457</v>
      </c>
      <c r="I1063" s="104"/>
    </row>
    <row r="1064" spans="1:9" s="7" customFormat="1" ht="15.75">
      <c r="A1064" s="247"/>
      <c r="B1064" s="88" t="s">
        <v>18</v>
      </c>
      <c r="C1064" s="388">
        <f t="shared" ref="C1064:G1065" si="90">C1069+C1083</f>
        <v>350232.4</v>
      </c>
      <c r="D1064" s="388">
        <f t="shared" si="90"/>
        <v>350229.60000000003</v>
      </c>
      <c r="E1064" s="388">
        <f t="shared" si="90"/>
        <v>167111</v>
      </c>
      <c r="F1064" s="388">
        <f t="shared" si="90"/>
        <v>164824.5</v>
      </c>
      <c r="G1064" s="388">
        <f t="shared" si="90"/>
        <v>164824.5</v>
      </c>
      <c r="H1064" s="388">
        <f>G1064/C1064*100</f>
        <v>47.06146547264045</v>
      </c>
      <c r="I1064" s="104"/>
    </row>
    <row r="1065" spans="1:9" s="7" customFormat="1" ht="15.75">
      <c r="A1065" s="247"/>
      <c r="B1065" s="88" t="s">
        <v>19</v>
      </c>
      <c r="C1065" s="388">
        <f t="shared" si="90"/>
        <v>20780</v>
      </c>
      <c r="D1065" s="388">
        <f t="shared" si="90"/>
        <v>0</v>
      </c>
      <c r="E1065" s="388">
        <f t="shared" si="90"/>
        <v>0</v>
      </c>
      <c r="F1065" s="388">
        <f t="shared" si="90"/>
        <v>0</v>
      </c>
      <c r="G1065" s="388">
        <f t="shared" si="90"/>
        <v>0</v>
      </c>
      <c r="H1065" s="409" t="s">
        <v>21</v>
      </c>
      <c r="I1065" s="104"/>
    </row>
    <row r="1066" spans="1:9" s="253" customFormat="1" ht="49.15" customHeight="1">
      <c r="A1066" s="98" t="s">
        <v>295</v>
      </c>
      <c r="B1066" s="99" t="s">
        <v>296</v>
      </c>
      <c r="C1066" s="100">
        <f>C1068+C1069+C1070</f>
        <v>739274.2</v>
      </c>
      <c r="D1066" s="100">
        <f>D1068+D1069+D1070</f>
        <v>666510</v>
      </c>
      <c r="E1066" s="100">
        <f>E1068+E1069+E1070</f>
        <v>346184.7</v>
      </c>
      <c r="F1066" s="100">
        <f>F1068+F1069+F1070</f>
        <v>343898.2</v>
      </c>
      <c r="G1066" s="100">
        <f>G1068+G1069+G1070</f>
        <v>343898.2</v>
      </c>
      <c r="H1066" s="100">
        <f>G1066/C1066*100</f>
        <v>46.51835543564215</v>
      </c>
      <c r="I1066" s="101"/>
    </row>
    <row r="1067" spans="1:9" ht="36.75" customHeight="1">
      <c r="A1067" s="29"/>
      <c r="B1067" s="223" t="s">
        <v>297</v>
      </c>
      <c r="C1067" s="116"/>
      <c r="D1067" s="116"/>
      <c r="E1067" s="116"/>
      <c r="F1067" s="116"/>
      <c r="G1067" s="116"/>
      <c r="H1067" s="323"/>
      <c r="I1067" s="428"/>
    </row>
    <row r="1068" spans="1:9" ht="15.75" customHeight="1">
      <c r="A1068" s="29"/>
      <c r="B1068" s="88" t="s">
        <v>17</v>
      </c>
      <c r="C1068" s="116">
        <f t="shared" ref="C1068:G1070" si="91">C1073+C1077</f>
        <v>369344.5</v>
      </c>
      <c r="D1068" s="116">
        <f t="shared" si="91"/>
        <v>317363.09999999998</v>
      </c>
      <c r="E1068" s="116">
        <f t="shared" si="91"/>
        <v>179836.5</v>
      </c>
      <c r="F1068" s="116">
        <f t="shared" si="91"/>
        <v>179836.5</v>
      </c>
      <c r="G1068" s="116">
        <f t="shared" si="91"/>
        <v>179836.5</v>
      </c>
      <c r="H1068" s="323">
        <f>G1068/C1068*100</f>
        <v>48.69072099354397</v>
      </c>
      <c r="I1068" s="120" t="s">
        <v>298</v>
      </c>
    </row>
    <row r="1069" spans="1:9" ht="15.75">
      <c r="A1069" s="29"/>
      <c r="B1069" s="88" t="s">
        <v>18</v>
      </c>
      <c r="C1069" s="116">
        <f>C1074+C1078</f>
        <v>349149.7</v>
      </c>
      <c r="D1069" s="116">
        <f t="shared" si="91"/>
        <v>349146.9</v>
      </c>
      <c r="E1069" s="116">
        <f t="shared" si="91"/>
        <v>166348.20000000001</v>
      </c>
      <c r="F1069" s="116">
        <f t="shared" si="91"/>
        <v>164061.70000000001</v>
      </c>
      <c r="G1069" s="116">
        <f t="shared" si="91"/>
        <v>164061.70000000001</v>
      </c>
      <c r="H1069" s="323">
        <f>G1069/C1069*100</f>
        <v>46.988927671998574</v>
      </c>
      <c r="I1069" s="121"/>
    </row>
    <row r="1070" spans="1:9" ht="15.75">
      <c r="A1070" s="29"/>
      <c r="B1070" s="88" t="s">
        <v>19</v>
      </c>
      <c r="C1070" s="116">
        <f t="shared" si="91"/>
        <v>20780</v>
      </c>
      <c r="D1070" s="116">
        <f t="shared" si="91"/>
        <v>0</v>
      </c>
      <c r="E1070" s="116">
        <f t="shared" si="91"/>
        <v>0</v>
      </c>
      <c r="F1070" s="116">
        <f t="shared" si="91"/>
        <v>0</v>
      </c>
      <c r="G1070" s="116">
        <f t="shared" si="91"/>
        <v>0</v>
      </c>
      <c r="H1070" s="323" t="s">
        <v>21</v>
      </c>
      <c r="I1070" s="121"/>
    </row>
    <row r="1071" spans="1:9" ht="15.75">
      <c r="A1071" s="29"/>
      <c r="B1071" s="264" t="s">
        <v>30</v>
      </c>
      <c r="C1071" s="116"/>
      <c r="D1071" s="116"/>
      <c r="E1071" s="116"/>
      <c r="F1071" s="116"/>
      <c r="G1071" s="116"/>
      <c r="H1071" s="323"/>
      <c r="I1071" s="121"/>
    </row>
    <row r="1072" spans="1:9" ht="15.75">
      <c r="A1072" s="29"/>
      <c r="B1072" s="374" t="s">
        <v>20</v>
      </c>
      <c r="C1072" s="117">
        <f>C1073+C1074+C1075</f>
        <v>0</v>
      </c>
      <c r="D1072" s="117">
        <f>D1073+D1074+D1075</f>
        <v>0</v>
      </c>
      <c r="E1072" s="117">
        <f>E1073+E1074+E1075</f>
        <v>0</v>
      </c>
      <c r="F1072" s="117">
        <f>F1073+F1074+F1075</f>
        <v>0</v>
      </c>
      <c r="G1072" s="117">
        <f>G1073+G1074+G1075</f>
        <v>0</v>
      </c>
      <c r="H1072" s="117" t="s">
        <v>21</v>
      </c>
      <c r="I1072" s="121"/>
    </row>
    <row r="1073" spans="1:9" ht="15.75">
      <c r="A1073" s="29"/>
      <c r="B1073" s="88" t="s">
        <v>17</v>
      </c>
      <c r="C1073" s="116">
        <v>0</v>
      </c>
      <c r="D1073" s="116">
        <v>0</v>
      </c>
      <c r="E1073" s="116">
        <v>0</v>
      </c>
      <c r="F1073" s="116">
        <v>0</v>
      </c>
      <c r="G1073" s="116">
        <v>0</v>
      </c>
      <c r="H1073" s="323" t="s">
        <v>21</v>
      </c>
      <c r="I1073" s="121"/>
    </row>
    <row r="1074" spans="1:9" ht="15.75">
      <c r="A1074" s="29"/>
      <c r="B1074" s="88" t="s">
        <v>18</v>
      </c>
      <c r="C1074" s="116">
        <v>0</v>
      </c>
      <c r="D1074" s="116">
        <v>0</v>
      </c>
      <c r="E1074" s="116">
        <v>0</v>
      </c>
      <c r="F1074" s="116">
        <v>0</v>
      </c>
      <c r="G1074" s="116">
        <v>0</v>
      </c>
      <c r="H1074" s="323" t="s">
        <v>21</v>
      </c>
      <c r="I1074" s="121"/>
    </row>
    <row r="1075" spans="1:9" ht="15.75">
      <c r="A1075" s="29"/>
      <c r="B1075" s="88" t="s">
        <v>19</v>
      </c>
      <c r="C1075" s="116">
        <v>0</v>
      </c>
      <c r="D1075" s="116">
        <v>0</v>
      </c>
      <c r="E1075" s="116">
        <v>0</v>
      </c>
      <c r="F1075" s="116">
        <v>0</v>
      </c>
      <c r="G1075" s="116">
        <v>0</v>
      </c>
      <c r="H1075" s="323" t="s">
        <v>21</v>
      </c>
      <c r="I1075" s="121"/>
    </row>
    <row r="1076" spans="1:9" ht="15.75">
      <c r="A1076" s="29"/>
      <c r="B1076" s="264" t="s">
        <v>169</v>
      </c>
      <c r="C1076" s="117">
        <f>C1077+C1078+C1079</f>
        <v>739274.2</v>
      </c>
      <c r="D1076" s="117">
        <f>D1077+D1078+D1079</f>
        <v>666510</v>
      </c>
      <c r="E1076" s="117">
        <f>E1077+E1078+E1079</f>
        <v>346184.7</v>
      </c>
      <c r="F1076" s="117">
        <f>F1077+F1078+F1079</f>
        <v>343898.2</v>
      </c>
      <c r="G1076" s="117">
        <f>G1077+G1078+G1079</f>
        <v>343898.2</v>
      </c>
      <c r="H1076" s="117">
        <f>G1076/C1076*100</f>
        <v>46.51835543564215</v>
      </c>
      <c r="I1076" s="448"/>
    </row>
    <row r="1077" spans="1:9" ht="15.75">
      <c r="A1077" s="29"/>
      <c r="B1077" s="88" t="s">
        <v>17</v>
      </c>
      <c r="C1077" s="514">
        <v>369344.5</v>
      </c>
      <c r="D1077" s="514">
        <v>317363.09999999998</v>
      </c>
      <c r="E1077" s="514">
        <v>179836.5</v>
      </c>
      <c r="F1077" s="514">
        <v>179836.5</v>
      </c>
      <c r="G1077" s="514">
        <v>179836.5</v>
      </c>
      <c r="H1077" s="323">
        <f>G1077/C1077*100</f>
        <v>48.69072099354397</v>
      </c>
      <c r="I1077" s="448"/>
    </row>
    <row r="1078" spans="1:9" ht="15.75">
      <c r="A1078" s="29"/>
      <c r="B1078" s="88" t="s">
        <v>18</v>
      </c>
      <c r="C1078" s="514">
        <v>349149.7</v>
      </c>
      <c r="D1078" s="514">
        <v>349146.9</v>
      </c>
      <c r="E1078" s="514">
        <v>166348.20000000001</v>
      </c>
      <c r="F1078" s="514">
        <v>164061.70000000001</v>
      </c>
      <c r="G1078" s="514">
        <v>164061.70000000001</v>
      </c>
      <c r="H1078" s="323">
        <f>G1078/C1078*100</f>
        <v>46.988927671998574</v>
      </c>
      <c r="I1078" s="448"/>
    </row>
    <row r="1079" spans="1:9" ht="96.75" customHeight="1">
      <c r="A1079" s="29"/>
      <c r="B1079" s="88" t="s">
        <v>19</v>
      </c>
      <c r="C1079" s="116">
        <v>20780</v>
      </c>
      <c r="D1079" s="116">
        <v>0</v>
      </c>
      <c r="E1079" s="116">
        <v>0</v>
      </c>
      <c r="F1079" s="116">
        <v>0</v>
      </c>
      <c r="G1079" s="116">
        <v>0</v>
      </c>
      <c r="H1079" s="323" t="s">
        <v>21</v>
      </c>
      <c r="I1079" s="449"/>
    </row>
    <row r="1080" spans="1:9" ht="71.25" customHeight="1">
      <c r="A1080" s="98" t="s">
        <v>299</v>
      </c>
      <c r="B1080" s="99" t="s">
        <v>300</v>
      </c>
      <c r="C1080" s="252">
        <f>C1081+C1094</f>
        <v>3506.5</v>
      </c>
      <c r="D1080" s="252">
        <f>D1081+D1094</f>
        <v>1082.7</v>
      </c>
      <c r="E1080" s="252">
        <f>E1081+E1094</f>
        <v>762.8</v>
      </c>
      <c r="F1080" s="252">
        <f>F1081+F1094</f>
        <v>762.8</v>
      </c>
      <c r="G1080" s="252">
        <f>G1081+G1094</f>
        <v>762.8</v>
      </c>
      <c r="H1080" s="252">
        <f>G1080/C1080*100</f>
        <v>21.753885640952518</v>
      </c>
      <c r="I1080" s="558"/>
    </row>
    <row r="1081" spans="1:9" ht="51.75" customHeight="1">
      <c r="A1081" s="559" t="s">
        <v>301</v>
      </c>
      <c r="B1081" s="84" t="s">
        <v>302</v>
      </c>
      <c r="C1081" s="93">
        <f>C1082+C1083</f>
        <v>3506.5</v>
      </c>
      <c r="D1081" s="93">
        <f>D1082+D1083</f>
        <v>1082.7</v>
      </c>
      <c r="E1081" s="93">
        <f>E1082+E1083</f>
        <v>762.8</v>
      </c>
      <c r="F1081" s="93">
        <f>F1082+F1083</f>
        <v>762.8</v>
      </c>
      <c r="G1081" s="93">
        <f>G1082+G1083</f>
        <v>762.8</v>
      </c>
      <c r="H1081" s="76" t="s">
        <v>21</v>
      </c>
      <c r="I1081" s="120" t="s">
        <v>303</v>
      </c>
    </row>
    <row r="1082" spans="1:9" ht="18" customHeight="1">
      <c r="A1082" s="29"/>
      <c r="B1082" s="88" t="s">
        <v>17</v>
      </c>
      <c r="C1082" s="89">
        <f t="shared" ref="C1082:G1083" si="92">C1087+C1091</f>
        <v>2423.8000000000002</v>
      </c>
      <c r="D1082" s="89">
        <f t="shared" si="92"/>
        <v>0</v>
      </c>
      <c r="E1082" s="89">
        <f t="shared" si="92"/>
        <v>0</v>
      </c>
      <c r="F1082" s="89">
        <f t="shared" si="92"/>
        <v>0</v>
      </c>
      <c r="G1082" s="89">
        <f t="shared" si="92"/>
        <v>0</v>
      </c>
      <c r="H1082" s="79" t="s">
        <v>21</v>
      </c>
      <c r="I1082" s="121"/>
    </row>
    <row r="1083" spans="1:9" ht="18" customHeight="1">
      <c r="A1083" s="29"/>
      <c r="B1083" s="434" t="s">
        <v>18</v>
      </c>
      <c r="C1083" s="89">
        <f t="shared" si="92"/>
        <v>1082.7</v>
      </c>
      <c r="D1083" s="89">
        <f t="shared" si="92"/>
        <v>1082.7</v>
      </c>
      <c r="E1083" s="89">
        <f t="shared" si="92"/>
        <v>762.8</v>
      </c>
      <c r="F1083" s="89">
        <f t="shared" si="92"/>
        <v>762.8</v>
      </c>
      <c r="G1083" s="89">
        <f t="shared" si="92"/>
        <v>762.8</v>
      </c>
      <c r="H1083" s="79" t="s">
        <v>21</v>
      </c>
      <c r="I1083" s="121"/>
    </row>
    <row r="1084" spans="1:9" ht="18" customHeight="1">
      <c r="A1084" s="29"/>
      <c r="B1084" s="434" t="s">
        <v>19</v>
      </c>
      <c r="C1084" s="89">
        <v>0</v>
      </c>
      <c r="D1084" s="89">
        <v>0</v>
      </c>
      <c r="E1084" s="89">
        <v>0</v>
      </c>
      <c r="F1084" s="89">
        <v>0</v>
      </c>
      <c r="G1084" s="89">
        <v>0</v>
      </c>
      <c r="H1084" s="79" t="s">
        <v>21</v>
      </c>
      <c r="I1084" s="121"/>
    </row>
    <row r="1085" spans="1:9" ht="18" customHeight="1">
      <c r="A1085" s="29"/>
      <c r="B1085" s="436" t="s">
        <v>30</v>
      </c>
      <c r="C1085" s="89"/>
      <c r="D1085" s="89"/>
      <c r="E1085" s="89"/>
      <c r="F1085" s="89"/>
      <c r="G1085" s="89"/>
      <c r="H1085" s="79"/>
      <c r="I1085" s="121"/>
    </row>
    <row r="1086" spans="1:9" ht="18" customHeight="1">
      <c r="A1086" s="29"/>
      <c r="B1086" s="436" t="s">
        <v>20</v>
      </c>
      <c r="C1086" s="93">
        <f>C1087+C1088+C1089</f>
        <v>0</v>
      </c>
      <c r="D1086" s="93">
        <f>D1087+D1088+D1089</f>
        <v>0</v>
      </c>
      <c r="E1086" s="93">
        <f>E1087+E1088+E1089</f>
        <v>0</v>
      </c>
      <c r="F1086" s="93">
        <f>F1087+F1088+F1089</f>
        <v>0</v>
      </c>
      <c r="G1086" s="93">
        <f>G1087+G1088+G1089</f>
        <v>0</v>
      </c>
      <c r="H1086" s="79" t="s">
        <v>21</v>
      </c>
      <c r="I1086" s="121"/>
    </row>
    <row r="1087" spans="1:9" ht="18" customHeight="1">
      <c r="A1087" s="29"/>
      <c r="B1087" s="88" t="s">
        <v>17</v>
      </c>
      <c r="C1087" s="89">
        <v>0</v>
      </c>
      <c r="D1087" s="89">
        <v>0</v>
      </c>
      <c r="E1087" s="89">
        <v>0</v>
      </c>
      <c r="F1087" s="89">
        <v>0</v>
      </c>
      <c r="G1087" s="89">
        <v>0</v>
      </c>
      <c r="H1087" s="79" t="s">
        <v>21</v>
      </c>
      <c r="I1087" s="121"/>
    </row>
    <row r="1088" spans="1:9" ht="18" customHeight="1">
      <c r="A1088" s="29"/>
      <c r="B1088" s="434" t="s">
        <v>18</v>
      </c>
      <c r="C1088" s="89">
        <v>0</v>
      </c>
      <c r="D1088" s="89">
        <v>0</v>
      </c>
      <c r="E1088" s="89">
        <v>0</v>
      </c>
      <c r="F1088" s="89">
        <v>0</v>
      </c>
      <c r="G1088" s="89">
        <v>0</v>
      </c>
      <c r="H1088" s="79" t="s">
        <v>21</v>
      </c>
      <c r="I1088" s="121"/>
    </row>
    <row r="1089" spans="1:9" ht="18" customHeight="1">
      <c r="A1089" s="29"/>
      <c r="B1089" s="434" t="s">
        <v>19</v>
      </c>
      <c r="C1089" s="89">
        <v>0</v>
      </c>
      <c r="D1089" s="89">
        <v>0</v>
      </c>
      <c r="E1089" s="89">
        <v>0</v>
      </c>
      <c r="F1089" s="89">
        <v>0</v>
      </c>
      <c r="G1089" s="89">
        <v>0</v>
      </c>
      <c r="H1089" s="79" t="s">
        <v>21</v>
      </c>
      <c r="I1089" s="121"/>
    </row>
    <row r="1090" spans="1:9" ht="18" customHeight="1">
      <c r="A1090" s="29"/>
      <c r="B1090" s="436" t="s">
        <v>22</v>
      </c>
      <c r="C1090" s="93">
        <f>C1091+C1092+C1093</f>
        <v>3506.5</v>
      </c>
      <c r="D1090" s="93">
        <f>D1091+D1092+D1093</f>
        <v>1082.7</v>
      </c>
      <c r="E1090" s="93">
        <f>E1091+E1092+E1093</f>
        <v>762.8</v>
      </c>
      <c r="F1090" s="93">
        <f>F1091+F1092+F1093</f>
        <v>762.8</v>
      </c>
      <c r="G1090" s="93">
        <f>G1091+G1092+G1093</f>
        <v>762.8</v>
      </c>
      <c r="H1090" s="76" t="s">
        <v>21</v>
      </c>
      <c r="I1090" s="121"/>
    </row>
    <row r="1091" spans="1:9" ht="18" customHeight="1">
      <c r="A1091" s="29"/>
      <c r="B1091" s="88" t="s">
        <v>17</v>
      </c>
      <c r="C1091" s="103">
        <v>2423.8000000000002</v>
      </c>
      <c r="D1091" s="103">
        <v>0</v>
      </c>
      <c r="E1091" s="103">
        <v>0</v>
      </c>
      <c r="F1091" s="103">
        <v>0</v>
      </c>
      <c r="G1091" s="103">
        <v>0</v>
      </c>
      <c r="H1091" s="79" t="s">
        <v>21</v>
      </c>
      <c r="I1091" s="121"/>
    </row>
    <row r="1092" spans="1:9" ht="18" customHeight="1">
      <c r="A1092" s="29"/>
      <c r="B1092" s="434" t="s">
        <v>18</v>
      </c>
      <c r="C1092" s="103">
        <v>1082.7</v>
      </c>
      <c r="D1092" s="103">
        <v>1082.7</v>
      </c>
      <c r="E1092" s="103">
        <v>762.8</v>
      </c>
      <c r="F1092" s="103">
        <v>762.8</v>
      </c>
      <c r="G1092" s="103">
        <v>762.8</v>
      </c>
      <c r="H1092" s="79" t="s">
        <v>21</v>
      </c>
      <c r="I1092" s="121"/>
    </row>
    <row r="1093" spans="1:9" ht="18" customHeight="1">
      <c r="A1093" s="560"/>
      <c r="B1093" s="434" t="s">
        <v>19</v>
      </c>
      <c r="C1093" s="89">
        <v>0</v>
      </c>
      <c r="D1093" s="89">
        <v>0</v>
      </c>
      <c r="E1093" s="89">
        <v>0</v>
      </c>
      <c r="F1093" s="89">
        <v>0</v>
      </c>
      <c r="G1093" s="89">
        <v>0</v>
      </c>
      <c r="H1093" s="79" t="s">
        <v>21</v>
      </c>
      <c r="I1093" s="134"/>
    </row>
    <row r="1094" spans="1:9" ht="30.75" hidden="1" customHeight="1">
      <c r="A1094" s="561" t="s">
        <v>304</v>
      </c>
      <c r="B1094" s="84" t="s">
        <v>263</v>
      </c>
      <c r="C1094" s="562">
        <f>C1095+C1096</f>
        <v>0</v>
      </c>
      <c r="D1094" s="562">
        <f>D1095+D1096</f>
        <v>0</v>
      </c>
      <c r="E1094" s="562">
        <f>E1095+E1096</f>
        <v>0</v>
      </c>
      <c r="F1094" s="562">
        <f>F1095+F1096</f>
        <v>0</v>
      </c>
      <c r="G1094" s="562">
        <f>G1095+G1096</f>
        <v>0</v>
      </c>
      <c r="H1094" s="563" t="e">
        <f>G1094/C1094*100</f>
        <v>#DIV/0!</v>
      </c>
      <c r="I1094" s="120" t="s">
        <v>305</v>
      </c>
    </row>
    <row r="1095" spans="1:9" ht="18" hidden="1" customHeight="1">
      <c r="A1095" s="29"/>
      <c r="B1095" s="88" t="s">
        <v>17</v>
      </c>
      <c r="C1095" s="444">
        <f t="shared" ref="C1095:G1096" si="93">C1100+C1104</f>
        <v>0</v>
      </c>
      <c r="D1095" s="444">
        <f t="shared" si="93"/>
        <v>0</v>
      </c>
      <c r="E1095" s="444">
        <f t="shared" si="93"/>
        <v>0</v>
      </c>
      <c r="F1095" s="444">
        <f t="shared" si="93"/>
        <v>0</v>
      </c>
      <c r="G1095" s="444">
        <f t="shared" si="93"/>
        <v>0</v>
      </c>
      <c r="H1095" s="251" t="e">
        <f>G1095/C1095*100</f>
        <v>#DIV/0!</v>
      </c>
      <c r="I1095" s="121"/>
    </row>
    <row r="1096" spans="1:9" ht="18" hidden="1" customHeight="1">
      <c r="A1096" s="29"/>
      <c r="B1096" s="88" t="s">
        <v>18</v>
      </c>
      <c r="C1096" s="444">
        <f t="shared" si="93"/>
        <v>0</v>
      </c>
      <c r="D1096" s="444">
        <f t="shared" si="93"/>
        <v>0</v>
      </c>
      <c r="E1096" s="444">
        <f t="shared" si="93"/>
        <v>0</v>
      </c>
      <c r="F1096" s="444">
        <f t="shared" si="93"/>
        <v>0</v>
      </c>
      <c r="G1096" s="444">
        <f t="shared" si="93"/>
        <v>0</v>
      </c>
      <c r="H1096" s="251" t="e">
        <f>G1096/C1096*100</f>
        <v>#DIV/0!</v>
      </c>
      <c r="I1096" s="121"/>
    </row>
    <row r="1097" spans="1:9" ht="18" hidden="1" customHeight="1">
      <c r="A1097" s="29"/>
      <c r="B1097" s="88" t="s">
        <v>19</v>
      </c>
      <c r="C1097" s="446">
        <f>C1102+C1106</f>
        <v>0</v>
      </c>
      <c r="D1097" s="446">
        <f>D1102+D1106</f>
        <v>0</v>
      </c>
      <c r="E1097" s="446">
        <f>E1102+E1106</f>
        <v>0</v>
      </c>
      <c r="F1097" s="446">
        <f>F1102+F1106</f>
        <v>0</v>
      </c>
      <c r="G1097" s="446">
        <f>G1102+G1106</f>
        <v>0</v>
      </c>
      <c r="H1097" s="273">
        <v>0</v>
      </c>
      <c r="I1097" s="121"/>
    </row>
    <row r="1098" spans="1:9" ht="18" hidden="1" customHeight="1">
      <c r="A1098" s="29"/>
      <c r="B1098" s="91" t="s">
        <v>30</v>
      </c>
      <c r="C1098" s="446"/>
      <c r="D1098" s="446"/>
      <c r="E1098" s="446"/>
      <c r="F1098" s="446"/>
      <c r="G1098" s="446"/>
      <c r="H1098" s="564"/>
      <c r="I1098" s="121"/>
    </row>
    <row r="1099" spans="1:9" ht="18" hidden="1" customHeight="1">
      <c r="A1099" s="29"/>
      <c r="B1099" s="91" t="s">
        <v>20</v>
      </c>
      <c r="C1099" s="450">
        <f>C1100+C1101+C1102</f>
        <v>0</v>
      </c>
      <c r="D1099" s="450">
        <f>D1100+D1101+D1102</f>
        <v>0</v>
      </c>
      <c r="E1099" s="450">
        <f>E1100+E1101+E1102</f>
        <v>0</v>
      </c>
      <c r="F1099" s="450">
        <f>F1100+F1101+F1102</f>
        <v>0</v>
      </c>
      <c r="G1099" s="450">
        <f>G1100+G1101+G1102</f>
        <v>0</v>
      </c>
      <c r="H1099" s="256">
        <v>0</v>
      </c>
      <c r="I1099" s="121"/>
    </row>
    <row r="1100" spans="1:9" ht="18" hidden="1" customHeight="1">
      <c r="A1100" s="29"/>
      <c r="B1100" s="88" t="s">
        <v>17</v>
      </c>
      <c r="C1100" s="446"/>
      <c r="D1100" s="446"/>
      <c r="E1100" s="446"/>
      <c r="F1100" s="446"/>
      <c r="G1100" s="446"/>
      <c r="H1100" s="273">
        <v>0</v>
      </c>
      <c r="I1100" s="121"/>
    </row>
    <row r="1101" spans="1:9" ht="18" hidden="1" customHeight="1">
      <c r="A1101" s="29"/>
      <c r="B1101" s="88" t="s">
        <v>18</v>
      </c>
      <c r="C1101" s="446"/>
      <c r="D1101" s="446"/>
      <c r="E1101" s="446"/>
      <c r="F1101" s="446"/>
      <c r="G1101" s="446"/>
      <c r="H1101" s="273">
        <v>0</v>
      </c>
      <c r="I1101" s="121"/>
    </row>
    <row r="1102" spans="1:9" ht="18" hidden="1" customHeight="1">
      <c r="A1102" s="29"/>
      <c r="B1102" s="88" t="s">
        <v>19</v>
      </c>
      <c r="C1102" s="446"/>
      <c r="D1102" s="446"/>
      <c r="E1102" s="446"/>
      <c r="F1102" s="446"/>
      <c r="G1102" s="446"/>
      <c r="H1102" s="273"/>
      <c r="I1102" s="121"/>
    </row>
    <row r="1103" spans="1:9" ht="18" hidden="1" customHeight="1">
      <c r="A1103" s="29"/>
      <c r="B1103" s="91" t="s">
        <v>22</v>
      </c>
      <c r="C1103" s="93">
        <f>C1104+C1105+C1106</f>
        <v>0</v>
      </c>
      <c r="D1103" s="93">
        <f>D1104+D1105+D1106</f>
        <v>0</v>
      </c>
      <c r="E1103" s="93">
        <f>E1104+E1105+E1106</f>
        <v>0</v>
      </c>
      <c r="F1103" s="93">
        <f>F1104+F1105+F1106</f>
        <v>0</v>
      </c>
      <c r="G1103" s="93">
        <f>G1104+G1105+G1106</f>
        <v>0</v>
      </c>
      <c r="H1103" s="94" t="e">
        <f>G1103/C1103*100</f>
        <v>#DIV/0!</v>
      </c>
      <c r="I1103" s="121"/>
    </row>
    <row r="1104" spans="1:9" ht="18" hidden="1" customHeight="1">
      <c r="A1104" s="29"/>
      <c r="B1104" s="88" t="s">
        <v>17</v>
      </c>
      <c r="C1104" s="89">
        <v>0</v>
      </c>
      <c r="D1104" s="89">
        <f>C1104</f>
        <v>0</v>
      </c>
      <c r="E1104" s="89">
        <f>D1104</f>
        <v>0</v>
      </c>
      <c r="F1104" s="89">
        <f>E1104</f>
        <v>0</v>
      </c>
      <c r="G1104" s="89">
        <f>F1104</f>
        <v>0</v>
      </c>
      <c r="H1104" s="90" t="e">
        <f>G1104/C1104*100</f>
        <v>#DIV/0!</v>
      </c>
      <c r="I1104" s="121"/>
    </row>
    <row r="1105" spans="1:9" ht="18" hidden="1" customHeight="1">
      <c r="A1105" s="29"/>
      <c r="B1105" s="88" t="s">
        <v>18</v>
      </c>
      <c r="C1105" s="89">
        <v>0</v>
      </c>
      <c r="D1105" s="89">
        <v>0</v>
      </c>
      <c r="E1105" s="89">
        <v>0</v>
      </c>
      <c r="F1105" s="89">
        <v>0</v>
      </c>
      <c r="G1105" s="89">
        <v>0</v>
      </c>
      <c r="H1105" s="90" t="e">
        <f>G1105/C1105*100</f>
        <v>#DIV/0!</v>
      </c>
      <c r="I1105" s="121"/>
    </row>
    <row r="1106" spans="1:9" ht="18" hidden="1" customHeight="1">
      <c r="A1106" s="29"/>
      <c r="B1106" s="88" t="s">
        <v>19</v>
      </c>
      <c r="C1106" s="446"/>
      <c r="D1106" s="446"/>
      <c r="E1106" s="446"/>
      <c r="F1106" s="446"/>
      <c r="G1106" s="446"/>
      <c r="H1106" s="273"/>
      <c r="I1106" s="134"/>
    </row>
    <row r="1107" spans="1:9" ht="15.75" hidden="1" customHeight="1">
      <c r="A1107" s="243" t="s">
        <v>306</v>
      </c>
      <c r="B1107" s="244" t="s">
        <v>307</v>
      </c>
      <c r="C1107" s="213">
        <f>C1110+C1111+C1112</f>
        <v>0</v>
      </c>
      <c r="D1107" s="213">
        <f>D1110+D1111+D1112</f>
        <v>0</v>
      </c>
      <c r="E1107" s="213">
        <f>E1110+E1111+E1112</f>
        <v>0</v>
      </c>
      <c r="F1107" s="213">
        <f>F1110+F1111+F1112</f>
        <v>0</v>
      </c>
      <c r="G1107" s="213">
        <f>G1110+G1111+G1112</f>
        <v>0</v>
      </c>
      <c r="H1107" s="213" t="e">
        <f>G1107/C1107*100</f>
        <v>#DIV/0!</v>
      </c>
      <c r="I1107" s="246"/>
    </row>
    <row r="1108" spans="1:9" ht="31.5" hidden="1" customHeight="1">
      <c r="A1108" s="489" t="s">
        <v>308</v>
      </c>
      <c r="B1108" s="565" t="s">
        <v>309</v>
      </c>
      <c r="C1108" s="159"/>
      <c r="D1108" s="159"/>
      <c r="E1108" s="159"/>
      <c r="F1108" s="159"/>
      <c r="G1108" s="159"/>
      <c r="H1108" s="159"/>
      <c r="I1108" s="566"/>
    </row>
    <row r="1109" spans="1:9" ht="31.15" hidden="1" customHeight="1">
      <c r="A1109" s="567"/>
      <c r="B1109" s="384" t="s">
        <v>28</v>
      </c>
      <c r="C1109" s="568"/>
      <c r="D1109" s="568"/>
      <c r="E1109" s="568"/>
      <c r="F1109" s="568"/>
      <c r="G1109" s="568"/>
      <c r="H1109" s="569"/>
      <c r="I1109" s="570" t="s">
        <v>310</v>
      </c>
    </row>
    <row r="1110" spans="1:9" ht="15.75" hidden="1" customHeight="1">
      <c r="A1110" s="29"/>
      <c r="B1110" s="88" t="s">
        <v>17</v>
      </c>
      <c r="C1110" s="125">
        <f t="shared" ref="C1110:G1112" si="94">C1115+C1119</f>
        <v>0</v>
      </c>
      <c r="D1110" s="125">
        <f t="shared" si="94"/>
        <v>0</v>
      </c>
      <c r="E1110" s="125">
        <f t="shared" si="94"/>
        <v>0</v>
      </c>
      <c r="F1110" s="125">
        <f t="shared" si="94"/>
        <v>0</v>
      </c>
      <c r="G1110" s="125">
        <f t="shared" si="94"/>
        <v>0</v>
      </c>
      <c r="H1110" s="162" t="e">
        <f>G1110/C1110*100</f>
        <v>#DIV/0!</v>
      </c>
      <c r="I1110" s="571"/>
    </row>
    <row r="1111" spans="1:9" ht="15.75" hidden="1" customHeight="1">
      <c r="A1111" s="29"/>
      <c r="B1111" s="88" t="s">
        <v>18</v>
      </c>
      <c r="C1111" s="125">
        <f t="shared" si="94"/>
        <v>0</v>
      </c>
      <c r="D1111" s="125">
        <f t="shared" si="94"/>
        <v>0</v>
      </c>
      <c r="E1111" s="125">
        <f t="shared" si="94"/>
        <v>0</v>
      </c>
      <c r="F1111" s="125">
        <f t="shared" si="94"/>
        <v>0</v>
      </c>
      <c r="G1111" s="125">
        <f t="shared" si="94"/>
        <v>0</v>
      </c>
      <c r="H1111" s="162"/>
      <c r="I1111" s="571"/>
    </row>
    <row r="1112" spans="1:9" ht="15.75" hidden="1" customHeight="1">
      <c r="A1112" s="29"/>
      <c r="B1112" s="88" t="s">
        <v>19</v>
      </c>
      <c r="C1112" s="268">
        <f t="shared" si="94"/>
        <v>0</v>
      </c>
      <c r="D1112" s="268">
        <f t="shared" si="94"/>
        <v>0</v>
      </c>
      <c r="E1112" s="268">
        <f t="shared" si="94"/>
        <v>0</v>
      </c>
      <c r="F1112" s="268">
        <f t="shared" si="94"/>
        <v>0</v>
      </c>
      <c r="G1112" s="268">
        <f t="shared" si="94"/>
        <v>0</v>
      </c>
      <c r="H1112" s="162"/>
      <c r="I1112" s="571"/>
    </row>
    <row r="1113" spans="1:9" ht="15.75" hidden="1" customHeight="1">
      <c r="A1113" s="29"/>
      <c r="B1113" s="264" t="s">
        <v>30</v>
      </c>
      <c r="C1113" s="268"/>
      <c r="D1113" s="268"/>
      <c r="E1113" s="268"/>
      <c r="F1113" s="268"/>
      <c r="G1113" s="268"/>
      <c r="H1113" s="162"/>
      <c r="I1113" s="571"/>
    </row>
    <row r="1114" spans="1:9" ht="15.75" hidden="1" customHeight="1">
      <c r="A1114" s="29"/>
      <c r="B1114" s="374" t="s">
        <v>20</v>
      </c>
      <c r="C1114" s="265">
        <f>C1115+C1116+C1117</f>
        <v>0</v>
      </c>
      <c r="D1114" s="265">
        <f>D1115+D1116+D1117</f>
        <v>0</v>
      </c>
      <c r="E1114" s="265">
        <f>E1115+E1116+E1117</f>
        <v>0</v>
      </c>
      <c r="F1114" s="265">
        <f>F1115+F1116+F1117</f>
        <v>0</v>
      </c>
      <c r="G1114" s="265">
        <f>G1115+G1116+G1117</f>
        <v>0</v>
      </c>
      <c r="H1114" s="127"/>
      <c r="I1114" s="571"/>
    </row>
    <row r="1115" spans="1:9" ht="15.75" hidden="1" customHeight="1">
      <c r="A1115" s="29"/>
      <c r="B1115" s="88" t="s">
        <v>17</v>
      </c>
      <c r="C1115" s="125">
        <v>0</v>
      </c>
      <c r="D1115" s="125">
        <v>0</v>
      </c>
      <c r="E1115" s="125">
        <v>0</v>
      </c>
      <c r="F1115" s="125">
        <v>0</v>
      </c>
      <c r="G1115" s="125">
        <v>0</v>
      </c>
      <c r="H1115" s="162"/>
      <c r="I1115" s="571"/>
    </row>
    <row r="1116" spans="1:9" ht="15.75" hidden="1" customHeight="1">
      <c r="A1116" s="29"/>
      <c r="B1116" s="88" t="s">
        <v>18</v>
      </c>
      <c r="C1116" s="125">
        <v>0</v>
      </c>
      <c r="D1116" s="125">
        <v>0</v>
      </c>
      <c r="E1116" s="125">
        <v>0</v>
      </c>
      <c r="F1116" s="125">
        <v>0</v>
      </c>
      <c r="G1116" s="125">
        <v>0</v>
      </c>
      <c r="H1116" s="162"/>
      <c r="I1116" s="571"/>
    </row>
    <row r="1117" spans="1:9" ht="15.75" hidden="1" customHeight="1">
      <c r="A1117" s="29"/>
      <c r="B1117" s="88" t="s">
        <v>19</v>
      </c>
      <c r="C1117" s="268"/>
      <c r="D1117" s="268"/>
      <c r="E1117" s="268"/>
      <c r="F1117" s="268"/>
      <c r="G1117" s="268"/>
      <c r="H1117" s="162"/>
      <c r="I1117" s="571"/>
    </row>
    <row r="1118" spans="1:9" ht="15.75" hidden="1" customHeight="1">
      <c r="A1118" s="29"/>
      <c r="B1118" s="264" t="s">
        <v>169</v>
      </c>
      <c r="C1118" s="265">
        <f>C1119+C1120+C1121</f>
        <v>0</v>
      </c>
      <c r="D1118" s="265">
        <f>D1119+D1120+D1121</f>
        <v>0</v>
      </c>
      <c r="E1118" s="265">
        <f>E1119+E1120+E1121</f>
        <v>0</v>
      </c>
      <c r="F1118" s="265">
        <f>F1119+F1120+F1121</f>
        <v>0</v>
      </c>
      <c r="G1118" s="265">
        <f>G1119+G1120+G1121</f>
        <v>0</v>
      </c>
      <c r="H1118" s="127" t="e">
        <f>G1118/C1118*100</f>
        <v>#DIV/0!</v>
      </c>
      <c r="I1118" s="571"/>
    </row>
    <row r="1119" spans="1:9" ht="15.75" hidden="1" customHeight="1">
      <c r="A1119" s="29"/>
      <c r="B1119" s="88" t="s">
        <v>17</v>
      </c>
      <c r="C1119" s="125"/>
      <c r="D1119" s="125"/>
      <c r="E1119" s="125"/>
      <c r="F1119" s="125"/>
      <c r="G1119" s="125"/>
      <c r="H1119" s="162" t="e">
        <f>G1119/C1119*100</f>
        <v>#DIV/0!</v>
      </c>
      <c r="I1119" s="261"/>
    </row>
    <row r="1120" spans="1:9" ht="15.75" hidden="1" customHeight="1">
      <c r="A1120" s="29"/>
      <c r="B1120" s="88" t="s">
        <v>18</v>
      </c>
      <c r="C1120" s="125"/>
      <c r="D1120" s="125"/>
      <c r="E1120" s="125"/>
      <c r="F1120" s="125"/>
      <c r="G1120" s="125"/>
      <c r="H1120" s="162"/>
      <c r="I1120" s="572"/>
    </row>
    <row r="1121" spans="1:9" ht="15.75" hidden="1" customHeight="1">
      <c r="A1121" s="29"/>
      <c r="B1121" s="88" t="s">
        <v>19</v>
      </c>
      <c r="C1121" s="268"/>
      <c r="D1121" s="268"/>
      <c r="E1121" s="268"/>
      <c r="F1121" s="268"/>
      <c r="G1121" s="268"/>
      <c r="H1121" s="162"/>
      <c r="I1121" s="573"/>
    </row>
    <row r="1122" spans="1:9" ht="39" customHeight="1">
      <c r="A1122" s="574" t="s">
        <v>311</v>
      </c>
      <c r="B1122" s="244" t="s">
        <v>312</v>
      </c>
      <c r="C1122" s="72">
        <f>C1125+C1126+C1127+C1137</f>
        <v>31769.899999999998</v>
      </c>
      <c r="D1122" s="72">
        <f>D1125+D1126+D1127+D1137</f>
        <v>24164.899999999998</v>
      </c>
      <c r="E1122" s="72">
        <f>E1125+E1126+E1127+E1137</f>
        <v>20167.739999999998</v>
      </c>
      <c r="F1122" s="72">
        <f>F1125+F1126+F1127+F1137</f>
        <v>19959.739999999998</v>
      </c>
      <c r="G1122" s="72">
        <f>G1125+G1126+G1127+G1137</f>
        <v>19959.739999999998</v>
      </c>
      <c r="H1122" s="72">
        <f>G1122/C1122*100</f>
        <v>62.825945313016405</v>
      </c>
      <c r="I1122" s="573"/>
    </row>
    <row r="1123" spans="1:9" ht="36.75" customHeight="1">
      <c r="A1123" s="489" t="s">
        <v>313</v>
      </c>
      <c r="B1123" s="381" t="s">
        <v>314</v>
      </c>
      <c r="C1123" s="491"/>
      <c r="D1123" s="491"/>
      <c r="E1123" s="491"/>
      <c r="F1123" s="491"/>
      <c r="G1123" s="491"/>
      <c r="H1123" s="491"/>
      <c r="I1123" s="573"/>
    </row>
    <row r="1124" spans="1:9" ht="31.5">
      <c r="A1124" s="29"/>
      <c r="B1124" s="384" t="s">
        <v>315</v>
      </c>
      <c r="C1124" s="417"/>
      <c r="D1124" s="417"/>
      <c r="E1124" s="417"/>
      <c r="F1124" s="417"/>
      <c r="G1124" s="417"/>
      <c r="H1124" s="317"/>
      <c r="I1124" s="573"/>
    </row>
    <row r="1125" spans="1:9" ht="15.75" customHeight="1">
      <c r="A1125" s="29"/>
      <c r="B1125" s="88" t="s">
        <v>17</v>
      </c>
      <c r="C1125" s="103">
        <f t="shared" ref="C1125:G1126" si="95">C1130+C1134</f>
        <v>0</v>
      </c>
      <c r="D1125" s="103">
        <f t="shared" si="95"/>
        <v>0</v>
      </c>
      <c r="E1125" s="103">
        <f t="shared" si="95"/>
        <v>0</v>
      </c>
      <c r="F1125" s="103">
        <f t="shared" si="95"/>
        <v>0</v>
      </c>
      <c r="G1125" s="103">
        <f t="shared" si="95"/>
        <v>0</v>
      </c>
      <c r="H1125" s="79" t="s">
        <v>21</v>
      </c>
      <c r="I1125" s="120" t="s">
        <v>316</v>
      </c>
    </row>
    <row r="1126" spans="1:9" ht="15.75">
      <c r="A1126" s="29"/>
      <c r="B1126" s="88" t="s">
        <v>18</v>
      </c>
      <c r="C1126" s="103">
        <f>C1131+C1135</f>
        <v>30175.8</v>
      </c>
      <c r="D1126" s="103">
        <f t="shared" si="95"/>
        <v>22570.799999999999</v>
      </c>
      <c r="E1126" s="103">
        <f t="shared" si="95"/>
        <v>18573.64</v>
      </c>
      <c r="F1126" s="103">
        <f t="shared" si="95"/>
        <v>18398.64</v>
      </c>
      <c r="G1126" s="103">
        <f t="shared" si="95"/>
        <v>18398.64</v>
      </c>
      <c r="H1126" s="79">
        <f>G1126/C1126*100</f>
        <v>60.971506969160714</v>
      </c>
      <c r="I1126" s="121"/>
    </row>
    <row r="1127" spans="1:9" ht="15.75">
      <c r="A1127" s="29"/>
      <c r="B1127" s="88" t="s">
        <v>19</v>
      </c>
      <c r="C1127" s="103">
        <f>C1132+C1136</f>
        <v>0</v>
      </c>
      <c r="D1127" s="103">
        <f>D1132+D1136</f>
        <v>0</v>
      </c>
      <c r="E1127" s="103">
        <f>E1132+E1136</f>
        <v>0</v>
      </c>
      <c r="F1127" s="103">
        <f>F1132+F1136</f>
        <v>0</v>
      </c>
      <c r="G1127" s="103">
        <f>G1132+G1136</f>
        <v>0</v>
      </c>
      <c r="H1127" s="79" t="s">
        <v>21</v>
      </c>
      <c r="I1127" s="121"/>
    </row>
    <row r="1128" spans="1:9" ht="15.75">
      <c r="A1128" s="29"/>
      <c r="B1128" s="264" t="s">
        <v>30</v>
      </c>
      <c r="C1128" s="550"/>
      <c r="D1128" s="550"/>
      <c r="E1128" s="550"/>
      <c r="F1128" s="550"/>
      <c r="G1128" s="550"/>
      <c r="H1128" s="557"/>
      <c r="I1128" s="121"/>
    </row>
    <row r="1129" spans="1:9" ht="15.75">
      <c r="A1129" s="29"/>
      <c r="B1129" s="374" t="s">
        <v>20</v>
      </c>
      <c r="C1129" s="76">
        <f>C1130+C1131+C1132</f>
        <v>0</v>
      </c>
      <c r="D1129" s="76">
        <f>D1130+D1131+D1132</f>
        <v>0</v>
      </c>
      <c r="E1129" s="76">
        <f>E1130+E1131+E1132</f>
        <v>0</v>
      </c>
      <c r="F1129" s="76">
        <f>F1130+F1131+F1132</f>
        <v>0</v>
      </c>
      <c r="G1129" s="76">
        <f>G1130+G1131+G1132</f>
        <v>0</v>
      </c>
      <c r="H1129" s="76" t="s">
        <v>21</v>
      </c>
      <c r="I1129" s="121"/>
    </row>
    <row r="1130" spans="1:9" ht="15.75">
      <c r="A1130" s="29"/>
      <c r="B1130" s="88" t="s">
        <v>17</v>
      </c>
      <c r="C1130" s="103">
        <v>0</v>
      </c>
      <c r="D1130" s="103">
        <v>0</v>
      </c>
      <c r="E1130" s="103">
        <v>0</v>
      </c>
      <c r="F1130" s="103">
        <v>0</v>
      </c>
      <c r="G1130" s="103">
        <v>0</v>
      </c>
      <c r="H1130" s="79" t="s">
        <v>21</v>
      </c>
      <c r="I1130" s="121"/>
    </row>
    <row r="1131" spans="1:9" ht="15.75">
      <c r="A1131" s="29"/>
      <c r="B1131" s="88" t="s">
        <v>18</v>
      </c>
      <c r="C1131" s="103">
        <v>0</v>
      </c>
      <c r="D1131" s="103">
        <v>0</v>
      </c>
      <c r="E1131" s="103">
        <v>0</v>
      </c>
      <c r="F1131" s="103">
        <v>0</v>
      </c>
      <c r="G1131" s="103">
        <v>0</v>
      </c>
      <c r="H1131" s="79" t="s">
        <v>21</v>
      </c>
      <c r="I1131" s="121"/>
    </row>
    <row r="1132" spans="1:9" ht="15.75">
      <c r="A1132" s="29"/>
      <c r="B1132" s="88" t="s">
        <v>19</v>
      </c>
      <c r="C1132" s="103">
        <v>0</v>
      </c>
      <c r="D1132" s="103">
        <v>0</v>
      </c>
      <c r="E1132" s="103">
        <v>0</v>
      </c>
      <c r="F1132" s="103">
        <v>0</v>
      </c>
      <c r="G1132" s="103">
        <v>0</v>
      </c>
      <c r="H1132" s="79" t="s">
        <v>21</v>
      </c>
      <c r="I1132" s="121"/>
    </row>
    <row r="1133" spans="1:9" ht="15.75">
      <c r="A1133" s="29"/>
      <c r="B1133" s="264" t="s">
        <v>22</v>
      </c>
      <c r="C1133" s="76">
        <f>C1134+C1135+C1136</f>
        <v>30175.8</v>
      </c>
      <c r="D1133" s="76">
        <f>D1134+D1135+D1136</f>
        <v>22570.799999999999</v>
      </c>
      <c r="E1133" s="76">
        <f>E1134+E1135+E1136</f>
        <v>18573.64</v>
      </c>
      <c r="F1133" s="76">
        <f>F1134+F1135+F1136</f>
        <v>18398.64</v>
      </c>
      <c r="G1133" s="76">
        <f>G1134+G1135+G1136</f>
        <v>18398.64</v>
      </c>
      <c r="H1133" s="76">
        <f>G1133/C1133*100</f>
        <v>60.971506969160714</v>
      </c>
      <c r="I1133" s="121"/>
    </row>
    <row r="1134" spans="1:9" ht="15.75">
      <c r="A1134" s="29"/>
      <c r="B1134" s="88" t="s">
        <v>17</v>
      </c>
      <c r="C1134" s="103">
        <v>0</v>
      </c>
      <c r="D1134" s="103">
        <v>0</v>
      </c>
      <c r="E1134" s="103">
        <v>0</v>
      </c>
      <c r="F1134" s="103">
        <v>0</v>
      </c>
      <c r="G1134" s="103">
        <v>0</v>
      </c>
      <c r="H1134" s="79" t="s">
        <v>21</v>
      </c>
      <c r="I1134" s="121"/>
    </row>
    <row r="1135" spans="1:9" ht="37.5" customHeight="1">
      <c r="A1135" s="29"/>
      <c r="B1135" s="88" t="s">
        <v>18</v>
      </c>
      <c r="C1135" s="103">
        <v>30175.8</v>
      </c>
      <c r="D1135" s="103">
        <v>22570.799999999999</v>
      </c>
      <c r="E1135" s="103">
        <v>18573.64</v>
      </c>
      <c r="F1135" s="103">
        <v>18398.64</v>
      </c>
      <c r="G1135" s="103">
        <v>18398.64</v>
      </c>
      <c r="H1135" s="79">
        <f>G1135/C1135*100</f>
        <v>60.971506969160714</v>
      </c>
      <c r="I1135" s="121"/>
    </row>
    <row r="1136" spans="1:9" ht="409.6" customHeight="1">
      <c r="A1136" s="560"/>
      <c r="B1136" s="282" t="s">
        <v>19</v>
      </c>
      <c r="C1136" s="575">
        <v>0</v>
      </c>
      <c r="D1136" s="575">
        <v>0</v>
      </c>
      <c r="E1136" s="575">
        <v>0</v>
      </c>
      <c r="F1136" s="575">
        <v>0</v>
      </c>
      <c r="G1136" s="575">
        <v>0</v>
      </c>
      <c r="H1136" s="576" t="s">
        <v>21</v>
      </c>
      <c r="I1136" s="134"/>
    </row>
    <row r="1137" spans="1:14" ht="48.75" customHeight="1">
      <c r="A1137" s="643" t="s">
        <v>317</v>
      </c>
      <c r="B1137" s="577" t="s">
        <v>318</v>
      </c>
      <c r="C1137" s="96">
        <f>C1139</f>
        <v>1594.1</v>
      </c>
      <c r="D1137" s="96">
        <f>D1139</f>
        <v>1594.1</v>
      </c>
      <c r="E1137" s="96">
        <f>E1139</f>
        <v>1594.1</v>
      </c>
      <c r="F1137" s="96">
        <f>F1139</f>
        <v>1561.1</v>
      </c>
      <c r="G1137" s="96">
        <f>G1139</f>
        <v>1561.1</v>
      </c>
      <c r="H1137" s="96">
        <f>G1137/C1137*100</f>
        <v>97.929866382284672</v>
      </c>
      <c r="I1137" s="578"/>
    </row>
    <row r="1138" spans="1:14" ht="35.25" customHeight="1">
      <c r="A1138" s="336"/>
      <c r="B1138" s="395" t="s">
        <v>319</v>
      </c>
      <c r="C1138" s="475"/>
      <c r="D1138" s="475"/>
      <c r="E1138" s="475"/>
      <c r="F1138" s="475"/>
      <c r="G1138" s="579"/>
      <c r="H1138" s="544"/>
      <c r="I1138" s="119"/>
    </row>
    <row r="1139" spans="1:14" ht="23.25" customHeight="1">
      <c r="A1139" s="336"/>
      <c r="B1139" s="580" t="s">
        <v>25</v>
      </c>
      <c r="C1139" s="391">
        <f>SUM(C1140:C1142)</f>
        <v>1594.1</v>
      </c>
      <c r="D1139" s="391">
        <f>SUM(D1140:D1142)</f>
        <v>1594.1</v>
      </c>
      <c r="E1139" s="391">
        <f>SUM(E1140:E1142)</f>
        <v>1594.1</v>
      </c>
      <c r="F1139" s="391">
        <f>SUM(F1140:F1142)</f>
        <v>1561.1</v>
      </c>
      <c r="G1139" s="544">
        <f>SUM(G1140:G1142)</f>
        <v>1561.1</v>
      </c>
      <c r="H1139" s="544">
        <f t="shared" ref="H1139:H1149" si="96">G1139/C1139*100</f>
        <v>97.929866382284672</v>
      </c>
      <c r="I1139" s="120" t="s">
        <v>320</v>
      </c>
    </row>
    <row r="1140" spans="1:14" ht="23.25" customHeight="1">
      <c r="A1140" s="336"/>
      <c r="B1140" s="178" t="s">
        <v>17</v>
      </c>
      <c r="C1140" s="388">
        <f t="shared" ref="C1140:G1142" si="97">C1145+C1149</f>
        <v>1594.1</v>
      </c>
      <c r="D1140" s="388">
        <f t="shared" si="97"/>
        <v>1594.1</v>
      </c>
      <c r="E1140" s="388">
        <f t="shared" si="97"/>
        <v>1594.1</v>
      </c>
      <c r="F1140" s="388">
        <f t="shared" si="97"/>
        <v>1561.1</v>
      </c>
      <c r="G1140" s="581">
        <f t="shared" si="97"/>
        <v>1561.1</v>
      </c>
      <c r="H1140" s="581">
        <f t="shared" si="96"/>
        <v>97.929866382284672</v>
      </c>
      <c r="I1140" s="121"/>
    </row>
    <row r="1141" spans="1:14" ht="23.25" customHeight="1">
      <c r="A1141" s="336"/>
      <c r="B1141" s="178" t="s">
        <v>18</v>
      </c>
      <c r="C1141" s="387">
        <f t="shared" si="97"/>
        <v>0</v>
      </c>
      <c r="D1141" s="387">
        <f t="shared" si="97"/>
        <v>0</v>
      </c>
      <c r="E1141" s="387">
        <f t="shared" si="97"/>
        <v>0</v>
      </c>
      <c r="F1141" s="387">
        <f t="shared" si="97"/>
        <v>0</v>
      </c>
      <c r="G1141" s="582">
        <f t="shared" si="97"/>
        <v>0</v>
      </c>
      <c r="H1141" s="544" t="s">
        <v>21</v>
      </c>
      <c r="I1141" s="121"/>
    </row>
    <row r="1142" spans="1:14" ht="23.25" customHeight="1">
      <c r="A1142" s="336"/>
      <c r="B1142" s="178" t="s">
        <v>19</v>
      </c>
      <c r="C1142" s="387">
        <f t="shared" si="97"/>
        <v>0</v>
      </c>
      <c r="D1142" s="387">
        <f t="shared" si="97"/>
        <v>0</v>
      </c>
      <c r="E1142" s="387">
        <f t="shared" si="97"/>
        <v>0</v>
      </c>
      <c r="F1142" s="387">
        <f t="shared" si="97"/>
        <v>0</v>
      </c>
      <c r="G1142" s="582">
        <f t="shared" si="97"/>
        <v>0</v>
      </c>
      <c r="H1142" s="544" t="s">
        <v>21</v>
      </c>
      <c r="I1142" s="121"/>
    </row>
    <row r="1143" spans="1:14" ht="22.5" customHeight="1">
      <c r="A1143" s="336"/>
      <c r="B1143" s="580" t="s">
        <v>30</v>
      </c>
      <c r="C1143" s="475"/>
      <c r="D1143" s="475"/>
      <c r="E1143" s="475"/>
      <c r="F1143" s="475"/>
      <c r="G1143" s="579"/>
      <c r="H1143" s="544"/>
      <c r="I1143" s="121"/>
    </row>
    <row r="1144" spans="1:14" ht="22.5" customHeight="1">
      <c r="A1144" s="336"/>
      <c r="B1144" s="527" t="s">
        <v>20</v>
      </c>
      <c r="C1144" s="391">
        <f>SUM(C1145:C1147)</f>
        <v>1480.1</v>
      </c>
      <c r="D1144" s="391">
        <f>SUM(D1145:D1147)</f>
        <v>1480.1</v>
      </c>
      <c r="E1144" s="391">
        <f>SUM(E1145:E1147)</f>
        <v>1480.1</v>
      </c>
      <c r="F1144" s="391">
        <f>SUM(F1145:F1147)</f>
        <v>1480.1</v>
      </c>
      <c r="G1144" s="544">
        <f>SUM(G1145:G1147)</f>
        <v>1480.1</v>
      </c>
      <c r="H1144" s="544">
        <f t="shared" si="96"/>
        <v>100</v>
      </c>
      <c r="I1144" s="121"/>
    </row>
    <row r="1145" spans="1:14" ht="22.5" customHeight="1">
      <c r="A1145" s="336"/>
      <c r="B1145" s="178" t="s">
        <v>17</v>
      </c>
      <c r="C1145" s="387">
        <v>1480.1</v>
      </c>
      <c r="D1145" s="387">
        <v>1480.1</v>
      </c>
      <c r="E1145" s="387">
        <v>1480.1</v>
      </c>
      <c r="F1145" s="387">
        <v>1480.1</v>
      </c>
      <c r="G1145" s="582">
        <v>1480.1</v>
      </c>
      <c r="H1145" s="544">
        <f t="shared" si="96"/>
        <v>100</v>
      </c>
      <c r="I1145" s="121"/>
    </row>
    <row r="1146" spans="1:14" ht="22.5" customHeight="1">
      <c r="A1146" s="336"/>
      <c r="B1146" s="178" t="s">
        <v>18</v>
      </c>
      <c r="C1146" s="387">
        <v>0</v>
      </c>
      <c r="D1146" s="387">
        <v>0</v>
      </c>
      <c r="E1146" s="387">
        <v>0</v>
      </c>
      <c r="F1146" s="387">
        <v>0</v>
      </c>
      <c r="G1146" s="582">
        <v>0</v>
      </c>
      <c r="H1146" s="544" t="s">
        <v>21</v>
      </c>
      <c r="I1146" s="121"/>
    </row>
    <row r="1147" spans="1:14" ht="22.5" customHeight="1">
      <c r="A1147" s="336"/>
      <c r="B1147" s="178" t="s">
        <v>19</v>
      </c>
      <c r="C1147" s="387">
        <v>0</v>
      </c>
      <c r="D1147" s="387">
        <v>0</v>
      </c>
      <c r="E1147" s="387">
        <v>0</v>
      </c>
      <c r="F1147" s="387">
        <v>0</v>
      </c>
      <c r="G1147" s="582">
        <v>0</v>
      </c>
      <c r="H1147" s="544" t="s">
        <v>21</v>
      </c>
      <c r="I1147" s="121"/>
    </row>
    <row r="1148" spans="1:14" ht="23.25" customHeight="1">
      <c r="A1148" s="336"/>
      <c r="B1148" s="580" t="s">
        <v>61</v>
      </c>
      <c r="C1148" s="583">
        <f>SUM(C1149:C1151)</f>
        <v>114</v>
      </c>
      <c r="D1148" s="583">
        <f>SUM(D1149:D1151)</f>
        <v>114</v>
      </c>
      <c r="E1148" s="583">
        <f>SUM(E1149:E1151)</f>
        <v>114</v>
      </c>
      <c r="F1148" s="583">
        <f>SUM(F1149:F1151)</f>
        <v>81</v>
      </c>
      <c r="G1148" s="584">
        <f>SUM(G1149:G1151)</f>
        <v>81</v>
      </c>
      <c r="H1148" s="544">
        <f t="shared" si="96"/>
        <v>71.05263157894737</v>
      </c>
      <c r="I1148" s="121"/>
    </row>
    <row r="1149" spans="1:14" ht="23.25" customHeight="1">
      <c r="A1149" s="336"/>
      <c r="B1149" s="178" t="s">
        <v>17</v>
      </c>
      <c r="C1149" s="387">
        <v>114</v>
      </c>
      <c r="D1149" s="387">
        <v>114</v>
      </c>
      <c r="E1149" s="387">
        <v>114</v>
      </c>
      <c r="F1149" s="387">
        <v>81</v>
      </c>
      <c r="G1149" s="582">
        <v>81</v>
      </c>
      <c r="H1149" s="544">
        <f t="shared" si="96"/>
        <v>71.05263157894737</v>
      </c>
      <c r="I1149" s="121"/>
    </row>
    <row r="1150" spans="1:14" ht="23.25" customHeight="1">
      <c r="A1150" s="336"/>
      <c r="B1150" s="178" t="s">
        <v>18</v>
      </c>
      <c r="C1150" s="387">
        <v>0</v>
      </c>
      <c r="D1150" s="387">
        <v>0</v>
      </c>
      <c r="E1150" s="387">
        <v>0</v>
      </c>
      <c r="F1150" s="387">
        <v>0</v>
      </c>
      <c r="G1150" s="582">
        <v>0</v>
      </c>
      <c r="H1150" s="544" t="s">
        <v>21</v>
      </c>
      <c r="I1150" s="121"/>
    </row>
    <row r="1151" spans="1:14" ht="23.25" customHeight="1">
      <c r="A1151" s="336"/>
      <c r="B1151" s="178" t="s">
        <v>19</v>
      </c>
      <c r="C1151" s="387">
        <v>0</v>
      </c>
      <c r="D1151" s="387">
        <v>0</v>
      </c>
      <c r="E1151" s="387">
        <v>0</v>
      </c>
      <c r="F1151" s="387">
        <v>0</v>
      </c>
      <c r="G1151" s="582">
        <v>0</v>
      </c>
      <c r="H1151" s="544" t="s">
        <v>21</v>
      </c>
      <c r="I1151" s="121"/>
    </row>
    <row r="1152" spans="1:14" ht="21" customHeight="1">
      <c r="A1152" s="585" t="s">
        <v>321</v>
      </c>
      <c r="B1152" s="586" t="s">
        <v>322</v>
      </c>
      <c r="C1152" s="587">
        <f>C1155+C1156</f>
        <v>14003.7</v>
      </c>
      <c r="D1152" s="587">
        <f>D1155+D1156</f>
        <v>0</v>
      </c>
      <c r="E1152" s="587">
        <f>E1155+E1156</f>
        <v>0</v>
      </c>
      <c r="F1152" s="587">
        <f>F1155+F1156</f>
        <v>0</v>
      </c>
      <c r="G1152" s="587">
        <f>G1155+G1156</f>
        <v>0</v>
      </c>
      <c r="H1152" s="587" t="s">
        <v>21</v>
      </c>
      <c r="I1152" s="588"/>
      <c r="J1152" s="589"/>
      <c r="K1152" s="589"/>
      <c r="L1152" s="589"/>
      <c r="M1152" s="590"/>
      <c r="N1152" s="591"/>
    </row>
    <row r="1153" spans="1:14" ht="27" customHeight="1">
      <c r="A1153" s="212" t="s">
        <v>323</v>
      </c>
      <c r="B1153" s="71" t="s">
        <v>324</v>
      </c>
      <c r="C1153" s="72"/>
      <c r="D1153" s="72"/>
      <c r="E1153" s="72"/>
      <c r="F1153" s="72"/>
      <c r="G1153" s="72"/>
      <c r="H1153" s="72"/>
      <c r="I1153" s="592"/>
      <c r="J1153" s="589"/>
      <c r="K1153" s="589"/>
      <c r="L1153" s="589"/>
      <c r="M1153" s="590"/>
      <c r="N1153" s="591"/>
    </row>
    <row r="1154" spans="1:14" ht="33" customHeight="1">
      <c r="A1154" s="567"/>
      <c r="B1154" s="84" t="s">
        <v>325</v>
      </c>
      <c r="C1154" s="417"/>
      <c r="D1154" s="417"/>
      <c r="E1154" s="417"/>
      <c r="F1154" s="417"/>
      <c r="G1154" s="417"/>
      <c r="H1154" s="317"/>
      <c r="I1154" s="120" t="s">
        <v>326</v>
      </c>
    </row>
    <row r="1155" spans="1:14" ht="20.25" customHeight="1">
      <c r="A1155" s="29"/>
      <c r="B1155" s="88" t="s">
        <v>17</v>
      </c>
      <c r="C1155" s="103">
        <f t="shared" ref="C1155:G1157" si="98">C1160+C1164</f>
        <v>0</v>
      </c>
      <c r="D1155" s="103">
        <f t="shared" si="98"/>
        <v>0</v>
      </c>
      <c r="E1155" s="103">
        <f t="shared" si="98"/>
        <v>0</v>
      </c>
      <c r="F1155" s="103">
        <f t="shared" si="98"/>
        <v>0</v>
      </c>
      <c r="G1155" s="103">
        <f t="shared" si="98"/>
        <v>0</v>
      </c>
      <c r="H1155" s="79" t="s">
        <v>21</v>
      </c>
      <c r="I1155" s="121"/>
    </row>
    <row r="1156" spans="1:14" ht="21" customHeight="1">
      <c r="A1156" s="29"/>
      <c r="B1156" s="88" t="s">
        <v>18</v>
      </c>
      <c r="C1156" s="103">
        <f t="shared" si="98"/>
        <v>14003.7</v>
      </c>
      <c r="D1156" s="103">
        <f t="shared" si="98"/>
        <v>0</v>
      </c>
      <c r="E1156" s="103">
        <f t="shared" si="98"/>
        <v>0</v>
      </c>
      <c r="F1156" s="103">
        <f t="shared" si="98"/>
        <v>0</v>
      </c>
      <c r="G1156" s="103">
        <f t="shared" si="98"/>
        <v>0</v>
      </c>
      <c r="H1156" s="79" t="s">
        <v>21</v>
      </c>
      <c r="I1156" s="121"/>
    </row>
    <row r="1157" spans="1:14" ht="21" customHeight="1">
      <c r="A1157" s="29"/>
      <c r="B1157" s="88" t="s">
        <v>19</v>
      </c>
      <c r="C1157" s="103">
        <f t="shared" si="98"/>
        <v>0</v>
      </c>
      <c r="D1157" s="103">
        <f t="shared" si="98"/>
        <v>0</v>
      </c>
      <c r="E1157" s="103">
        <f t="shared" si="98"/>
        <v>0</v>
      </c>
      <c r="F1157" s="103">
        <f t="shared" si="98"/>
        <v>0</v>
      </c>
      <c r="G1157" s="103">
        <f t="shared" si="98"/>
        <v>0</v>
      </c>
      <c r="H1157" s="79" t="s">
        <v>21</v>
      </c>
      <c r="I1157" s="121"/>
    </row>
    <row r="1158" spans="1:14" ht="21" customHeight="1">
      <c r="A1158" s="29"/>
      <c r="B1158" s="264" t="s">
        <v>30</v>
      </c>
      <c r="C1158" s="103"/>
      <c r="D1158" s="103"/>
      <c r="E1158" s="103"/>
      <c r="F1158" s="103"/>
      <c r="G1158" s="103"/>
      <c r="H1158" s="79"/>
      <c r="I1158" s="121"/>
    </row>
    <row r="1159" spans="1:14" ht="21" customHeight="1">
      <c r="A1159" s="29"/>
      <c r="B1159" s="374" t="s">
        <v>20</v>
      </c>
      <c r="C1159" s="76">
        <f>C1160+C1161+C1162</f>
        <v>0</v>
      </c>
      <c r="D1159" s="76">
        <f>D1160+D1161+D1162</f>
        <v>0</v>
      </c>
      <c r="E1159" s="76">
        <f>E1160+E1161+E1162</f>
        <v>0</v>
      </c>
      <c r="F1159" s="76">
        <f>F1160+F1161+F1162</f>
        <v>0</v>
      </c>
      <c r="G1159" s="76">
        <f>G1160+G1161+G1162</f>
        <v>0</v>
      </c>
      <c r="H1159" s="76" t="s">
        <v>21</v>
      </c>
      <c r="I1159" s="121"/>
    </row>
    <row r="1160" spans="1:14" ht="21" customHeight="1">
      <c r="A1160" s="29"/>
      <c r="B1160" s="88" t="s">
        <v>17</v>
      </c>
      <c r="C1160" s="103">
        <v>0</v>
      </c>
      <c r="D1160" s="103">
        <v>0</v>
      </c>
      <c r="E1160" s="103">
        <v>0</v>
      </c>
      <c r="F1160" s="103">
        <v>0</v>
      </c>
      <c r="G1160" s="103">
        <v>0</v>
      </c>
      <c r="H1160" s="79" t="s">
        <v>21</v>
      </c>
      <c r="I1160" s="121"/>
    </row>
    <row r="1161" spans="1:14" ht="21" customHeight="1">
      <c r="A1161" s="29"/>
      <c r="B1161" s="88" t="s">
        <v>18</v>
      </c>
      <c r="C1161" s="103">
        <v>0</v>
      </c>
      <c r="D1161" s="103">
        <v>0</v>
      </c>
      <c r="E1161" s="103">
        <v>0</v>
      </c>
      <c r="F1161" s="103">
        <v>0</v>
      </c>
      <c r="G1161" s="103">
        <v>0</v>
      </c>
      <c r="H1161" s="79" t="s">
        <v>21</v>
      </c>
      <c r="I1161" s="121"/>
    </row>
    <row r="1162" spans="1:14" ht="21" customHeight="1">
      <c r="A1162" s="29"/>
      <c r="B1162" s="88" t="s">
        <v>19</v>
      </c>
      <c r="C1162" s="103">
        <v>0</v>
      </c>
      <c r="D1162" s="103">
        <v>0</v>
      </c>
      <c r="E1162" s="103">
        <v>0</v>
      </c>
      <c r="F1162" s="103">
        <v>0</v>
      </c>
      <c r="G1162" s="103">
        <v>0</v>
      </c>
      <c r="H1162" s="79" t="s">
        <v>21</v>
      </c>
      <c r="I1162" s="121"/>
    </row>
    <row r="1163" spans="1:14" ht="21" customHeight="1">
      <c r="A1163" s="29"/>
      <c r="B1163" s="264" t="s">
        <v>22</v>
      </c>
      <c r="C1163" s="76">
        <f>C1164+C1165+C1166</f>
        <v>14003.7</v>
      </c>
      <c r="D1163" s="76">
        <f>D1164+D1165+D1166</f>
        <v>0</v>
      </c>
      <c r="E1163" s="76">
        <f>E1164+E1165+E1166</f>
        <v>0</v>
      </c>
      <c r="F1163" s="76">
        <f>F1164+F1165+F1166</f>
        <v>0</v>
      </c>
      <c r="G1163" s="76">
        <f>G1164+G1165+G1166</f>
        <v>0</v>
      </c>
      <c r="H1163" s="76" t="s">
        <v>21</v>
      </c>
      <c r="I1163" s="121"/>
    </row>
    <row r="1164" spans="1:14" ht="21" customHeight="1">
      <c r="A1164" s="29"/>
      <c r="B1164" s="88" t="s">
        <v>17</v>
      </c>
      <c r="C1164" s="103">
        <v>0</v>
      </c>
      <c r="D1164" s="103">
        <v>0</v>
      </c>
      <c r="E1164" s="103">
        <v>0</v>
      </c>
      <c r="F1164" s="103">
        <v>0</v>
      </c>
      <c r="G1164" s="103">
        <v>0</v>
      </c>
      <c r="H1164" s="79" t="s">
        <v>21</v>
      </c>
      <c r="I1164" s="121"/>
    </row>
    <row r="1165" spans="1:14" ht="21" customHeight="1">
      <c r="A1165" s="29"/>
      <c r="B1165" s="88" t="s">
        <v>18</v>
      </c>
      <c r="C1165" s="103">
        <v>14003.7</v>
      </c>
      <c r="D1165" s="103">
        <v>0</v>
      </c>
      <c r="E1165" s="103">
        <v>0</v>
      </c>
      <c r="F1165" s="103">
        <v>0</v>
      </c>
      <c r="G1165" s="103">
        <v>0</v>
      </c>
      <c r="H1165" s="79" t="s">
        <v>21</v>
      </c>
      <c r="I1165" s="121"/>
    </row>
    <row r="1166" spans="1:14" ht="24" customHeight="1">
      <c r="A1166" s="29"/>
      <c r="B1166" s="88" t="s">
        <v>19</v>
      </c>
      <c r="C1166" s="103">
        <v>0</v>
      </c>
      <c r="D1166" s="103">
        <v>0</v>
      </c>
      <c r="E1166" s="103">
        <v>0</v>
      </c>
      <c r="F1166" s="103">
        <v>0</v>
      </c>
      <c r="G1166" s="103">
        <v>0</v>
      </c>
      <c r="H1166" s="79" t="s">
        <v>21</v>
      </c>
      <c r="I1166" s="134"/>
    </row>
    <row r="1167" spans="1:14" s="7" customFormat="1" ht="15.75">
      <c r="A1167" s="593" t="s">
        <v>327</v>
      </c>
      <c r="B1167" s="594"/>
      <c r="C1167" s="594"/>
      <c r="D1167" s="594"/>
      <c r="E1167" s="594"/>
      <c r="F1167" s="594"/>
      <c r="G1167" s="594"/>
      <c r="H1167" s="594"/>
      <c r="I1167" s="594"/>
    </row>
    <row r="1168" spans="1:14" s="7" customFormat="1" ht="17.45" customHeight="1">
      <c r="A1168" s="595"/>
      <c r="B1168" s="596" t="s">
        <v>25</v>
      </c>
      <c r="C1168" s="96">
        <f>C1169+C1184+C1212+C1227+C1238+C1249</f>
        <v>16095223.5</v>
      </c>
      <c r="D1168" s="96">
        <f>D1169+D1184+D1212+D1227+D1238+D1249</f>
        <v>15872547.199999999</v>
      </c>
      <c r="E1168" s="96">
        <f>E1169+E1184+E1212+E1227+E1238+E1249</f>
        <v>15872547.199999999</v>
      </c>
      <c r="F1168" s="96">
        <f>F1169+F1184+F1212+F1227+F1238+F1249</f>
        <v>14999.46</v>
      </c>
      <c r="G1168" s="96">
        <f>G1169+G1184+G1212+G1227+G1238+G1249</f>
        <v>15871193.029999999</v>
      </c>
      <c r="H1168" s="96">
        <f>G1168/C1168*100</f>
        <v>98.608093450830296</v>
      </c>
      <c r="I1168" s="597"/>
    </row>
    <row r="1169" spans="1:9" s="7" customFormat="1" ht="64.150000000000006" hidden="1" customHeight="1">
      <c r="A1169" s="598" t="s">
        <v>328</v>
      </c>
      <c r="B1169" s="599" t="s">
        <v>329</v>
      </c>
      <c r="C1169" s="600">
        <f>C1170</f>
        <v>0</v>
      </c>
      <c r="D1169" s="600">
        <f>D1170</f>
        <v>0</v>
      </c>
      <c r="E1169" s="600">
        <f>E1170</f>
        <v>0</v>
      </c>
      <c r="F1169" s="600">
        <f>F1170</f>
        <v>0</v>
      </c>
      <c r="G1169" s="600">
        <f>G1170</f>
        <v>0</v>
      </c>
      <c r="H1169" s="601">
        <v>0</v>
      </c>
      <c r="I1169" s="602"/>
    </row>
    <row r="1170" spans="1:9" s="7" customFormat="1" ht="47.25" hidden="1" customHeight="1">
      <c r="A1170" s="603"/>
      <c r="B1170" s="497" t="s">
        <v>330</v>
      </c>
      <c r="C1170" s="604">
        <v>0</v>
      </c>
      <c r="D1170" s="451">
        <v>0</v>
      </c>
      <c r="E1170" s="605">
        <v>0</v>
      </c>
      <c r="F1170" s="605">
        <v>0</v>
      </c>
      <c r="G1170" s="605">
        <v>0</v>
      </c>
      <c r="H1170" s="411">
        <v>0</v>
      </c>
      <c r="I1170" s="335" t="s">
        <v>331</v>
      </c>
    </row>
    <row r="1171" spans="1:9" s="7" customFormat="1" ht="17.25" hidden="1" customHeight="1">
      <c r="A1171" s="603"/>
      <c r="B1171" s="75" t="s">
        <v>25</v>
      </c>
      <c r="C1171" s="409">
        <f>C1172+C1173+C1174</f>
        <v>0</v>
      </c>
      <c r="D1171" s="409">
        <f>D1172+D1173+D1174</f>
        <v>0</v>
      </c>
      <c r="E1171" s="409">
        <f>E1172+E1173+E1174</f>
        <v>0</v>
      </c>
      <c r="F1171" s="409">
        <f>F1172+F1173+F1174</f>
        <v>0</v>
      </c>
      <c r="G1171" s="409">
        <f>G1172+G1173+G1174</f>
        <v>0</v>
      </c>
      <c r="H1171" s="409">
        <v>0</v>
      </c>
      <c r="I1171" s="110" t="s">
        <v>332</v>
      </c>
    </row>
    <row r="1172" spans="1:9" s="7" customFormat="1" ht="17.25" hidden="1" customHeight="1">
      <c r="A1172" s="603"/>
      <c r="B1172" s="78" t="s">
        <v>17</v>
      </c>
      <c r="C1172" s="408">
        <f t="shared" ref="C1172:G1174" si="99">C1177+C1181</f>
        <v>0</v>
      </c>
      <c r="D1172" s="408">
        <f t="shared" si="99"/>
        <v>0</v>
      </c>
      <c r="E1172" s="408">
        <f t="shared" si="99"/>
        <v>0</v>
      </c>
      <c r="F1172" s="408">
        <f t="shared" si="99"/>
        <v>0</v>
      </c>
      <c r="G1172" s="408">
        <f t="shared" si="99"/>
        <v>0</v>
      </c>
      <c r="H1172" s="411">
        <v>0</v>
      </c>
      <c r="I1172" s="606"/>
    </row>
    <row r="1173" spans="1:9" s="7" customFormat="1" ht="17.25" hidden="1" customHeight="1">
      <c r="A1173" s="607"/>
      <c r="B1173" s="78" t="s">
        <v>18</v>
      </c>
      <c r="C1173" s="408">
        <f t="shared" si="99"/>
        <v>0</v>
      </c>
      <c r="D1173" s="408">
        <f t="shared" si="99"/>
        <v>0</v>
      </c>
      <c r="E1173" s="408">
        <f t="shared" si="99"/>
        <v>0</v>
      </c>
      <c r="F1173" s="408">
        <f t="shared" si="99"/>
        <v>0</v>
      </c>
      <c r="G1173" s="408">
        <f t="shared" si="99"/>
        <v>0</v>
      </c>
      <c r="H1173" s="411">
        <v>0</v>
      </c>
      <c r="I1173" s="606"/>
    </row>
    <row r="1174" spans="1:9" s="7" customFormat="1" ht="17.25" hidden="1" customHeight="1">
      <c r="A1174" s="607"/>
      <c r="B1174" s="78" t="s">
        <v>19</v>
      </c>
      <c r="C1174" s="408">
        <f t="shared" si="99"/>
        <v>0</v>
      </c>
      <c r="D1174" s="408">
        <f t="shared" si="99"/>
        <v>0</v>
      </c>
      <c r="E1174" s="408">
        <f t="shared" si="99"/>
        <v>0</v>
      </c>
      <c r="F1174" s="408">
        <f t="shared" si="99"/>
        <v>0</v>
      </c>
      <c r="G1174" s="408">
        <f t="shared" si="99"/>
        <v>0</v>
      </c>
      <c r="H1174" s="411">
        <v>0</v>
      </c>
      <c r="I1174" s="606"/>
    </row>
    <row r="1175" spans="1:9" s="7" customFormat="1" ht="17.25" hidden="1" customHeight="1">
      <c r="A1175" s="607"/>
      <c r="B1175" s="91" t="s">
        <v>30</v>
      </c>
      <c r="C1175" s="608"/>
      <c r="D1175" s="608"/>
      <c r="E1175" s="608"/>
      <c r="F1175" s="608"/>
      <c r="G1175" s="608"/>
      <c r="H1175" s="409"/>
      <c r="I1175" s="606"/>
    </row>
    <row r="1176" spans="1:9" s="7" customFormat="1" ht="17.25" hidden="1" customHeight="1">
      <c r="A1176" s="607"/>
      <c r="B1176" s="91" t="s">
        <v>126</v>
      </c>
      <c r="C1176" s="409">
        <f>C1177+C1178+C1179</f>
        <v>0</v>
      </c>
      <c r="D1176" s="409">
        <f>D1177+D1178+D1179</f>
        <v>0</v>
      </c>
      <c r="E1176" s="409">
        <f>E1177+E1178+E1179</f>
        <v>0</v>
      </c>
      <c r="F1176" s="409">
        <f>F1177+F1178+F1179</f>
        <v>0</v>
      </c>
      <c r="G1176" s="409">
        <f>G1177+G1178+G1179</f>
        <v>0</v>
      </c>
      <c r="H1176" s="409">
        <v>0</v>
      </c>
      <c r="I1176" s="606"/>
    </row>
    <row r="1177" spans="1:9" s="7" customFormat="1" ht="17.25" hidden="1" customHeight="1">
      <c r="A1177" s="607"/>
      <c r="B1177" s="78" t="s">
        <v>17</v>
      </c>
      <c r="C1177" s="408">
        <v>0</v>
      </c>
      <c r="D1177" s="408">
        <v>0</v>
      </c>
      <c r="E1177" s="408">
        <v>0</v>
      </c>
      <c r="F1177" s="408">
        <v>0</v>
      </c>
      <c r="G1177" s="408">
        <v>0</v>
      </c>
      <c r="H1177" s="411">
        <v>0</v>
      </c>
      <c r="I1177" s="606"/>
    </row>
    <row r="1178" spans="1:9" s="7" customFormat="1" ht="17.25" hidden="1" customHeight="1">
      <c r="A1178" s="607"/>
      <c r="B1178" s="78" t="s">
        <v>18</v>
      </c>
      <c r="C1178" s="408"/>
      <c r="D1178" s="408"/>
      <c r="E1178" s="408"/>
      <c r="F1178" s="408"/>
      <c r="G1178" s="408"/>
      <c r="H1178" s="411"/>
      <c r="I1178" s="606"/>
    </row>
    <row r="1179" spans="1:9" s="7" customFormat="1" ht="17.25" hidden="1" customHeight="1">
      <c r="A1179" s="607"/>
      <c r="B1179" s="78" t="s">
        <v>19</v>
      </c>
      <c r="C1179" s="411"/>
      <c r="D1179" s="411"/>
      <c r="E1179" s="411"/>
      <c r="F1179" s="411"/>
      <c r="G1179" s="411"/>
      <c r="H1179" s="411"/>
      <c r="I1179" s="606"/>
    </row>
    <row r="1180" spans="1:9" s="7" customFormat="1" ht="17.25" hidden="1" customHeight="1">
      <c r="A1180" s="607"/>
      <c r="B1180" s="108" t="s">
        <v>118</v>
      </c>
      <c r="C1180" s="409">
        <f>C1182+C1181</f>
        <v>0</v>
      </c>
      <c r="D1180" s="409">
        <f>D1182+D1181</f>
        <v>0</v>
      </c>
      <c r="E1180" s="409">
        <f>E1182+E1181</f>
        <v>0</v>
      </c>
      <c r="F1180" s="409">
        <f>F1181+F1182+F1183</f>
        <v>0</v>
      </c>
      <c r="G1180" s="409">
        <f>G1181+G1182+G1183</f>
        <v>0</v>
      </c>
      <c r="H1180" s="409">
        <v>0</v>
      </c>
      <c r="I1180" s="606"/>
    </row>
    <row r="1181" spans="1:9" s="7" customFormat="1" ht="17.25" hidden="1" customHeight="1">
      <c r="A1181" s="607"/>
      <c r="B1181" s="78" t="s">
        <v>17</v>
      </c>
      <c r="C1181" s="408"/>
      <c r="D1181" s="408"/>
      <c r="E1181" s="408"/>
      <c r="F1181" s="408"/>
      <c r="G1181" s="408"/>
      <c r="H1181" s="411"/>
      <c r="I1181" s="606"/>
    </row>
    <row r="1182" spans="1:9" s="7" customFormat="1" ht="17.25" hidden="1" customHeight="1">
      <c r="A1182" s="607"/>
      <c r="B1182" s="609" t="s">
        <v>18</v>
      </c>
      <c r="C1182" s="408"/>
      <c r="D1182" s="408"/>
      <c r="E1182" s="408"/>
      <c r="F1182" s="408"/>
      <c r="G1182" s="408"/>
      <c r="H1182" s="411"/>
      <c r="I1182" s="606"/>
    </row>
    <row r="1183" spans="1:9" s="7" customFormat="1" ht="17.25" hidden="1" customHeight="1">
      <c r="A1183" s="607"/>
      <c r="B1183" s="78" t="s">
        <v>19</v>
      </c>
      <c r="C1183" s="268"/>
      <c r="D1183" s="268"/>
      <c r="E1183" s="268"/>
      <c r="F1183" s="268"/>
      <c r="G1183" s="268"/>
      <c r="H1183" s="409"/>
      <c r="I1183" s="606"/>
    </row>
    <row r="1184" spans="1:9" s="7" customFormat="1" ht="64.5" customHeight="1">
      <c r="A1184" s="610" t="s">
        <v>328</v>
      </c>
      <c r="B1184" s="611" t="s">
        <v>333</v>
      </c>
      <c r="C1184" s="612">
        <f>C1186</f>
        <v>15346.2</v>
      </c>
      <c r="D1184" s="612">
        <f>D1186</f>
        <v>14391.2</v>
      </c>
      <c r="E1184" s="612">
        <f>E1186</f>
        <v>14391.2</v>
      </c>
      <c r="F1184" s="612">
        <f>F1186</f>
        <v>13902.66</v>
      </c>
      <c r="G1184" s="612">
        <f>G1186</f>
        <v>13037.03</v>
      </c>
      <c r="H1184" s="613">
        <f>G1184/C1184*100</f>
        <v>84.952822197025981</v>
      </c>
      <c r="I1184" s="614"/>
    </row>
    <row r="1185" spans="1:9" s="7" customFormat="1" ht="34.5" customHeight="1">
      <c r="A1185" s="607"/>
      <c r="B1185" s="187" t="s">
        <v>334</v>
      </c>
      <c r="C1185" s="111"/>
      <c r="D1185" s="615"/>
      <c r="E1185" s="615"/>
      <c r="F1185" s="615"/>
      <c r="G1185" s="615"/>
      <c r="H1185" s="76"/>
      <c r="I1185" s="164"/>
    </row>
    <row r="1186" spans="1:9" s="7" customFormat="1" ht="17.25" customHeight="1">
      <c r="A1186" s="607"/>
      <c r="B1186" s="75" t="s">
        <v>25</v>
      </c>
      <c r="C1186" s="76">
        <f>C1187+C1188+C1189</f>
        <v>15346.2</v>
      </c>
      <c r="D1186" s="76">
        <f>D1187+D1188+D1189</f>
        <v>14391.2</v>
      </c>
      <c r="E1186" s="76">
        <f>E1187+E1188+E1189</f>
        <v>14391.2</v>
      </c>
      <c r="F1186" s="76">
        <f>F1187+F1188+F1189</f>
        <v>13902.66</v>
      </c>
      <c r="G1186" s="76">
        <f>G1187+G1188+G1189</f>
        <v>13037.03</v>
      </c>
      <c r="H1186" s="76">
        <f>G1186/C1186*100</f>
        <v>84.952822197025981</v>
      </c>
      <c r="I1186" s="189" t="s">
        <v>335</v>
      </c>
    </row>
    <row r="1187" spans="1:9" s="7" customFormat="1" ht="17.25" customHeight="1">
      <c r="A1187" s="607"/>
      <c r="B1187" s="78" t="s">
        <v>17</v>
      </c>
      <c r="C1187" s="103">
        <f t="shared" ref="C1187:G1189" si="100">C1192+C1196</f>
        <v>15346.2</v>
      </c>
      <c r="D1187" s="103">
        <f t="shared" si="100"/>
        <v>14391.2</v>
      </c>
      <c r="E1187" s="103">
        <f t="shared" si="100"/>
        <v>14391.2</v>
      </c>
      <c r="F1187" s="103">
        <f>F1192+F1196</f>
        <v>13902.66</v>
      </c>
      <c r="G1187" s="103">
        <f t="shared" si="100"/>
        <v>13037.03</v>
      </c>
      <c r="H1187" s="79">
        <f>G1187/C1187*100</f>
        <v>84.952822197025981</v>
      </c>
      <c r="I1187" s="189"/>
    </row>
    <row r="1188" spans="1:9" s="7" customFormat="1" ht="17.25" customHeight="1">
      <c r="A1188" s="607"/>
      <c r="B1188" s="78" t="s">
        <v>18</v>
      </c>
      <c r="C1188" s="103">
        <f t="shared" si="100"/>
        <v>0</v>
      </c>
      <c r="D1188" s="103">
        <f t="shared" si="100"/>
        <v>0</v>
      </c>
      <c r="E1188" s="103">
        <f t="shared" si="100"/>
        <v>0</v>
      </c>
      <c r="F1188" s="103">
        <f t="shared" si="100"/>
        <v>0</v>
      </c>
      <c r="G1188" s="103">
        <f t="shared" si="100"/>
        <v>0</v>
      </c>
      <c r="H1188" s="79" t="s">
        <v>21</v>
      </c>
      <c r="I1188" s="189"/>
    </row>
    <row r="1189" spans="1:9" s="7" customFormat="1" ht="17.25" customHeight="1">
      <c r="A1189" s="607"/>
      <c r="B1189" s="78" t="s">
        <v>19</v>
      </c>
      <c r="C1189" s="103">
        <f t="shared" si="100"/>
        <v>0</v>
      </c>
      <c r="D1189" s="103">
        <f t="shared" si="100"/>
        <v>0</v>
      </c>
      <c r="E1189" s="103">
        <f t="shared" si="100"/>
        <v>0</v>
      </c>
      <c r="F1189" s="103">
        <f t="shared" si="100"/>
        <v>0</v>
      </c>
      <c r="G1189" s="103">
        <f t="shared" si="100"/>
        <v>0</v>
      </c>
      <c r="H1189" s="79" t="s">
        <v>21</v>
      </c>
      <c r="I1189" s="189"/>
    </row>
    <row r="1190" spans="1:9" s="7" customFormat="1" ht="17.25" customHeight="1">
      <c r="A1190" s="607"/>
      <c r="B1190" s="91" t="s">
        <v>30</v>
      </c>
      <c r="C1190" s="106"/>
      <c r="D1190" s="106"/>
      <c r="E1190" s="106"/>
      <c r="F1190" s="106"/>
      <c r="G1190" s="106"/>
      <c r="H1190" s="76"/>
      <c r="I1190" s="189"/>
    </row>
    <row r="1191" spans="1:9" s="7" customFormat="1" ht="17.25" customHeight="1">
      <c r="A1191" s="607"/>
      <c r="B1191" s="91" t="s">
        <v>20</v>
      </c>
      <c r="C1191" s="76">
        <f>C1192+C1193+C1194</f>
        <v>15346.2</v>
      </c>
      <c r="D1191" s="76">
        <f>D1192+D1193+D1194</f>
        <v>14391.2</v>
      </c>
      <c r="E1191" s="76">
        <f>E1192+E1193+E1194</f>
        <v>14391.2</v>
      </c>
      <c r="F1191" s="76">
        <f>F1192+F1193+F1194</f>
        <v>13902.66</v>
      </c>
      <c r="G1191" s="76">
        <f>G1192+G1193+G1194</f>
        <v>13037.03</v>
      </c>
      <c r="H1191" s="76">
        <f>G1191/C1191*100</f>
        <v>84.952822197025981</v>
      </c>
      <c r="I1191" s="189"/>
    </row>
    <row r="1192" spans="1:9" s="7" customFormat="1" ht="17.25" customHeight="1">
      <c r="A1192" s="607"/>
      <c r="B1192" s="78" t="s">
        <v>17</v>
      </c>
      <c r="C1192" s="103">
        <v>15346.2</v>
      </c>
      <c r="D1192" s="103">
        <v>14391.2</v>
      </c>
      <c r="E1192" s="103">
        <v>14391.2</v>
      </c>
      <c r="F1192" s="103">
        <v>13902.66</v>
      </c>
      <c r="G1192" s="103">
        <v>13037.03</v>
      </c>
      <c r="H1192" s="79">
        <f>G1192/C1192*100</f>
        <v>84.952822197025981</v>
      </c>
      <c r="I1192" s="189"/>
    </row>
    <row r="1193" spans="1:9" s="7" customFormat="1" ht="90.75" customHeight="1">
      <c r="A1193" s="607"/>
      <c r="B1193" s="88" t="s">
        <v>18</v>
      </c>
      <c r="C1193" s="116">
        <v>0</v>
      </c>
      <c r="D1193" s="116">
        <v>0</v>
      </c>
      <c r="E1193" s="116">
        <v>0</v>
      </c>
      <c r="F1193" s="116">
        <v>0</v>
      </c>
      <c r="G1193" s="116">
        <v>0</v>
      </c>
      <c r="H1193" s="323" t="s">
        <v>21</v>
      </c>
      <c r="I1193" s="189"/>
    </row>
    <row r="1194" spans="1:9" s="7" customFormat="1" ht="17.25" hidden="1" customHeight="1">
      <c r="A1194" s="607"/>
      <c r="B1194" s="78" t="s">
        <v>19</v>
      </c>
      <c r="C1194" s="388"/>
      <c r="D1194" s="388"/>
      <c r="E1194" s="388"/>
      <c r="F1194" s="388"/>
      <c r="G1194" s="388"/>
      <c r="H1194" s="388"/>
      <c r="I1194" s="189"/>
    </row>
    <row r="1195" spans="1:9" s="7" customFormat="1" ht="17.25" hidden="1" customHeight="1">
      <c r="A1195" s="607"/>
      <c r="B1195" s="108" t="s">
        <v>118</v>
      </c>
      <c r="C1195" s="391">
        <f>C1197+C1196</f>
        <v>0</v>
      </c>
      <c r="D1195" s="391">
        <f>D1197+D1196</f>
        <v>0</v>
      </c>
      <c r="E1195" s="391">
        <f>E1197+E1196</f>
        <v>0</v>
      </c>
      <c r="F1195" s="391">
        <f>F1196+F1197+F1198</f>
        <v>0</v>
      </c>
      <c r="G1195" s="391">
        <f>G1196+G1197+G1198</f>
        <v>0</v>
      </c>
      <c r="H1195" s="391">
        <v>0</v>
      </c>
      <c r="I1195" s="189"/>
    </row>
    <row r="1196" spans="1:9" s="7" customFormat="1" ht="17.25" hidden="1" customHeight="1">
      <c r="A1196" s="607"/>
      <c r="B1196" s="78" t="s">
        <v>17</v>
      </c>
      <c r="C1196" s="387">
        <v>0</v>
      </c>
      <c r="D1196" s="387">
        <v>0</v>
      </c>
      <c r="E1196" s="387">
        <v>0</v>
      </c>
      <c r="F1196" s="387">
        <v>0</v>
      </c>
      <c r="G1196" s="387">
        <v>0</v>
      </c>
      <c r="H1196" s="388">
        <v>0</v>
      </c>
      <c r="I1196" s="189"/>
    </row>
    <row r="1197" spans="1:9" s="7" customFormat="1" ht="17.25" hidden="1" customHeight="1">
      <c r="A1197" s="607"/>
      <c r="B1197" s="78" t="s">
        <v>18</v>
      </c>
      <c r="C1197" s="387"/>
      <c r="D1197" s="387"/>
      <c r="E1197" s="387"/>
      <c r="F1197" s="387"/>
      <c r="G1197" s="387"/>
      <c r="H1197" s="388"/>
      <c r="I1197" s="189"/>
    </row>
    <row r="1198" spans="1:9" s="7" customFormat="1" ht="17.25" hidden="1" customHeight="1">
      <c r="A1198" s="607"/>
      <c r="B1198" s="78" t="s">
        <v>19</v>
      </c>
      <c r="C1198" s="387"/>
      <c r="D1198" s="387"/>
      <c r="E1198" s="387"/>
      <c r="F1198" s="387"/>
      <c r="G1198" s="387"/>
      <c r="H1198" s="388"/>
      <c r="I1198" s="189"/>
    </row>
    <row r="1199" spans="1:9" s="7" customFormat="1" ht="17.25" hidden="1" customHeight="1">
      <c r="A1199" s="607"/>
      <c r="B1199" s="75" t="s">
        <v>25</v>
      </c>
      <c r="C1199" s="391">
        <f>C1200+C1201+C1202</f>
        <v>0</v>
      </c>
      <c r="D1199" s="391">
        <f>D1200+D1201+D1202</f>
        <v>0</v>
      </c>
      <c r="E1199" s="391">
        <f>E1200+E1201+E1202</f>
        <v>0</v>
      </c>
      <c r="F1199" s="391">
        <f>F1200+F1201+F1202</f>
        <v>0</v>
      </c>
      <c r="G1199" s="391">
        <f>G1200+G1201+G1202</f>
        <v>0</v>
      </c>
      <c r="H1199" s="391" t="e">
        <f>G1199/C1199*100</f>
        <v>#DIV/0!</v>
      </c>
      <c r="I1199" s="110"/>
    </row>
    <row r="1200" spans="1:9" s="7" customFormat="1" ht="17.25" hidden="1" customHeight="1">
      <c r="A1200" s="607"/>
      <c r="B1200" s="78" t="s">
        <v>17</v>
      </c>
      <c r="C1200" s="387">
        <f t="shared" ref="C1200:G1202" si="101">C1205+C1209</f>
        <v>0</v>
      </c>
      <c r="D1200" s="387">
        <f t="shared" si="101"/>
        <v>0</v>
      </c>
      <c r="E1200" s="387">
        <f t="shared" si="101"/>
        <v>0</v>
      </c>
      <c r="F1200" s="387">
        <f t="shared" si="101"/>
        <v>0</v>
      </c>
      <c r="G1200" s="387">
        <f t="shared" si="101"/>
        <v>0</v>
      </c>
      <c r="H1200" s="388" t="e">
        <f>G1200/C1200*100</f>
        <v>#DIV/0!</v>
      </c>
      <c r="I1200" s="616"/>
    </row>
    <row r="1201" spans="1:9" s="7" customFormat="1" ht="17.25" hidden="1" customHeight="1">
      <c r="A1201" s="607"/>
      <c r="B1201" s="78" t="s">
        <v>18</v>
      </c>
      <c r="C1201" s="387">
        <f t="shared" si="101"/>
        <v>0</v>
      </c>
      <c r="D1201" s="387">
        <f t="shared" si="101"/>
        <v>0</v>
      </c>
      <c r="E1201" s="387">
        <f t="shared" si="101"/>
        <v>0</v>
      </c>
      <c r="F1201" s="387">
        <f t="shared" si="101"/>
        <v>0</v>
      </c>
      <c r="G1201" s="387">
        <f t="shared" si="101"/>
        <v>0</v>
      </c>
      <c r="H1201" s="388">
        <v>0</v>
      </c>
      <c r="I1201" s="616"/>
    </row>
    <row r="1202" spans="1:9" s="7" customFormat="1" ht="17.25" hidden="1" customHeight="1">
      <c r="A1202" s="607"/>
      <c r="B1202" s="78" t="s">
        <v>19</v>
      </c>
      <c r="C1202" s="387">
        <f t="shared" si="101"/>
        <v>0</v>
      </c>
      <c r="D1202" s="387">
        <f t="shared" si="101"/>
        <v>0</v>
      </c>
      <c r="E1202" s="387">
        <f t="shared" si="101"/>
        <v>0</v>
      </c>
      <c r="F1202" s="387">
        <f t="shared" si="101"/>
        <v>0</v>
      </c>
      <c r="G1202" s="387">
        <f t="shared" si="101"/>
        <v>0</v>
      </c>
      <c r="H1202" s="388">
        <v>0</v>
      </c>
      <c r="I1202" s="616"/>
    </row>
    <row r="1203" spans="1:9" s="7" customFormat="1" ht="17.25" hidden="1" customHeight="1">
      <c r="A1203" s="607"/>
      <c r="B1203" s="91" t="s">
        <v>30</v>
      </c>
      <c r="C1203" s="583"/>
      <c r="D1203" s="583"/>
      <c r="E1203" s="583"/>
      <c r="F1203" s="583"/>
      <c r="G1203" s="583"/>
      <c r="H1203" s="391"/>
      <c r="I1203" s="616"/>
    </row>
    <row r="1204" spans="1:9" s="7" customFormat="1" ht="17.25" hidden="1" customHeight="1">
      <c r="A1204" s="607"/>
      <c r="B1204" s="91" t="s">
        <v>20</v>
      </c>
      <c r="C1204" s="391">
        <f>C1205+C1206+C1207</f>
        <v>0</v>
      </c>
      <c r="D1204" s="391">
        <f>D1205+D1206+D1207</f>
        <v>0</v>
      </c>
      <c r="E1204" s="391">
        <f>E1205+E1206+E1207</f>
        <v>0</v>
      </c>
      <c r="F1204" s="391">
        <f>F1205+F1206+F1207</f>
        <v>0</v>
      </c>
      <c r="G1204" s="391">
        <f>G1205+G1206+G1207</f>
        <v>0</v>
      </c>
      <c r="H1204" s="391" t="e">
        <f>G1204/C1204*100</f>
        <v>#DIV/0!</v>
      </c>
      <c r="I1204" s="616"/>
    </row>
    <row r="1205" spans="1:9" s="7" customFormat="1" ht="17.25" hidden="1" customHeight="1">
      <c r="A1205" s="607"/>
      <c r="B1205" s="78" t="s">
        <v>17</v>
      </c>
      <c r="C1205" s="387">
        <v>0</v>
      </c>
      <c r="D1205" s="387">
        <v>0</v>
      </c>
      <c r="E1205" s="387">
        <v>0</v>
      </c>
      <c r="F1205" s="387">
        <v>0</v>
      </c>
      <c r="G1205" s="387">
        <v>0</v>
      </c>
      <c r="H1205" s="388" t="e">
        <f>G1205/C1205*100</f>
        <v>#DIV/0!</v>
      </c>
      <c r="I1205" s="616"/>
    </row>
    <row r="1206" spans="1:9" s="7" customFormat="1" ht="17.25" hidden="1" customHeight="1">
      <c r="A1206" s="607"/>
      <c r="B1206" s="78" t="s">
        <v>18</v>
      </c>
      <c r="C1206" s="387"/>
      <c r="D1206" s="387"/>
      <c r="E1206" s="387"/>
      <c r="F1206" s="387"/>
      <c r="G1206" s="387"/>
      <c r="H1206" s="388"/>
      <c r="I1206" s="616"/>
    </row>
    <row r="1207" spans="1:9" s="7" customFormat="1" ht="17.25" hidden="1" customHeight="1">
      <c r="A1207" s="607"/>
      <c r="B1207" s="78" t="s">
        <v>19</v>
      </c>
      <c r="C1207" s="388"/>
      <c r="D1207" s="388"/>
      <c r="E1207" s="388"/>
      <c r="F1207" s="388"/>
      <c r="G1207" s="388"/>
      <c r="H1207" s="388"/>
      <c r="I1207" s="616"/>
    </row>
    <row r="1208" spans="1:9" s="7" customFormat="1" ht="17.25" hidden="1" customHeight="1">
      <c r="A1208" s="607"/>
      <c r="B1208" s="108" t="s">
        <v>118</v>
      </c>
      <c r="C1208" s="391">
        <f>C1210+C1209</f>
        <v>0</v>
      </c>
      <c r="D1208" s="391">
        <f>D1210+D1209</f>
        <v>0</v>
      </c>
      <c r="E1208" s="391">
        <f>E1210+E1209</f>
        <v>0</v>
      </c>
      <c r="F1208" s="391">
        <f>F1209+F1210+F1211</f>
        <v>0</v>
      </c>
      <c r="G1208" s="391">
        <f>G1209+G1210+G1211</f>
        <v>0</v>
      </c>
      <c r="H1208" s="391">
        <v>0</v>
      </c>
      <c r="I1208" s="616"/>
    </row>
    <row r="1209" spans="1:9" s="7" customFormat="1" ht="17.25" hidden="1" customHeight="1">
      <c r="A1209" s="607"/>
      <c r="B1209" s="78" t="s">
        <v>17</v>
      </c>
      <c r="C1209" s="387"/>
      <c r="D1209" s="387"/>
      <c r="E1209" s="387"/>
      <c r="F1209" s="387"/>
      <c r="G1209" s="387"/>
      <c r="H1209" s="388"/>
      <c r="I1209" s="616"/>
    </row>
    <row r="1210" spans="1:9" s="7" customFormat="1" ht="17.25" hidden="1" customHeight="1">
      <c r="A1210" s="607"/>
      <c r="B1210" s="78" t="s">
        <v>18</v>
      </c>
      <c r="C1210" s="387"/>
      <c r="D1210" s="387"/>
      <c r="E1210" s="387"/>
      <c r="F1210" s="387"/>
      <c r="G1210" s="387"/>
      <c r="H1210" s="388"/>
      <c r="I1210" s="616"/>
    </row>
    <row r="1211" spans="1:9" s="7" customFormat="1" ht="17.25" hidden="1" customHeight="1">
      <c r="A1211" s="607"/>
      <c r="B1211" s="78" t="s">
        <v>19</v>
      </c>
      <c r="C1211" s="387"/>
      <c r="D1211" s="387"/>
      <c r="E1211" s="387"/>
      <c r="F1211" s="387"/>
      <c r="G1211" s="387"/>
      <c r="H1211" s="388"/>
      <c r="I1211" s="616"/>
    </row>
    <row r="1212" spans="1:9" s="7" customFormat="1" ht="42.75" customHeight="1">
      <c r="A1212" s="610" t="s">
        <v>91</v>
      </c>
      <c r="B1212" s="611" t="s">
        <v>336</v>
      </c>
      <c r="C1212" s="612">
        <f>C1214</f>
        <v>15858156</v>
      </c>
      <c r="D1212" s="612">
        <f>D1214</f>
        <v>15858156</v>
      </c>
      <c r="E1212" s="612">
        <f>E1214</f>
        <v>15858156</v>
      </c>
      <c r="F1212" s="612">
        <f>F1214</f>
        <v>1096.8</v>
      </c>
      <c r="G1212" s="612">
        <f>G1214</f>
        <v>15858156</v>
      </c>
      <c r="H1212" s="613">
        <f>G1212/C1212*100</f>
        <v>100</v>
      </c>
      <c r="I1212" s="614"/>
    </row>
    <row r="1213" spans="1:9" s="7" customFormat="1" ht="17.25" customHeight="1">
      <c r="A1213" s="607"/>
      <c r="B1213" s="617" t="s">
        <v>337</v>
      </c>
      <c r="C1213" s="111"/>
      <c r="D1213" s="106"/>
      <c r="E1213" s="106"/>
      <c r="F1213" s="106"/>
      <c r="G1213" s="106"/>
      <c r="H1213" s="365"/>
      <c r="I1213" s="367" t="s">
        <v>338</v>
      </c>
    </row>
    <row r="1214" spans="1:9" s="7" customFormat="1" ht="17.25" customHeight="1">
      <c r="A1214" s="607"/>
      <c r="B1214" s="75" t="s">
        <v>25</v>
      </c>
      <c r="C1214" s="76">
        <f>C1215+C1216+C1217</f>
        <v>15858156</v>
      </c>
      <c r="D1214" s="76">
        <f>D1215+D1216+D1217</f>
        <v>15858156</v>
      </c>
      <c r="E1214" s="76">
        <f>E1215+E1216+E1217</f>
        <v>15858156</v>
      </c>
      <c r="F1214" s="76">
        <f>F1215+F1216+F1217</f>
        <v>1096.8</v>
      </c>
      <c r="G1214" s="76">
        <f>G1215+G1216+G1217</f>
        <v>15858156</v>
      </c>
      <c r="H1214" s="320">
        <f>G1214/C1214*100</f>
        <v>100</v>
      </c>
      <c r="I1214" s="368"/>
    </row>
    <row r="1215" spans="1:9" s="7" customFormat="1" ht="17.25" customHeight="1">
      <c r="A1215" s="607"/>
      <c r="B1215" s="78" t="s">
        <v>17</v>
      </c>
      <c r="C1215" s="103">
        <f t="shared" ref="C1215:G1216" si="102">C1220+C1224</f>
        <v>15858156</v>
      </c>
      <c r="D1215" s="103">
        <f t="shared" si="102"/>
        <v>15858156</v>
      </c>
      <c r="E1215" s="103">
        <f t="shared" si="102"/>
        <v>15858156</v>
      </c>
      <c r="F1215" s="103">
        <f t="shared" si="102"/>
        <v>1096.8</v>
      </c>
      <c r="G1215" s="103">
        <f t="shared" si="102"/>
        <v>15858156</v>
      </c>
      <c r="H1215" s="320">
        <f>G1215/C1215*100</f>
        <v>100</v>
      </c>
      <c r="I1215" s="368"/>
    </row>
    <row r="1216" spans="1:9" s="7" customFormat="1" ht="17.25" customHeight="1">
      <c r="A1216" s="607"/>
      <c r="B1216" s="78" t="s">
        <v>18</v>
      </c>
      <c r="C1216" s="103">
        <f t="shared" si="102"/>
        <v>0</v>
      </c>
      <c r="D1216" s="103">
        <f t="shared" si="102"/>
        <v>0</v>
      </c>
      <c r="E1216" s="103">
        <f t="shared" si="102"/>
        <v>0</v>
      </c>
      <c r="F1216" s="103">
        <f t="shared" si="102"/>
        <v>0</v>
      </c>
      <c r="G1216" s="103">
        <f t="shared" si="102"/>
        <v>0</v>
      </c>
      <c r="H1216" s="79" t="s">
        <v>21</v>
      </c>
      <c r="I1216" s="368"/>
    </row>
    <row r="1217" spans="1:9" s="7" customFormat="1" ht="17.25" customHeight="1">
      <c r="A1217" s="607"/>
      <c r="B1217" s="78" t="s">
        <v>19</v>
      </c>
      <c r="C1217" s="103">
        <f>C1222+C1226</f>
        <v>0</v>
      </c>
      <c r="D1217" s="103">
        <f>D1222+D1227</f>
        <v>0</v>
      </c>
      <c r="E1217" s="103">
        <f>E1222+E1227</f>
        <v>0</v>
      </c>
      <c r="F1217" s="103">
        <f>F1222+F1227</f>
        <v>0</v>
      </c>
      <c r="G1217" s="103">
        <f>G1222+G1227</f>
        <v>0</v>
      </c>
      <c r="H1217" s="79" t="s">
        <v>21</v>
      </c>
      <c r="I1217" s="368"/>
    </row>
    <row r="1218" spans="1:9" s="7" customFormat="1" ht="17.25" customHeight="1">
      <c r="A1218" s="607"/>
      <c r="B1218" s="91" t="s">
        <v>30</v>
      </c>
      <c r="C1218" s="106"/>
      <c r="D1218" s="106"/>
      <c r="E1218" s="106"/>
      <c r="F1218" s="106"/>
      <c r="G1218" s="106"/>
      <c r="H1218" s="76"/>
      <c r="I1218" s="368"/>
    </row>
    <row r="1219" spans="1:9" s="7" customFormat="1" ht="17.25" customHeight="1">
      <c r="A1219" s="607"/>
      <c r="B1219" s="91" t="s">
        <v>20</v>
      </c>
      <c r="C1219" s="76">
        <f>C1220+C1221+C1222</f>
        <v>15858156</v>
      </c>
      <c r="D1219" s="76">
        <f>D1220+D1221+D1222</f>
        <v>15858156</v>
      </c>
      <c r="E1219" s="76">
        <f>E1220+E1221+E1222</f>
        <v>15858156</v>
      </c>
      <c r="F1219" s="76">
        <f>F1220+F1221+F1222</f>
        <v>1096.8</v>
      </c>
      <c r="G1219" s="76">
        <f>G1220+G1221+G1222</f>
        <v>15858156</v>
      </c>
      <c r="H1219" s="76">
        <f>G1219/C1219*100</f>
        <v>100</v>
      </c>
      <c r="I1219" s="368"/>
    </row>
    <row r="1220" spans="1:9" s="7" customFormat="1" ht="17.25" customHeight="1">
      <c r="A1220" s="607"/>
      <c r="B1220" s="78" t="s">
        <v>17</v>
      </c>
      <c r="C1220" s="103">
        <v>15858156</v>
      </c>
      <c r="D1220" s="103">
        <v>15858156</v>
      </c>
      <c r="E1220" s="103">
        <v>15858156</v>
      </c>
      <c r="F1220" s="103">
        <v>1096.8</v>
      </c>
      <c r="G1220" s="103">
        <v>15858156</v>
      </c>
      <c r="H1220" s="79">
        <f>G1220/C1220*100</f>
        <v>100</v>
      </c>
      <c r="I1220" s="368"/>
    </row>
    <row r="1221" spans="1:9" s="7" customFormat="1" ht="17.25" customHeight="1">
      <c r="A1221" s="607"/>
      <c r="B1221" s="78" t="s">
        <v>18</v>
      </c>
      <c r="C1221" s="103">
        <v>0</v>
      </c>
      <c r="D1221" s="103">
        <v>0</v>
      </c>
      <c r="E1221" s="103">
        <v>0</v>
      </c>
      <c r="F1221" s="103">
        <v>0</v>
      </c>
      <c r="G1221" s="103">
        <v>0</v>
      </c>
      <c r="H1221" s="103" t="s">
        <v>21</v>
      </c>
      <c r="I1221" s="368"/>
    </row>
    <row r="1222" spans="1:9" s="7" customFormat="1" ht="20.45" customHeight="1">
      <c r="A1222" s="607"/>
      <c r="B1222" s="78" t="s">
        <v>19</v>
      </c>
      <c r="C1222" s="79">
        <v>0</v>
      </c>
      <c r="D1222" s="79">
        <v>0</v>
      </c>
      <c r="E1222" s="79">
        <v>0</v>
      </c>
      <c r="F1222" s="79">
        <v>0</v>
      </c>
      <c r="G1222" s="79">
        <v>0</v>
      </c>
      <c r="H1222" s="79" t="s">
        <v>21</v>
      </c>
      <c r="I1222" s="369"/>
    </row>
    <row r="1223" spans="1:9" s="7" customFormat="1" ht="17.25" hidden="1" customHeight="1">
      <c r="A1223" s="607"/>
      <c r="B1223" s="108" t="s">
        <v>118</v>
      </c>
      <c r="C1223" s="409">
        <f>C1225+C1224</f>
        <v>0</v>
      </c>
      <c r="D1223" s="409">
        <f>D1225+D1224</f>
        <v>0</v>
      </c>
      <c r="E1223" s="409">
        <f>E1225+E1224</f>
        <v>0</v>
      </c>
      <c r="F1223" s="409">
        <f>F1224+F1225+F1227</f>
        <v>0</v>
      </c>
      <c r="G1223" s="409">
        <f>G1224+G1225+G1227</f>
        <v>0</v>
      </c>
      <c r="H1223" s="409">
        <v>0</v>
      </c>
      <c r="I1223" s="618"/>
    </row>
    <row r="1224" spans="1:9" s="7" customFormat="1" ht="17.25" hidden="1" customHeight="1">
      <c r="A1224" s="607"/>
      <c r="B1224" s="78" t="s">
        <v>17</v>
      </c>
      <c r="C1224" s="408">
        <v>0</v>
      </c>
      <c r="D1224" s="408">
        <v>0</v>
      </c>
      <c r="E1224" s="408">
        <v>0</v>
      </c>
      <c r="F1224" s="408">
        <v>0</v>
      </c>
      <c r="G1224" s="408">
        <v>0</v>
      </c>
      <c r="H1224" s="411">
        <v>0</v>
      </c>
      <c r="I1224" s="618"/>
    </row>
    <row r="1225" spans="1:9" s="7" customFormat="1" ht="17.25" hidden="1" customHeight="1">
      <c r="A1225" s="607"/>
      <c r="B1225" s="78" t="s">
        <v>18</v>
      </c>
      <c r="C1225" s="408"/>
      <c r="D1225" s="408"/>
      <c r="E1225" s="408"/>
      <c r="F1225" s="408"/>
      <c r="G1225" s="408"/>
      <c r="H1225" s="411"/>
      <c r="I1225" s="618"/>
    </row>
    <row r="1226" spans="1:9" s="7" customFormat="1" ht="17.25" hidden="1" customHeight="1">
      <c r="A1226" s="607"/>
      <c r="B1226" s="619" t="s">
        <v>19</v>
      </c>
      <c r="C1226" s="408"/>
      <c r="D1226" s="408"/>
      <c r="E1226" s="408"/>
      <c r="F1226" s="408"/>
      <c r="G1226" s="408"/>
      <c r="H1226" s="411"/>
      <c r="I1226" s="618"/>
    </row>
    <row r="1227" spans="1:9" s="7" customFormat="1" ht="53.25" hidden="1" customHeight="1">
      <c r="A1227" s="620" t="s">
        <v>69</v>
      </c>
      <c r="B1227" s="599" t="s">
        <v>339</v>
      </c>
      <c r="C1227" s="621">
        <f>C1229</f>
        <v>0</v>
      </c>
      <c r="D1227" s="621">
        <f>D1229</f>
        <v>0</v>
      </c>
      <c r="E1227" s="622">
        <f>E1229</f>
        <v>0</v>
      </c>
      <c r="F1227" s="622">
        <f>F1229</f>
        <v>0</v>
      </c>
      <c r="G1227" s="622">
        <f>G1229</f>
        <v>0</v>
      </c>
      <c r="H1227" s="623">
        <v>0</v>
      </c>
      <c r="I1227" s="624"/>
    </row>
    <row r="1228" spans="1:9" s="7" customFormat="1" ht="51.75" hidden="1" customHeight="1">
      <c r="A1228" s="607"/>
      <c r="B1228" s="187" t="s">
        <v>340</v>
      </c>
      <c r="C1228" s="625"/>
      <c r="D1228" s="161"/>
      <c r="E1228" s="605"/>
      <c r="F1228" s="605"/>
      <c r="G1228" s="605"/>
      <c r="H1228" s="409"/>
      <c r="I1228" s="120" t="s">
        <v>341</v>
      </c>
    </row>
    <row r="1229" spans="1:9" s="7" customFormat="1" ht="17.25" hidden="1" customHeight="1">
      <c r="A1229" s="607"/>
      <c r="B1229" s="75" t="s">
        <v>25</v>
      </c>
      <c r="C1229" s="127">
        <f>C1230+C1231+C1232</f>
        <v>0</v>
      </c>
      <c r="D1229" s="127">
        <f>D1230+D1231+D1232</f>
        <v>0</v>
      </c>
      <c r="E1229" s="409">
        <f>E1230+E1231+E1232</f>
        <v>0</v>
      </c>
      <c r="F1229" s="409">
        <f>F1230+F1231+F1232</f>
        <v>0</v>
      </c>
      <c r="G1229" s="409">
        <f>G1230+G1231+G1232</f>
        <v>0</v>
      </c>
      <c r="H1229" s="409">
        <v>0</v>
      </c>
      <c r="I1229" s="121"/>
    </row>
    <row r="1230" spans="1:9" s="7" customFormat="1" ht="17.25" hidden="1" customHeight="1">
      <c r="A1230" s="607"/>
      <c r="B1230" s="78" t="s">
        <v>17</v>
      </c>
      <c r="C1230" s="125">
        <f t="shared" ref="C1230:G1232" si="103">C1235</f>
        <v>0</v>
      </c>
      <c r="D1230" s="125">
        <f t="shared" si="103"/>
        <v>0</v>
      </c>
      <c r="E1230" s="125">
        <f t="shared" si="103"/>
        <v>0</v>
      </c>
      <c r="F1230" s="125">
        <f t="shared" si="103"/>
        <v>0</v>
      </c>
      <c r="G1230" s="125">
        <f t="shared" si="103"/>
        <v>0</v>
      </c>
      <c r="H1230" s="411">
        <v>0</v>
      </c>
      <c r="I1230" s="121"/>
    </row>
    <row r="1231" spans="1:9" s="7" customFormat="1" ht="17.25" hidden="1" customHeight="1">
      <c r="A1231" s="607"/>
      <c r="B1231" s="78" t="s">
        <v>18</v>
      </c>
      <c r="C1231" s="125">
        <f t="shared" si="103"/>
        <v>0</v>
      </c>
      <c r="D1231" s="125">
        <f t="shared" si="103"/>
        <v>0</v>
      </c>
      <c r="E1231" s="125">
        <f t="shared" si="103"/>
        <v>0</v>
      </c>
      <c r="F1231" s="125">
        <f t="shared" si="103"/>
        <v>0</v>
      </c>
      <c r="G1231" s="125">
        <f t="shared" si="103"/>
        <v>0</v>
      </c>
      <c r="H1231" s="411">
        <v>0</v>
      </c>
      <c r="I1231" s="121"/>
    </row>
    <row r="1232" spans="1:9" s="7" customFormat="1" ht="17.25" hidden="1" customHeight="1">
      <c r="A1232" s="607"/>
      <c r="B1232" s="78" t="s">
        <v>19</v>
      </c>
      <c r="C1232" s="125">
        <f t="shared" si="103"/>
        <v>0</v>
      </c>
      <c r="D1232" s="125">
        <f t="shared" si="103"/>
        <v>0</v>
      </c>
      <c r="E1232" s="125">
        <f t="shared" si="103"/>
        <v>0</v>
      </c>
      <c r="F1232" s="125">
        <f t="shared" si="103"/>
        <v>0</v>
      </c>
      <c r="G1232" s="125">
        <f t="shared" si="103"/>
        <v>0</v>
      </c>
      <c r="H1232" s="411">
        <v>0</v>
      </c>
      <c r="I1232" s="121"/>
    </row>
    <row r="1233" spans="1:9" s="7" customFormat="1" ht="17.25" hidden="1" customHeight="1">
      <c r="A1233" s="607"/>
      <c r="B1233" s="91" t="s">
        <v>30</v>
      </c>
      <c r="C1233" s="161"/>
      <c r="D1233" s="161"/>
      <c r="E1233" s="608"/>
      <c r="F1233" s="608"/>
      <c r="G1233" s="608"/>
      <c r="H1233" s="409"/>
      <c r="I1233" s="121"/>
    </row>
    <row r="1234" spans="1:9" s="7" customFormat="1" ht="17.25" hidden="1" customHeight="1">
      <c r="A1234" s="607"/>
      <c r="B1234" s="91" t="s">
        <v>20</v>
      </c>
      <c r="C1234" s="127">
        <f>C1235+C1236+C1237</f>
        <v>0</v>
      </c>
      <c r="D1234" s="127">
        <f>D1235+D1236+D1237</f>
        <v>0</v>
      </c>
      <c r="E1234" s="409">
        <f>E1235+E1236+E1237</f>
        <v>0</v>
      </c>
      <c r="F1234" s="409">
        <f>F1235+F1236+F1237</f>
        <v>0</v>
      </c>
      <c r="G1234" s="409">
        <f>G1235+G1236+G1237</f>
        <v>0</v>
      </c>
      <c r="H1234" s="409">
        <v>0</v>
      </c>
      <c r="I1234" s="121"/>
    </row>
    <row r="1235" spans="1:9" s="7" customFormat="1" ht="17.25" hidden="1" customHeight="1">
      <c r="A1235" s="607"/>
      <c r="B1235" s="78" t="s">
        <v>17</v>
      </c>
      <c r="C1235" s="125">
        <v>0</v>
      </c>
      <c r="D1235" s="125"/>
      <c r="E1235" s="408"/>
      <c r="F1235" s="408"/>
      <c r="G1235" s="408"/>
      <c r="H1235" s="411">
        <v>0</v>
      </c>
      <c r="I1235" s="121"/>
    </row>
    <row r="1236" spans="1:9" s="7" customFormat="1" ht="17.25" hidden="1" customHeight="1">
      <c r="A1236" s="607"/>
      <c r="B1236" s="78" t="s">
        <v>18</v>
      </c>
      <c r="C1236" s="125"/>
      <c r="D1236" s="125"/>
      <c r="E1236" s="408"/>
      <c r="F1236" s="408"/>
      <c r="G1236" s="408"/>
      <c r="H1236" s="411"/>
      <c r="I1236" s="121"/>
    </row>
    <row r="1237" spans="1:9" s="7" customFormat="1" ht="17.25" hidden="1" customHeight="1">
      <c r="A1237" s="607"/>
      <c r="B1237" s="78" t="s">
        <v>19</v>
      </c>
      <c r="C1237" s="162"/>
      <c r="D1237" s="162"/>
      <c r="E1237" s="411"/>
      <c r="F1237" s="411"/>
      <c r="G1237" s="411"/>
      <c r="H1237" s="411"/>
      <c r="I1237" s="134"/>
    </row>
    <row r="1238" spans="1:9" s="7" customFormat="1" ht="69" customHeight="1">
      <c r="A1238" s="610" t="s">
        <v>152</v>
      </c>
      <c r="B1238" s="611" t="s">
        <v>342</v>
      </c>
      <c r="C1238" s="626">
        <f>C1240</f>
        <v>69821.3</v>
      </c>
      <c r="D1238" s="626">
        <f>D1240</f>
        <v>0</v>
      </c>
      <c r="E1238" s="626">
        <f>E1240</f>
        <v>0</v>
      </c>
      <c r="F1238" s="626">
        <f>F1240</f>
        <v>0</v>
      </c>
      <c r="G1238" s="626">
        <f>G1240</f>
        <v>0</v>
      </c>
      <c r="H1238" s="627" t="s">
        <v>21</v>
      </c>
      <c r="I1238" s="628"/>
    </row>
    <row r="1239" spans="1:9" s="7" customFormat="1" ht="50.25" customHeight="1">
      <c r="A1239" s="607"/>
      <c r="B1239" s="629" t="s">
        <v>343</v>
      </c>
      <c r="C1239" s="387"/>
      <c r="D1239" s="387"/>
      <c r="E1239" s="387"/>
      <c r="F1239" s="387"/>
      <c r="G1239" s="387"/>
      <c r="H1239" s="388"/>
      <c r="I1239" s="120" t="s">
        <v>344</v>
      </c>
    </row>
    <row r="1240" spans="1:9" s="7" customFormat="1" ht="17.25" customHeight="1">
      <c r="A1240" s="607"/>
      <c r="B1240" s="75" t="s">
        <v>25</v>
      </c>
      <c r="C1240" s="391">
        <f>SUM(C1241:C1243)</f>
        <v>69821.3</v>
      </c>
      <c r="D1240" s="391">
        <f>SUM(D1241:D1243)</f>
        <v>0</v>
      </c>
      <c r="E1240" s="391">
        <f>SUM(E1241:E1243)</f>
        <v>0</v>
      </c>
      <c r="F1240" s="391">
        <f>SUM(F1241:F1243)</f>
        <v>0</v>
      </c>
      <c r="G1240" s="391">
        <f>SUM(G1241:G1243)</f>
        <v>0</v>
      </c>
      <c r="H1240" s="391" t="s">
        <v>21</v>
      </c>
      <c r="I1240" s="121"/>
    </row>
    <row r="1241" spans="1:9" s="7" customFormat="1" ht="17.25" customHeight="1">
      <c r="A1241" s="607"/>
      <c r="B1241" s="78" t="s">
        <v>17</v>
      </c>
      <c r="C1241" s="387">
        <f t="shared" ref="C1241:G1243" si="104">C1246</f>
        <v>69821.3</v>
      </c>
      <c r="D1241" s="387">
        <f>D1246</f>
        <v>0</v>
      </c>
      <c r="E1241" s="387">
        <f t="shared" si="104"/>
        <v>0</v>
      </c>
      <c r="F1241" s="387">
        <f t="shared" si="104"/>
        <v>0</v>
      </c>
      <c r="G1241" s="387">
        <f t="shared" si="104"/>
        <v>0</v>
      </c>
      <c r="H1241" s="388" t="s">
        <v>21</v>
      </c>
      <c r="I1241" s="121"/>
    </row>
    <row r="1242" spans="1:9" s="7" customFormat="1" ht="17.25" customHeight="1">
      <c r="A1242" s="607"/>
      <c r="B1242" s="78" t="s">
        <v>18</v>
      </c>
      <c r="C1242" s="387">
        <f t="shared" si="104"/>
        <v>0</v>
      </c>
      <c r="D1242" s="387">
        <f t="shared" si="104"/>
        <v>0</v>
      </c>
      <c r="E1242" s="387">
        <f t="shared" si="104"/>
        <v>0</v>
      </c>
      <c r="F1242" s="387">
        <f t="shared" si="104"/>
        <v>0</v>
      </c>
      <c r="G1242" s="387">
        <f t="shared" si="104"/>
        <v>0</v>
      </c>
      <c r="H1242" s="388" t="s">
        <v>21</v>
      </c>
      <c r="I1242" s="121"/>
    </row>
    <row r="1243" spans="1:9" s="7" customFormat="1" ht="17.25" customHeight="1">
      <c r="A1243" s="607"/>
      <c r="B1243" s="78" t="s">
        <v>19</v>
      </c>
      <c r="C1243" s="387">
        <f t="shared" si="104"/>
        <v>0</v>
      </c>
      <c r="D1243" s="387">
        <f t="shared" si="104"/>
        <v>0</v>
      </c>
      <c r="E1243" s="387">
        <f t="shared" si="104"/>
        <v>0</v>
      </c>
      <c r="F1243" s="387">
        <f t="shared" si="104"/>
        <v>0</v>
      </c>
      <c r="G1243" s="387">
        <f t="shared" si="104"/>
        <v>0</v>
      </c>
      <c r="H1243" s="388" t="s">
        <v>21</v>
      </c>
      <c r="I1243" s="121"/>
    </row>
    <row r="1244" spans="1:9" s="7" customFormat="1" ht="17.25" customHeight="1">
      <c r="A1244" s="607"/>
      <c r="B1244" s="91" t="s">
        <v>30</v>
      </c>
      <c r="C1244" s="387"/>
      <c r="D1244" s="387"/>
      <c r="E1244" s="387"/>
      <c r="F1244" s="387"/>
      <c r="G1244" s="387"/>
      <c r="H1244" s="388"/>
      <c r="I1244" s="121"/>
    </row>
    <row r="1245" spans="1:9" s="7" customFormat="1" ht="17.25" customHeight="1">
      <c r="A1245" s="607"/>
      <c r="B1245" s="91" t="s">
        <v>20</v>
      </c>
      <c r="C1245" s="391">
        <f>SUM(C1246:C1248)</f>
        <v>69821.3</v>
      </c>
      <c r="D1245" s="391">
        <f>SUM(D1246:D1248)</f>
        <v>0</v>
      </c>
      <c r="E1245" s="391">
        <f>SUM(E1246:E1248)</f>
        <v>0</v>
      </c>
      <c r="F1245" s="391">
        <f>SUM(F1246:F1248)</f>
        <v>0</v>
      </c>
      <c r="G1245" s="391">
        <f>SUM(G1246:G1248)</f>
        <v>0</v>
      </c>
      <c r="H1245" s="391" t="s">
        <v>21</v>
      </c>
      <c r="I1245" s="121"/>
    </row>
    <row r="1246" spans="1:9" s="7" customFormat="1" ht="17.25" customHeight="1">
      <c r="A1246" s="607"/>
      <c r="B1246" s="78" t="s">
        <v>17</v>
      </c>
      <c r="C1246" s="387">
        <v>69821.3</v>
      </c>
      <c r="D1246" s="387">
        <v>0</v>
      </c>
      <c r="E1246" s="387">
        <v>0</v>
      </c>
      <c r="F1246" s="387">
        <v>0</v>
      </c>
      <c r="G1246" s="387">
        <v>0</v>
      </c>
      <c r="H1246" s="388" t="s">
        <v>21</v>
      </c>
      <c r="I1246" s="121"/>
    </row>
    <row r="1247" spans="1:9" s="7" customFormat="1" ht="17.25" customHeight="1">
      <c r="A1247" s="607"/>
      <c r="B1247" s="78" t="s">
        <v>18</v>
      </c>
      <c r="C1247" s="387">
        <v>0</v>
      </c>
      <c r="D1247" s="387">
        <v>0</v>
      </c>
      <c r="E1247" s="387">
        <v>0</v>
      </c>
      <c r="F1247" s="387">
        <v>0</v>
      </c>
      <c r="G1247" s="387">
        <v>0</v>
      </c>
      <c r="H1247" s="388" t="s">
        <v>21</v>
      </c>
      <c r="I1247" s="121"/>
    </row>
    <row r="1248" spans="1:9" s="7" customFormat="1" ht="17.25" customHeight="1">
      <c r="A1248" s="607"/>
      <c r="B1248" s="78" t="s">
        <v>19</v>
      </c>
      <c r="C1248" s="387">
        <v>0</v>
      </c>
      <c r="D1248" s="387">
        <v>0</v>
      </c>
      <c r="E1248" s="387">
        <v>0</v>
      </c>
      <c r="F1248" s="387">
        <v>0</v>
      </c>
      <c r="G1248" s="387">
        <v>0</v>
      </c>
      <c r="H1248" s="388" t="s">
        <v>21</v>
      </c>
      <c r="I1248" s="134"/>
    </row>
    <row r="1249" spans="1:9" s="7" customFormat="1" ht="75.75" customHeight="1">
      <c r="A1249" s="610" t="s">
        <v>69</v>
      </c>
      <c r="B1249" s="630" t="s">
        <v>345</v>
      </c>
      <c r="C1249" s="626">
        <f>C1251</f>
        <v>151900</v>
      </c>
      <c r="D1249" s="626">
        <f>D1251</f>
        <v>0</v>
      </c>
      <c r="E1249" s="626">
        <f>E1251</f>
        <v>0</v>
      </c>
      <c r="F1249" s="626">
        <f>F1251</f>
        <v>0</v>
      </c>
      <c r="G1249" s="626">
        <f>G1251</f>
        <v>0</v>
      </c>
      <c r="H1249" s="627" t="s">
        <v>21</v>
      </c>
      <c r="I1249" s="628"/>
    </row>
    <row r="1250" spans="1:9" s="7" customFormat="1" ht="66" customHeight="1">
      <c r="A1250" s="631"/>
      <c r="B1250" s="632" t="s">
        <v>346</v>
      </c>
      <c r="C1250" s="387"/>
      <c r="D1250" s="387"/>
      <c r="E1250" s="387"/>
      <c r="F1250" s="387"/>
      <c r="G1250" s="387"/>
      <c r="H1250" s="388"/>
      <c r="I1250" s="120" t="s">
        <v>347</v>
      </c>
    </row>
    <row r="1251" spans="1:9" s="7" customFormat="1" ht="17.25" customHeight="1">
      <c r="A1251" s="631"/>
      <c r="B1251" s="631" t="s">
        <v>25</v>
      </c>
      <c r="C1251" s="391">
        <f>SUM(C1252:C1254)</f>
        <v>151900</v>
      </c>
      <c r="D1251" s="391">
        <f>SUM(D1252:D1254)</f>
        <v>0</v>
      </c>
      <c r="E1251" s="391">
        <f>SUM(E1252:E1254)</f>
        <v>0</v>
      </c>
      <c r="F1251" s="391">
        <f>SUM(F1252:F1254)</f>
        <v>0</v>
      </c>
      <c r="G1251" s="391">
        <f>SUM(G1252:G1254)</f>
        <v>0</v>
      </c>
      <c r="H1251" s="388" t="s">
        <v>21</v>
      </c>
      <c r="I1251" s="121"/>
    </row>
    <row r="1252" spans="1:9" s="7" customFormat="1" ht="17.25" customHeight="1">
      <c r="A1252" s="631"/>
      <c r="B1252" s="633" t="s">
        <v>17</v>
      </c>
      <c r="C1252" s="387">
        <f>C1257</f>
        <v>151900</v>
      </c>
      <c r="D1252" s="387">
        <f t="shared" ref="D1252:G1254" si="105">D1257</f>
        <v>0</v>
      </c>
      <c r="E1252" s="387">
        <f t="shared" si="105"/>
        <v>0</v>
      </c>
      <c r="F1252" s="387">
        <f t="shared" si="105"/>
        <v>0</v>
      </c>
      <c r="G1252" s="387">
        <f t="shared" si="105"/>
        <v>0</v>
      </c>
      <c r="H1252" s="388" t="s">
        <v>21</v>
      </c>
      <c r="I1252" s="121"/>
    </row>
    <row r="1253" spans="1:9" s="7" customFormat="1" ht="17.25" customHeight="1">
      <c r="A1253" s="631"/>
      <c r="B1253" s="633" t="s">
        <v>18</v>
      </c>
      <c r="C1253" s="387">
        <f>C1258</f>
        <v>0</v>
      </c>
      <c r="D1253" s="387">
        <f t="shared" si="105"/>
        <v>0</v>
      </c>
      <c r="E1253" s="387">
        <f t="shared" si="105"/>
        <v>0</v>
      </c>
      <c r="F1253" s="387">
        <f t="shared" si="105"/>
        <v>0</v>
      </c>
      <c r="G1253" s="387">
        <f t="shared" si="105"/>
        <v>0</v>
      </c>
      <c r="H1253" s="388" t="s">
        <v>21</v>
      </c>
      <c r="I1253" s="121"/>
    </row>
    <row r="1254" spans="1:9" s="7" customFormat="1" ht="17.25" customHeight="1">
      <c r="A1254" s="631"/>
      <c r="B1254" s="633" t="s">
        <v>19</v>
      </c>
      <c r="C1254" s="387">
        <f>C1259</f>
        <v>0</v>
      </c>
      <c r="D1254" s="387">
        <f t="shared" si="105"/>
        <v>0</v>
      </c>
      <c r="E1254" s="387">
        <f t="shared" si="105"/>
        <v>0</v>
      </c>
      <c r="F1254" s="387">
        <f t="shared" si="105"/>
        <v>0</v>
      </c>
      <c r="G1254" s="387">
        <f t="shared" si="105"/>
        <v>0</v>
      </c>
      <c r="H1254" s="388" t="s">
        <v>21</v>
      </c>
      <c r="I1254" s="121"/>
    </row>
    <row r="1255" spans="1:9" s="7" customFormat="1" ht="17.25" customHeight="1">
      <c r="A1255" s="631"/>
      <c r="B1255" s="634" t="s">
        <v>30</v>
      </c>
      <c r="C1255" s="387"/>
      <c r="D1255" s="387"/>
      <c r="E1255" s="387"/>
      <c r="F1255" s="387"/>
      <c r="G1255" s="387"/>
      <c r="H1255" s="388"/>
      <c r="I1255" s="121"/>
    </row>
    <row r="1256" spans="1:9" s="7" customFormat="1" ht="17.25" customHeight="1">
      <c r="A1256" s="631"/>
      <c r="B1256" s="634" t="s">
        <v>20</v>
      </c>
      <c r="C1256" s="391">
        <f>SUM(C1257:C1259)</f>
        <v>151900</v>
      </c>
      <c r="D1256" s="391">
        <f>SUM(D1257:D1259)</f>
        <v>0</v>
      </c>
      <c r="E1256" s="391">
        <f>SUM(E1257:E1259)</f>
        <v>0</v>
      </c>
      <c r="F1256" s="391">
        <f>SUM(F1257:F1259)</f>
        <v>0</v>
      </c>
      <c r="G1256" s="391">
        <f>SUM(G1257:G1259)</f>
        <v>0</v>
      </c>
      <c r="H1256" s="388" t="s">
        <v>21</v>
      </c>
      <c r="I1256" s="121"/>
    </row>
    <row r="1257" spans="1:9" s="7" customFormat="1" ht="17.25" customHeight="1">
      <c r="A1257" s="631"/>
      <c r="B1257" s="633" t="s">
        <v>17</v>
      </c>
      <c r="C1257" s="387">
        <v>151900</v>
      </c>
      <c r="D1257" s="387">
        <v>0</v>
      </c>
      <c r="E1257" s="387">
        <v>0</v>
      </c>
      <c r="F1257" s="387">
        <v>0</v>
      </c>
      <c r="G1257" s="387">
        <v>0</v>
      </c>
      <c r="H1257" s="388" t="s">
        <v>21</v>
      </c>
      <c r="I1257" s="121"/>
    </row>
    <row r="1258" spans="1:9" s="7" customFormat="1" ht="17.25" customHeight="1">
      <c r="A1258" s="631"/>
      <c r="B1258" s="633" t="s">
        <v>18</v>
      </c>
      <c r="C1258" s="387">
        <v>0</v>
      </c>
      <c r="D1258" s="387">
        <v>0</v>
      </c>
      <c r="E1258" s="387">
        <v>0</v>
      </c>
      <c r="F1258" s="387">
        <v>0</v>
      </c>
      <c r="G1258" s="387">
        <v>0</v>
      </c>
      <c r="H1258" s="388" t="s">
        <v>21</v>
      </c>
      <c r="I1258" s="121"/>
    </row>
    <row r="1259" spans="1:9" s="7" customFormat="1" ht="15.75">
      <c r="A1259" s="631"/>
      <c r="B1259" s="633" t="s">
        <v>19</v>
      </c>
      <c r="C1259" s="387">
        <v>0</v>
      </c>
      <c r="D1259" s="387">
        <v>0</v>
      </c>
      <c r="E1259" s="387">
        <v>0</v>
      </c>
      <c r="F1259" s="387">
        <v>0</v>
      </c>
      <c r="G1259" s="387">
        <v>0</v>
      </c>
      <c r="H1259" s="388" t="s">
        <v>21</v>
      </c>
      <c r="I1259" s="134"/>
    </row>
    <row r="1260" spans="1:9" s="7" customFormat="1" ht="15.75">
      <c r="A1260" s="607"/>
      <c r="B1260" s="635"/>
      <c r="C1260" s="408"/>
      <c r="D1260" s="408"/>
      <c r="E1260" s="408"/>
      <c r="F1260" s="408"/>
      <c r="G1260" s="408"/>
      <c r="H1260" s="411"/>
      <c r="I1260" s="618"/>
    </row>
    <row r="1261" spans="1:9" s="7" customFormat="1" ht="17.25" customHeight="1">
      <c r="A1261" s="607"/>
      <c r="B1261" s="221"/>
      <c r="C1261" s="408"/>
      <c r="D1261" s="408"/>
      <c r="E1261" s="408"/>
      <c r="F1261" s="408"/>
      <c r="G1261" s="408"/>
      <c r="H1261" s="411"/>
      <c r="I1261" s="618"/>
    </row>
    <row r="1263" spans="1:9" ht="60.75">
      <c r="B1263" s="641" t="s">
        <v>348</v>
      </c>
      <c r="C1263" s="637"/>
      <c r="D1263" s="637"/>
      <c r="E1263" s="637"/>
      <c r="F1263" s="642" t="s">
        <v>349</v>
      </c>
      <c r="G1263" s="637"/>
      <c r="I1263" s="639"/>
    </row>
  </sheetData>
  <autoFilter ref="B1:B1261"/>
  <mergeCells count="84">
    <mergeCell ref="I1239:I1248"/>
    <mergeCell ref="I1250:I1259"/>
    <mergeCell ref="A1167:I1167"/>
    <mergeCell ref="I1171:I1183"/>
    <mergeCell ref="I1186:I1198"/>
    <mergeCell ref="I1199:I1211"/>
    <mergeCell ref="I1213:I1222"/>
    <mergeCell ref="I1228:I1237"/>
    <mergeCell ref="I1068:I1079"/>
    <mergeCell ref="I1081:I1093"/>
    <mergeCell ref="I1094:I1106"/>
    <mergeCell ref="I1125:I1136"/>
    <mergeCell ref="I1139:I1151"/>
    <mergeCell ref="I1154:I1166"/>
    <mergeCell ref="I981:I992"/>
    <mergeCell ref="I995:I1006"/>
    <mergeCell ref="I1009:I1020"/>
    <mergeCell ref="I1022:I1033"/>
    <mergeCell ref="I1036:I1047"/>
    <mergeCell ref="I1050:I1061"/>
    <mergeCell ref="I891:I902"/>
    <mergeCell ref="I903:I915"/>
    <mergeCell ref="I916:I928"/>
    <mergeCell ref="I931:I942"/>
    <mergeCell ref="I949:I960"/>
    <mergeCell ref="I963:I974"/>
    <mergeCell ref="I779:I790"/>
    <mergeCell ref="I793:I804"/>
    <mergeCell ref="I807:I818"/>
    <mergeCell ref="I833:I844"/>
    <mergeCell ref="I865:I876"/>
    <mergeCell ref="I878:I889"/>
    <mergeCell ref="I692:I703"/>
    <mergeCell ref="I706:I717"/>
    <mergeCell ref="I720:I731"/>
    <mergeCell ref="I734:I745"/>
    <mergeCell ref="I748:I759"/>
    <mergeCell ref="I766:I777"/>
    <mergeCell ref="I593:I604"/>
    <mergeCell ref="I607:I615"/>
    <mergeCell ref="I627:I633"/>
    <mergeCell ref="I646:I657"/>
    <mergeCell ref="I660:I671"/>
    <mergeCell ref="I678:I689"/>
    <mergeCell ref="I498:I506"/>
    <mergeCell ref="I512:I524"/>
    <mergeCell ref="I535:I543"/>
    <mergeCell ref="I549:I557"/>
    <mergeCell ref="I563:I574"/>
    <mergeCell ref="I577:I589"/>
    <mergeCell ref="I365:I375"/>
    <mergeCell ref="I422:I432"/>
    <mergeCell ref="I436:I446"/>
    <mergeCell ref="I450:I461"/>
    <mergeCell ref="I467:I479"/>
    <mergeCell ref="I482:I494"/>
    <mergeCell ref="I258:I271"/>
    <mergeCell ref="I279:I291"/>
    <mergeCell ref="I293:I305"/>
    <mergeCell ref="I308:I320"/>
    <mergeCell ref="I323:I335"/>
    <mergeCell ref="I337:I349"/>
    <mergeCell ref="I124:I126"/>
    <mergeCell ref="I162:I175"/>
    <mergeCell ref="I179:I190"/>
    <mergeCell ref="I197:I216"/>
    <mergeCell ref="I223:I235"/>
    <mergeCell ref="I244:I256"/>
    <mergeCell ref="I33:I45"/>
    <mergeCell ref="I49:I61"/>
    <mergeCell ref="I63:I75"/>
    <mergeCell ref="I79:I87"/>
    <mergeCell ref="I93:I106"/>
    <mergeCell ref="I108:I116"/>
    <mergeCell ref="G1:H1"/>
    <mergeCell ref="A2:I2"/>
    <mergeCell ref="A3:I3"/>
    <mergeCell ref="A4:A5"/>
    <mergeCell ref="B4:B5"/>
    <mergeCell ref="C4:C5"/>
    <mergeCell ref="D4:D5"/>
    <mergeCell ref="E4:G4"/>
    <mergeCell ref="H4:H5"/>
    <mergeCell ref="I4:I5"/>
  </mergeCells>
  <dataValidations count="1">
    <dataValidation type="decimal" operator="greaterThanOrEqual" allowBlank="1" showInputMessage="1" showErrorMessage="1" sqref="C65937:D65937 IY65937:IZ65937 SU65937:SV65937 ACQ65937:ACR65937 AMM65937:AMN65937 AWI65937:AWJ65937 BGE65937:BGF65937 BQA65937:BQB65937 BZW65937:BZX65937 CJS65937:CJT65937 CTO65937:CTP65937 DDK65937:DDL65937 DNG65937:DNH65937 DXC65937:DXD65937 EGY65937:EGZ65937 EQU65937:EQV65937 FAQ65937:FAR65937 FKM65937:FKN65937 FUI65937:FUJ65937 GEE65937:GEF65937 GOA65937:GOB65937 GXW65937:GXX65937 HHS65937:HHT65937 HRO65937:HRP65937 IBK65937:IBL65937 ILG65937:ILH65937 IVC65937:IVD65937 JEY65937:JEZ65937 JOU65937:JOV65937 JYQ65937:JYR65937 KIM65937:KIN65937 KSI65937:KSJ65937 LCE65937:LCF65937 LMA65937:LMB65937 LVW65937:LVX65937 MFS65937:MFT65937 MPO65937:MPP65937 MZK65937:MZL65937 NJG65937:NJH65937 NTC65937:NTD65937 OCY65937:OCZ65937 OMU65937:OMV65937 OWQ65937:OWR65937 PGM65937:PGN65937 PQI65937:PQJ65937 QAE65937:QAF65937 QKA65937:QKB65937 QTW65937:QTX65937 RDS65937:RDT65937 RNO65937:RNP65937 RXK65937:RXL65937 SHG65937:SHH65937 SRC65937:SRD65937 TAY65937:TAZ65937 TKU65937:TKV65937 TUQ65937:TUR65937 UEM65937:UEN65937 UOI65937:UOJ65937 UYE65937:UYF65937 VIA65937:VIB65937 VRW65937:VRX65937 WBS65937:WBT65937 WLO65937:WLP65937 WVK65937:WVL65937 C131473:D131473 IY131473:IZ131473 SU131473:SV131473 ACQ131473:ACR131473 AMM131473:AMN131473 AWI131473:AWJ131473 BGE131473:BGF131473 BQA131473:BQB131473 BZW131473:BZX131473 CJS131473:CJT131473 CTO131473:CTP131473 DDK131473:DDL131473 DNG131473:DNH131473 DXC131473:DXD131473 EGY131473:EGZ131473 EQU131473:EQV131473 FAQ131473:FAR131473 FKM131473:FKN131473 FUI131473:FUJ131473 GEE131473:GEF131473 GOA131473:GOB131473 GXW131473:GXX131473 HHS131473:HHT131473 HRO131473:HRP131473 IBK131473:IBL131473 ILG131473:ILH131473 IVC131473:IVD131473 JEY131473:JEZ131473 JOU131473:JOV131473 JYQ131473:JYR131473 KIM131473:KIN131473 KSI131473:KSJ131473 LCE131473:LCF131473 LMA131473:LMB131473 LVW131473:LVX131473 MFS131473:MFT131473 MPO131473:MPP131473 MZK131473:MZL131473 NJG131473:NJH131473 NTC131473:NTD131473 OCY131473:OCZ131473 OMU131473:OMV131473 OWQ131473:OWR131473 PGM131473:PGN131473 PQI131473:PQJ131473 QAE131473:QAF131473 QKA131473:QKB131473 QTW131473:QTX131473 RDS131473:RDT131473 RNO131473:RNP131473 RXK131473:RXL131473 SHG131473:SHH131473 SRC131473:SRD131473 TAY131473:TAZ131473 TKU131473:TKV131473 TUQ131473:TUR131473 UEM131473:UEN131473 UOI131473:UOJ131473 UYE131473:UYF131473 VIA131473:VIB131473 VRW131473:VRX131473 WBS131473:WBT131473 WLO131473:WLP131473 WVK131473:WVL131473 C197009:D197009 IY197009:IZ197009 SU197009:SV197009 ACQ197009:ACR197009 AMM197009:AMN197009 AWI197009:AWJ197009 BGE197009:BGF197009 BQA197009:BQB197009 BZW197009:BZX197009 CJS197009:CJT197009 CTO197009:CTP197009 DDK197009:DDL197009 DNG197009:DNH197009 DXC197009:DXD197009 EGY197009:EGZ197009 EQU197009:EQV197009 FAQ197009:FAR197009 FKM197009:FKN197009 FUI197009:FUJ197009 GEE197009:GEF197009 GOA197009:GOB197009 GXW197009:GXX197009 HHS197009:HHT197009 HRO197009:HRP197009 IBK197009:IBL197009 ILG197009:ILH197009 IVC197009:IVD197009 JEY197009:JEZ197009 JOU197009:JOV197009 JYQ197009:JYR197009 KIM197009:KIN197009 KSI197009:KSJ197009 LCE197009:LCF197009 LMA197009:LMB197009 LVW197009:LVX197009 MFS197009:MFT197009 MPO197009:MPP197009 MZK197009:MZL197009 NJG197009:NJH197009 NTC197009:NTD197009 OCY197009:OCZ197009 OMU197009:OMV197009 OWQ197009:OWR197009 PGM197009:PGN197009 PQI197009:PQJ197009 QAE197009:QAF197009 QKA197009:QKB197009 QTW197009:QTX197009 RDS197009:RDT197009 RNO197009:RNP197009 RXK197009:RXL197009 SHG197009:SHH197009 SRC197009:SRD197009 TAY197009:TAZ197009 TKU197009:TKV197009 TUQ197009:TUR197009 UEM197009:UEN197009 UOI197009:UOJ197009 UYE197009:UYF197009 VIA197009:VIB197009 VRW197009:VRX197009 WBS197009:WBT197009 WLO197009:WLP197009 WVK197009:WVL197009 C262545:D262545 IY262545:IZ262545 SU262545:SV262545 ACQ262545:ACR262545 AMM262545:AMN262545 AWI262545:AWJ262545 BGE262545:BGF262545 BQA262545:BQB262545 BZW262545:BZX262545 CJS262545:CJT262545 CTO262545:CTP262545 DDK262545:DDL262545 DNG262545:DNH262545 DXC262545:DXD262545 EGY262545:EGZ262545 EQU262545:EQV262545 FAQ262545:FAR262545 FKM262545:FKN262545 FUI262545:FUJ262545 GEE262545:GEF262545 GOA262545:GOB262545 GXW262545:GXX262545 HHS262545:HHT262545 HRO262545:HRP262545 IBK262545:IBL262545 ILG262545:ILH262545 IVC262545:IVD262545 JEY262545:JEZ262545 JOU262545:JOV262545 JYQ262545:JYR262545 KIM262545:KIN262545 KSI262545:KSJ262545 LCE262545:LCF262545 LMA262545:LMB262545 LVW262545:LVX262545 MFS262545:MFT262545 MPO262545:MPP262545 MZK262545:MZL262545 NJG262545:NJH262545 NTC262545:NTD262545 OCY262545:OCZ262545 OMU262545:OMV262545 OWQ262545:OWR262545 PGM262545:PGN262545 PQI262545:PQJ262545 QAE262545:QAF262545 QKA262545:QKB262545 QTW262545:QTX262545 RDS262545:RDT262545 RNO262545:RNP262545 RXK262545:RXL262545 SHG262545:SHH262545 SRC262545:SRD262545 TAY262545:TAZ262545 TKU262545:TKV262545 TUQ262545:TUR262545 UEM262545:UEN262545 UOI262545:UOJ262545 UYE262545:UYF262545 VIA262545:VIB262545 VRW262545:VRX262545 WBS262545:WBT262545 WLO262545:WLP262545 WVK262545:WVL262545 C328081:D328081 IY328081:IZ328081 SU328081:SV328081 ACQ328081:ACR328081 AMM328081:AMN328081 AWI328081:AWJ328081 BGE328081:BGF328081 BQA328081:BQB328081 BZW328081:BZX328081 CJS328081:CJT328081 CTO328081:CTP328081 DDK328081:DDL328081 DNG328081:DNH328081 DXC328081:DXD328081 EGY328081:EGZ328081 EQU328081:EQV328081 FAQ328081:FAR328081 FKM328081:FKN328081 FUI328081:FUJ328081 GEE328081:GEF328081 GOA328081:GOB328081 GXW328081:GXX328081 HHS328081:HHT328081 HRO328081:HRP328081 IBK328081:IBL328081 ILG328081:ILH328081 IVC328081:IVD328081 JEY328081:JEZ328081 JOU328081:JOV328081 JYQ328081:JYR328081 KIM328081:KIN328081 KSI328081:KSJ328081 LCE328081:LCF328081 LMA328081:LMB328081 LVW328081:LVX328081 MFS328081:MFT328081 MPO328081:MPP328081 MZK328081:MZL328081 NJG328081:NJH328081 NTC328081:NTD328081 OCY328081:OCZ328081 OMU328081:OMV328081 OWQ328081:OWR328081 PGM328081:PGN328081 PQI328081:PQJ328081 QAE328081:QAF328081 QKA328081:QKB328081 QTW328081:QTX328081 RDS328081:RDT328081 RNO328081:RNP328081 RXK328081:RXL328081 SHG328081:SHH328081 SRC328081:SRD328081 TAY328081:TAZ328081 TKU328081:TKV328081 TUQ328081:TUR328081 UEM328081:UEN328081 UOI328081:UOJ328081 UYE328081:UYF328081 VIA328081:VIB328081 VRW328081:VRX328081 WBS328081:WBT328081 WLO328081:WLP328081 WVK328081:WVL328081 C393617:D393617 IY393617:IZ393617 SU393617:SV393617 ACQ393617:ACR393617 AMM393617:AMN393617 AWI393617:AWJ393617 BGE393617:BGF393617 BQA393617:BQB393617 BZW393617:BZX393617 CJS393617:CJT393617 CTO393617:CTP393617 DDK393617:DDL393617 DNG393617:DNH393617 DXC393617:DXD393617 EGY393617:EGZ393617 EQU393617:EQV393617 FAQ393617:FAR393617 FKM393617:FKN393617 FUI393617:FUJ393617 GEE393617:GEF393617 GOA393617:GOB393617 GXW393617:GXX393617 HHS393617:HHT393617 HRO393617:HRP393617 IBK393617:IBL393617 ILG393617:ILH393617 IVC393617:IVD393617 JEY393617:JEZ393617 JOU393617:JOV393617 JYQ393617:JYR393617 KIM393617:KIN393617 KSI393617:KSJ393617 LCE393617:LCF393617 LMA393617:LMB393617 LVW393617:LVX393617 MFS393617:MFT393617 MPO393617:MPP393617 MZK393617:MZL393617 NJG393617:NJH393617 NTC393617:NTD393617 OCY393617:OCZ393617 OMU393617:OMV393617 OWQ393617:OWR393617 PGM393617:PGN393617 PQI393617:PQJ393617 QAE393617:QAF393617 QKA393617:QKB393617 QTW393617:QTX393617 RDS393617:RDT393617 RNO393617:RNP393617 RXK393617:RXL393617 SHG393617:SHH393617 SRC393617:SRD393617 TAY393617:TAZ393617 TKU393617:TKV393617 TUQ393617:TUR393617 UEM393617:UEN393617 UOI393617:UOJ393617 UYE393617:UYF393617 VIA393617:VIB393617 VRW393617:VRX393617 WBS393617:WBT393617 WLO393617:WLP393617 WVK393617:WVL393617 C459153:D459153 IY459153:IZ459153 SU459153:SV459153 ACQ459153:ACR459153 AMM459153:AMN459153 AWI459153:AWJ459153 BGE459153:BGF459153 BQA459153:BQB459153 BZW459153:BZX459153 CJS459153:CJT459153 CTO459153:CTP459153 DDK459153:DDL459153 DNG459153:DNH459153 DXC459153:DXD459153 EGY459153:EGZ459153 EQU459153:EQV459153 FAQ459153:FAR459153 FKM459153:FKN459153 FUI459153:FUJ459153 GEE459153:GEF459153 GOA459153:GOB459153 GXW459153:GXX459153 HHS459153:HHT459153 HRO459153:HRP459153 IBK459153:IBL459153 ILG459153:ILH459153 IVC459153:IVD459153 JEY459153:JEZ459153 JOU459153:JOV459153 JYQ459153:JYR459153 KIM459153:KIN459153 KSI459153:KSJ459153 LCE459153:LCF459153 LMA459153:LMB459153 LVW459153:LVX459153 MFS459153:MFT459153 MPO459153:MPP459153 MZK459153:MZL459153 NJG459153:NJH459153 NTC459153:NTD459153 OCY459153:OCZ459153 OMU459153:OMV459153 OWQ459153:OWR459153 PGM459153:PGN459153 PQI459153:PQJ459153 QAE459153:QAF459153 QKA459153:QKB459153 QTW459153:QTX459153 RDS459153:RDT459153 RNO459153:RNP459153 RXK459153:RXL459153 SHG459153:SHH459153 SRC459153:SRD459153 TAY459153:TAZ459153 TKU459153:TKV459153 TUQ459153:TUR459153 UEM459153:UEN459153 UOI459153:UOJ459153 UYE459153:UYF459153 VIA459153:VIB459153 VRW459153:VRX459153 WBS459153:WBT459153 WLO459153:WLP459153 WVK459153:WVL459153 C524689:D524689 IY524689:IZ524689 SU524689:SV524689 ACQ524689:ACR524689 AMM524689:AMN524689 AWI524689:AWJ524689 BGE524689:BGF524689 BQA524689:BQB524689 BZW524689:BZX524689 CJS524689:CJT524689 CTO524689:CTP524689 DDK524689:DDL524689 DNG524689:DNH524689 DXC524689:DXD524689 EGY524689:EGZ524689 EQU524689:EQV524689 FAQ524689:FAR524689 FKM524689:FKN524689 FUI524689:FUJ524689 GEE524689:GEF524689 GOA524689:GOB524689 GXW524689:GXX524689 HHS524689:HHT524689 HRO524689:HRP524689 IBK524689:IBL524689 ILG524689:ILH524689 IVC524689:IVD524689 JEY524689:JEZ524689 JOU524689:JOV524689 JYQ524689:JYR524689 KIM524689:KIN524689 KSI524689:KSJ524689 LCE524689:LCF524689 LMA524689:LMB524689 LVW524689:LVX524689 MFS524689:MFT524689 MPO524689:MPP524689 MZK524689:MZL524689 NJG524689:NJH524689 NTC524689:NTD524689 OCY524689:OCZ524689 OMU524689:OMV524689 OWQ524689:OWR524689 PGM524689:PGN524689 PQI524689:PQJ524689 QAE524689:QAF524689 QKA524689:QKB524689 QTW524689:QTX524689 RDS524689:RDT524689 RNO524689:RNP524689 RXK524689:RXL524689 SHG524689:SHH524689 SRC524689:SRD524689 TAY524689:TAZ524689 TKU524689:TKV524689 TUQ524689:TUR524689 UEM524689:UEN524689 UOI524689:UOJ524689 UYE524689:UYF524689 VIA524689:VIB524689 VRW524689:VRX524689 WBS524689:WBT524689 WLO524689:WLP524689 WVK524689:WVL524689 C590225:D590225 IY590225:IZ590225 SU590225:SV590225 ACQ590225:ACR590225 AMM590225:AMN590225 AWI590225:AWJ590225 BGE590225:BGF590225 BQA590225:BQB590225 BZW590225:BZX590225 CJS590225:CJT590225 CTO590225:CTP590225 DDK590225:DDL590225 DNG590225:DNH590225 DXC590225:DXD590225 EGY590225:EGZ590225 EQU590225:EQV590225 FAQ590225:FAR590225 FKM590225:FKN590225 FUI590225:FUJ590225 GEE590225:GEF590225 GOA590225:GOB590225 GXW590225:GXX590225 HHS590225:HHT590225 HRO590225:HRP590225 IBK590225:IBL590225 ILG590225:ILH590225 IVC590225:IVD590225 JEY590225:JEZ590225 JOU590225:JOV590225 JYQ590225:JYR590225 KIM590225:KIN590225 KSI590225:KSJ590225 LCE590225:LCF590225 LMA590225:LMB590225 LVW590225:LVX590225 MFS590225:MFT590225 MPO590225:MPP590225 MZK590225:MZL590225 NJG590225:NJH590225 NTC590225:NTD590225 OCY590225:OCZ590225 OMU590225:OMV590225 OWQ590225:OWR590225 PGM590225:PGN590225 PQI590225:PQJ590225 QAE590225:QAF590225 QKA590225:QKB590225 QTW590225:QTX590225 RDS590225:RDT590225 RNO590225:RNP590225 RXK590225:RXL590225 SHG590225:SHH590225 SRC590225:SRD590225 TAY590225:TAZ590225 TKU590225:TKV590225 TUQ590225:TUR590225 UEM590225:UEN590225 UOI590225:UOJ590225 UYE590225:UYF590225 VIA590225:VIB590225 VRW590225:VRX590225 WBS590225:WBT590225 WLO590225:WLP590225 WVK590225:WVL590225 C655761:D655761 IY655761:IZ655761 SU655761:SV655761 ACQ655761:ACR655761 AMM655761:AMN655761 AWI655761:AWJ655761 BGE655761:BGF655761 BQA655761:BQB655761 BZW655761:BZX655761 CJS655761:CJT655761 CTO655761:CTP655761 DDK655761:DDL655761 DNG655761:DNH655761 DXC655761:DXD655761 EGY655761:EGZ655761 EQU655761:EQV655761 FAQ655761:FAR655761 FKM655761:FKN655761 FUI655761:FUJ655761 GEE655761:GEF655761 GOA655761:GOB655761 GXW655761:GXX655761 HHS655761:HHT655761 HRO655761:HRP655761 IBK655761:IBL655761 ILG655761:ILH655761 IVC655761:IVD655761 JEY655761:JEZ655761 JOU655761:JOV655761 JYQ655761:JYR655761 KIM655761:KIN655761 KSI655761:KSJ655761 LCE655761:LCF655761 LMA655761:LMB655761 LVW655761:LVX655761 MFS655761:MFT655761 MPO655761:MPP655761 MZK655761:MZL655761 NJG655761:NJH655761 NTC655761:NTD655761 OCY655761:OCZ655761 OMU655761:OMV655761 OWQ655761:OWR655761 PGM655761:PGN655761 PQI655761:PQJ655761 QAE655761:QAF655761 QKA655761:QKB655761 QTW655761:QTX655761 RDS655761:RDT655761 RNO655761:RNP655761 RXK655761:RXL655761 SHG655761:SHH655761 SRC655761:SRD655761 TAY655761:TAZ655761 TKU655761:TKV655761 TUQ655761:TUR655761 UEM655761:UEN655761 UOI655761:UOJ655761 UYE655761:UYF655761 VIA655761:VIB655761 VRW655761:VRX655761 WBS655761:WBT655761 WLO655761:WLP655761 WVK655761:WVL655761 C721297:D721297 IY721297:IZ721297 SU721297:SV721297 ACQ721297:ACR721297 AMM721297:AMN721297 AWI721297:AWJ721297 BGE721297:BGF721297 BQA721297:BQB721297 BZW721297:BZX721297 CJS721297:CJT721297 CTO721297:CTP721297 DDK721297:DDL721297 DNG721297:DNH721297 DXC721297:DXD721297 EGY721297:EGZ721297 EQU721297:EQV721297 FAQ721297:FAR721297 FKM721297:FKN721297 FUI721297:FUJ721297 GEE721297:GEF721297 GOA721297:GOB721297 GXW721297:GXX721297 HHS721297:HHT721297 HRO721297:HRP721297 IBK721297:IBL721297 ILG721297:ILH721297 IVC721297:IVD721297 JEY721297:JEZ721297 JOU721297:JOV721297 JYQ721297:JYR721297 KIM721297:KIN721297 KSI721297:KSJ721297 LCE721297:LCF721297 LMA721297:LMB721297 LVW721297:LVX721297 MFS721297:MFT721297 MPO721297:MPP721297 MZK721297:MZL721297 NJG721297:NJH721297 NTC721297:NTD721297 OCY721297:OCZ721297 OMU721297:OMV721297 OWQ721297:OWR721297 PGM721297:PGN721297 PQI721297:PQJ721297 QAE721297:QAF721297 QKA721297:QKB721297 QTW721297:QTX721297 RDS721297:RDT721297 RNO721297:RNP721297 RXK721297:RXL721297 SHG721297:SHH721297 SRC721297:SRD721297 TAY721297:TAZ721297 TKU721297:TKV721297 TUQ721297:TUR721297 UEM721297:UEN721297 UOI721297:UOJ721297 UYE721297:UYF721297 VIA721297:VIB721297 VRW721297:VRX721297 WBS721297:WBT721297 WLO721297:WLP721297 WVK721297:WVL721297 C786833:D786833 IY786833:IZ786833 SU786833:SV786833 ACQ786833:ACR786833 AMM786833:AMN786833 AWI786833:AWJ786833 BGE786833:BGF786833 BQA786833:BQB786833 BZW786833:BZX786833 CJS786833:CJT786833 CTO786833:CTP786833 DDK786833:DDL786833 DNG786833:DNH786833 DXC786833:DXD786833 EGY786833:EGZ786833 EQU786833:EQV786833 FAQ786833:FAR786833 FKM786833:FKN786833 FUI786833:FUJ786833 GEE786833:GEF786833 GOA786833:GOB786833 GXW786833:GXX786833 HHS786833:HHT786833 HRO786833:HRP786833 IBK786833:IBL786833 ILG786833:ILH786833 IVC786833:IVD786833 JEY786833:JEZ786833 JOU786833:JOV786833 JYQ786833:JYR786833 KIM786833:KIN786833 KSI786833:KSJ786833 LCE786833:LCF786833 LMA786833:LMB786833 LVW786833:LVX786833 MFS786833:MFT786833 MPO786833:MPP786833 MZK786833:MZL786833 NJG786833:NJH786833 NTC786833:NTD786833 OCY786833:OCZ786833 OMU786833:OMV786833 OWQ786833:OWR786833 PGM786833:PGN786833 PQI786833:PQJ786833 QAE786833:QAF786833 QKA786833:QKB786833 QTW786833:QTX786833 RDS786833:RDT786833 RNO786833:RNP786833 RXK786833:RXL786833 SHG786833:SHH786833 SRC786833:SRD786833 TAY786833:TAZ786833 TKU786833:TKV786833 TUQ786833:TUR786833 UEM786833:UEN786833 UOI786833:UOJ786833 UYE786833:UYF786833 VIA786833:VIB786833 VRW786833:VRX786833 WBS786833:WBT786833 WLO786833:WLP786833 WVK786833:WVL786833 C852369:D852369 IY852369:IZ852369 SU852369:SV852369 ACQ852369:ACR852369 AMM852369:AMN852369 AWI852369:AWJ852369 BGE852369:BGF852369 BQA852369:BQB852369 BZW852369:BZX852369 CJS852369:CJT852369 CTO852369:CTP852369 DDK852369:DDL852369 DNG852369:DNH852369 DXC852369:DXD852369 EGY852369:EGZ852369 EQU852369:EQV852369 FAQ852369:FAR852369 FKM852369:FKN852369 FUI852369:FUJ852369 GEE852369:GEF852369 GOA852369:GOB852369 GXW852369:GXX852369 HHS852369:HHT852369 HRO852369:HRP852369 IBK852369:IBL852369 ILG852369:ILH852369 IVC852369:IVD852369 JEY852369:JEZ852369 JOU852369:JOV852369 JYQ852369:JYR852369 KIM852369:KIN852369 KSI852369:KSJ852369 LCE852369:LCF852369 LMA852369:LMB852369 LVW852369:LVX852369 MFS852369:MFT852369 MPO852369:MPP852369 MZK852369:MZL852369 NJG852369:NJH852369 NTC852369:NTD852369 OCY852369:OCZ852369 OMU852369:OMV852369 OWQ852369:OWR852369 PGM852369:PGN852369 PQI852369:PQJ852369 QAE852369:QAF852369 QKA852369:QKB852369 QTW852369:QTX852369 RDS852369:RDT852369 RNO852369:RNP852369 RXK852369:RXL852369 SHG852369:SHH852369 SRC852369:SRD852369 TAY852369:TAZ852369 TKU852369:TKV852369 TUQ852369:TUR852369 UEM852369:UEN852369 UOI852369:UOJ852369 UYE852369:UYF852369 VIA852369:VIB852369 VRW852369:VRX852369 WBS852369:WBT852369 WLO852369:WLP852369 WVK852369:WVL852369 C917905:D917905 IY917905:IZ917905 SU917905:SV917905 ACQ917905:ACR917905 AMM917905:AMN917905 AWI917905:AWJ917905 BGE917905:BGF917905 BQA917905:BQB917905 BZW917905:BZX917905 CJS917905:CJT917905 CTO917905:CTP917905 DDK917905:DDL917905 DNG917905:DNH917905 DXC917905:DXD917905 EGY917905:EGZ917905 EQU917905:EQV917905 FAQ917905:FAR917905 FKM917905:FKN917905 FUI917905:FUJ917905 GEE917905:GEF917905 GOA917905:GOB917905 GXW917905:GXX917905 HHS917905:HHT917905 HRO917905:HRP917905 IBK917905:IBL917905 ILG917905:ILH917905 IVC917905:IVD917905 JEY917905:JEZ917905 JOU917905:JOV917905 JYQ917905:JYR917905 KIM917905:KIN917905 KSI917905:KSJ917905 LCE917905:LCF917905 LMA917905:LMB917905 LVW917905:LVX917905 MFS917905:MFT917905 MPO917905:MPP917905 MZK917905:MZL917905 NJG917905:NJH917905 NTC917905:NTD917905 OCY917905:OCZ917905 OMU917905:OMV917905 OWQ917905:OWR917905 PGM917905:PGN917905 PQI917905:PQJ917905 QAE917905:QAF917905 QKA917905:QKB917905 QTW917905:QTX917905 RDS917905:RDT917905 RNO917905:RNP917905 RXK917905:RXL917905 SHG917905:SHH917905 SRC917905:SRD917905 TAY917905:TAZ917905 TKU917905:TKV917905 TUQ917905:TUR917905 UEM917905:UEN917905 UOI917905:UOJ917905 UYE917905:UYF917905 VIA917905:VIB917905 VRW917905:VRX917905 WBS917905:WBT917905 WLO917905:WLP917905 WVK917905:WVL917905 C983441:D983441 IY983441:IZ983441 SU983441:SV983441 ACQ983441:ACR983441 AMM983441:AMN983441 AWI983441:AWJ983441 BGE983441:BGF983441 BQA983441:BQB983441 BZW983441:BZX983441 CJS983441:CJT983441 CTO983441:CTP983441 DDK983441:DDL983441 DNG983441:DNH983441 DXC983441:DXD983441 EGY983441:EGZ983441 EQU983441:EQV983441 FAQ983441:FAR983441 FKM983441:FKN983441 FUI983441:FUJ983441 GEE983441:GEF983441 GOA983441:GOB983441 GXW983441:GXX983441 HHS983441:HHT983441 HRO983441:HRP983441 IBK983441:IBL983441 ILG983441:ILH983441 IVC983441:IVD983441 JEY983441:JEZ983441 JOU983441:JOV983441 JYQ983441:JYR983441 KIM983441:KIN983441 KSI983441:KSJ983441 LCE983441:LCF983441 LMA983441:LMB983441 LVW983441:LVX983441 MFS983441:MFT983441 MPO983441:MPP983441 MZK983441:MZL983441 NJG983441:NJH983441 NTC983441:NTD983441 OCY983441:OCZ983441 OMU983441:OMV983441 OWQ983441:OWR983441 PGM983441:PGN983441 PQI983441:PQJ983441 QAE983441:QAF983441 QKA983441:QKB983441 QTW983441:QTX983441 RDS983441:RDT983441 RNO983441:RNP983441 RXK983441:RXL983441 SHG983441:SHH983441 SRC983441:SRD983441 TAY983441:TAZ983441 TKU983441:TKV983441 TUQ983441:TUR983441 UEM983441:UEN983441 UOI983441:UOJ983441 UYE983441:UYF983441 VIA983441:VIB983441 VRW983441:VRX983441 WBS983441:WBT983441 WLO983441:WLP983441 WVK983441:WVL983441 WVK459:WVL459 WLO459:WLP459 WBS459:WBT459 VRW459:VRX459 VIA459:VIB459 UYE459:UYF459 UOI459:UOJ459 UEM459:UEN459 TUQ459:TUR459 TKU459:TKV459 TAY459:TAZ459 SRC459:SRD459 SHG459:SHH459 RXK459:RXL459 RNO459:RNP459 RDS459:RDT459 QTW459:QTX459 QKA459:QKB459 QAE459:QAF459 PQI459:PQJ459 PGM459:PGN459 OWQ459:OWR459 OMU459:OMV459 OCY459:OCZ459 NTC459:NTD459 NJG459:NJH459 MZK459:MZL459 MPO459:MPP459 MFS459:MFT459 LVW459:LVX459 LMA459:LMB459 LCE459:LCF459 KSI459:KSJ459 KIM459:KIN459 JYQ459:JYR459 JOU459:JOV459 JEY459:JEZ459 IVC459:IVD459 ILG459:ILH459 IBK459:IBL459 HRO459:HRP459 HHS459:HHT459 GXW459:GXX459 GOA459:GOB459 GEE459:GEF459 FUI459:FUJ459 FKM459:FKN459 FAQ459:FAR459 EQU459:EQV459 EGY459:EGZ459 DXC459:DXD459 DNG459:DNH459 DDK459:DDL459 CTO459:CTP459 CJS459:CJT459 BZW459:BZX459 BQA459:BQB459 BGE459:BGF459 AWI459:AWJ459 AMM459:AMN459 ACQ459:ACR459 SU459:SV459 IY459:IZ459 C459:D459">
      <formula1>0</formula1>
    </dataValidation>
  </dataValidations>
  <printOptions horizontalCentered="1"/>
  <pageMargins left="0.23622047244094491" right="0.23622047244094491" top="0.74803149606299213" bottom="0.39370078740157483" header="0.31496062992125984" footer="0.31496062992125984"/>
  <pageSetup paperSize="9" scale="60" fitToHeight="0" orientation="landscape" r:id="rId1"/>
  <headerFooter>
    <oddHeader>&amp;R&amp;P</oddHeader>
  </headerFooter>
  <rowBreaks count="8" manualBreakCount="8">
    <brk id="45" max="8" man="1"/>
    <brk id="419" max="8" man="1"/>
    <brk id="582" max="8" man="1"/>
    <brk id="1017" max="8" man="1"/>
    <brk id="1061" max="8" man="1"/>
    <brk id="1135" max="8" man="1"/>
    <brk id="1166" max="8" man="1"/>
    <brk id="1237" max="8" man="1"/>
  </rowBreaks>
</worksheet>
</file>

<file path=xl/worksheets/sheet2.xml><?xml version="1.0" encoding="utf-8"?>
<worksheet xmlns="http://schemas.openxmlformats.org/spreadsheetml/2006/main" xmlns:r="http://schemas.openxmlformats.org/officeDocument/2006/relationships">
  <dimension ref="A1"/>
  <sheetViews>
    <sheetView workbookViewId="0">
      <selection activeCell="C25" sqref="C25"/>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1 полугодие 2016 свод</vt:lpstr>
      <vt:lpstr>Лист1</vt:lpstr>
      <vt:lpstr>Лист2</vt:lpstr>
      <vt:lpstr>Лист3</vt:lpstr>
      <vt:lpstr>'1 полугодие 2016 свод'!Заголовки_для_печати</vt:lpstr>
      <vt:lpstr>'1 полугодие 2016 свод'!Область_печати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2016-08-12T12:41:46Z</dcterms:modified>
</cp:coreProperties>
</file>